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05" yWindow="45" windowWidth="15600" windowHeight="9510" tabRatio="822"/>
  </bookViews>
  <sheets>
    <sheet name="Summary" sheetId="1" r:id="rId1"/>
    <sheet name="Apache" sheetId="3" r:id="rId2"/>
    <sheet name="Cochise" sheetId="4" r:id="rId3"/>
    <sheet name="Coconino" sheetId="5" r:id="rId4"/>
    <sheet name="Gila" sheetId="6" r:id="rId5"/>
    <sheet name="Graham" sheetId="7" r:id="rId6"/>
    <sheet name="Greenlee" sheetId="8" r:id="rId7"/>
    <sheet name="La Paz" sheetId="9" r:id="rId8"/>
    <sheet name="Maricopa" sheetId="10" r:id="rId9"/>
    <sheet name="Mohave" sheetId="11" r:id="rId10"/>
    <sheet name="Navajo" sheetId="12" r:id="rId11"/>
    <sheet name="Pima" sheetId="13" r:id="rId12"/>
    <sheet name="Pinal" sheetId="14" r:id="rId13"/>
    <sheet name="Santa Cruz" sheetId="15" r:id="rId14"/>
    <sheet name="Yavapai" sheetId="16" r:id="rId15"/>
    <sheet name="Yuma" sheetId="17" r:id="rId16"/>
    <sheet name="Census with IRC_code (Key)" sheetId="22" r:id="rId17"/>
  </sheets>
  <calcPr calcId="144525"/>
</workbook>
</file>

<file path=xl/calcChain.xml><?xml version="1.0" encoding="utf-8"?>
<calcChain xmlns="http://schemas.openxmlformats.org/spreadsheetml/2006/main">
  <c r="Q3" i="7" l="1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N419" i="13"/>
  <c r="N418" i="13"/>
  <c r="N417" i="13"/>
  <c r="N416" i="13"/>
  <c r="N415" i="13"/>
  <c r="N414" i="13"/>
  <c r="N413" i="13"/>
  <c r="N412" i="13"/>
  <c r="N411" i="13"/>
  <c r="N410" i="13"/>
  <c r="N409" i="13"/>
  <c r="N408" i="13"/>
  <c r="N407" i="13"/>
  <c r="N406" i="13"/>
  <c r="N405" i="13"/>
  <c r="N404" i="13"/>
  <c r="N403" i="13"/>
  <c r="N402" i="13"/>
  <c r="N401" i="13"/>
  <c r="N400" i="13"/>
  <c r="N399" i="13"/>
  <c r="N398" i="13"/>
  <c r="N397" i="13"/>
  <c r="N396" i="13"/>
  <c r="N395" i="13"/>
  <c r="N394" i="13"/>
  <c r="N393" i="13"/>
  <c r="N392" i="13"/>
  <c r="N391" i="13"/>
  <c r="N390" i="13"/>
  <c r="N389" i="13"/>
  <c r="N388" i="13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O419" i="13"/>
  <c r="O418" i="13"/>
  <c r="O417" i="13"/>
  <c r="O416" i="13"/>
  <c r="O415" i="13"/>
  <c r="O414" i="13"/>
  <c r="O413" i="13"/>
  <c r="O412" i="13"/>
  <c r="O411" i="13"/>
  <c r="O410" i="13"/>
  <c r="O409" i="13"/>
  <c r="O408" i="13"/>
  <c r="O407" i="13"/>
  <c r="O406" i="13"/>
  <c r="O405" i="13"/>
  <c r="O404" i="13"/>
  <c r="O403" i="13"/>
  <c r="O402" i="13"/>
  <c r="O401" i="13"/>
  <c r="O400" i="13"/>
  <c r="O399" i="13"/>
  <c r="O398" i="13"/>
  <c r="O397" i="13"/>
  <c r="O396" i="13"/>
  <c r="O395" i="13"/>
  <c r="O394" i="13"/>
  <c r="O393" i="13"/>
  <c r="O392" i="13"/>
  <c r="O391" i="13"/>
  <c r="O390" i="13"/>
  <c r="O389" i="13"/>
  <c r="O388" i="13"/>
  <c r="O387" i="13"/>
  <c r="O386" i="13"/>
  <c r="O385" i="13"/>
  <c r="O384" i="13"/>
  <c r="O383" i="13"/>
  <c r="O382" i="13"/>
  <c r="O381" i="13"/>
  <c r="O380" i="13"/>
  <c r="O379" i="13"/>
  <c r="O378" i="13"/>
  <c r="O377" i="13"/>
  <c r="O376" i="13"/>
  <c r="O375" i="13"/>
  <c r="O374" i="13"/>
  <c r="O373" i="13"/>
  <c r="O372" i="13"/>
  <c r="O371" i="13"/>
  <c r="O370" i="13"/>
  <c r="O369" i="13"/>
  <c r="O368" i="13"/>
  <c r="O367" i="13"/>
  <c r="O366" i="13"/>
  <c r="O365" i="13"/>
  <c r="O364" i="13"/>
  <c r="O363" i="13"/>
  <c r="O362" i="13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8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41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O212" i="13"/>
  <c r="O211" i="13"/>
  <c r="O210" i="13"/>
  <c r="O209" i="13"/>
  <c r="O208" i="13"/>
  <c r="O207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P3" i="4"/>
  <c r="P14" i="9"/>
  <c r="P13" i="9"/>
  <c r="P12" i="9"/>
  <c r="P11" i="9"/>
  <c r="P10" i="9"/>
  <c r="P9" i="9"/>
  <c r="P8" i="9"/>
  <c r="P7" i="9"/>
  <c r="P6" i="9"/>
  <c r="P5" i="9"/>
  <c r="P4" i="9"/>
  <c r="P3" i="9"/>
  <c r="P61" i="4"/>
  <c r="P60" i="4"/>
  <c r="P52" i="4"/>
  <c r="P50" i="4"/>
  <c r="P49" i="4"/>
  <c r="P48" i="4"/>
  <c r="P44" i="4"/>
  <c r="P42" i="4"/>
  <c r="P41" i="4"/>
  <c r="P40" i="4"/>
  <c r="P36" i="4"/>
  <c r="P34" i="4"/>
  <c r="P33" i="4"/>
  <c r="P32" i="4"/>
  <c r="P28" i="4"/>
  <c r="P26" i="4"/>
  <c r="P25" i="4"/>
  <c r="P24" i="4"/>
  <c r="P20" i="4"/>
  <c r="P18" i="4"/>
  <c r="P17" i="4"/>
  <c r="P16" i="4"/>
  <c r="P12" i="4"/>
  <c r="P10" i="4"/>
  <c r="P9" i="4"/>
  <c r="P8" i="4"/>
  <c r="P4" i="4"/>
  <c r="P54" i="4"/>
  <c r="P3" i="3"/>
  <c r="O4" i="4"/>
  <c r="O5" i="4"/>
  <c r="P5" i="4" s="1"/>
  <c r="O6" i="4"/>
  <c r="P6" i="4" s="1"/>
  <c r="O7" i="4"/>
  <c r="P7" i="4" s="1"/>
  <c r="O8" i="4"/>
  <c r="O9" i="4"/>
  <c r="O10" i="4"/>
  <c r="O11" i="4"/>
  <c r="P11" i="4" s="1"/>
  <c r="O12" i="4"/>
  <c r="O13" i="4"/>
  <c r="P13" i="4" s="1"/>
  <c r="O14" i="4"/>
  <c r="P14" i="4" s="1"/>
  <c r="O15" i="4"/>
  <c r="P15" i="4" s="1"/>
  <c r="O16" i="4"/>
  <c r="O17" i="4"/>
  <c r="O18" i="4"/>
  <c r="O19" i="4"/>
  <c r="P19" i="4" s="1"/>
  <c r="O20" i="4"/>
  <c r="O21" i="4"/>
  <c r="P21" i="4" s="1"/>
  <c r="O22" i="4"/>
  <c r="P22" i="4" s="1"/>
  <c r="O23" i="4"/>
  <c r="P23" i="4" s="1"/>
  <c r="O24" i="4"/>
  <c r="O25" i="4"/>
  <c r="O26" i="4"/>
  <c r="O27" i="4"/>
  <c r="P27" i="4" s="1"/>
  <c r="O28" i="4"/>
  <c r="O29" i="4"/>
  <c r="P29" i="4" s="1"/>
  <c r="O30" i="4"/>
  <c r="P30" i="4" s="1"/>
  <c r="O31" i="4"/>
  <c r="P31" i="4" s="1"/>
  <c r="O32" i="4"/>
  <c r="O33" i="4"/>
  <c r="O34" i="4"/>
  <c r="O35" i="4"/>
  <c r="P35" i="4" s="1"/>
  <c r="O36" i="4"/>
  <c r="O37" i="4"/>
  <c r="P37" i="4" s="1"/>
  <c r="O38" i="4"/>
  <c r="P38" i="4" s="1"/>
  <c r="O39" i="4"/>
  <c r="P39" i="4" s="1"/>
  <c r="O40" i="4"/>
  <c r="O41" i="4"/>
  <c r="O42" i="4"/>
  <c r="O43" i="4"/>
  <c r="P43" i="4" s="1"/>
  <c r="O44" i="4"/>
  <c r="O45" i="4"/>
  <c r="P45" i="4" s="1"/>
  <c r="O46" i="4"/>
  <c r="P46" i="4" s="1"/>
  <c r="O47" i="4"/>
  <c r="P47" i="4" s="1"/>
  <c r="O48" i="4"/>
  <c r="O49" i="4"/>
  <c r="O50" i="4"/>
  <c r="O51" i="4"/>
  <c r="P51" i="4" s="1"/>
  <c r="O52" i="4"/>
  <c r="O53" i="4"/>
  <c r="P53" i="4" s="1"/>
  <c r="O54" i="4"/>
  <c r="O55" i="4"/>
  <c r="P55" i="4" s="1"/>
  <c r="O56" i="4"/>
  <c r="P56" i="4" s="1"/>
  <c r="O57" i="4"/>
  <c r="P57" i="4" s="1"/>
  <c r="O58" i="4"/>
  <c r="P58" i="4" s="1"/>
  <c r="O59" i="4"/>
  <c r="P59" i="4" s="1"/>
  <c r="O60" i="4"/>
  <c r="O61" i="4"/>
  <c r="O62" i="4"/>
  <c r="P62" i="4" s="1"/>
  <c r="O63" i="4"/>
  <c r="P63" i="4" s="1"/>
  <c r="O64" i="4"/>
  <c r="P64" i="4" s="1"/>
  <c r="O65" i="4"/>
  <c r="P65" i="4" s="1"/>
  <c r="O66" i="4"/>
  <c r="P66" i="4" s="1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M4" i="11" l="1"/>
  <c r="N4" i="11"/>
  <c r="M5" i="11"/>
  <c r="N5" i="11"/>
  <c r="M6" i="1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M48" i="11"/>
  <c r="N48" i="11"/>
  <c r="M49" i="11"/>
  <c r="N49" i="11"/>
  <c r="M50" i="11"/>
  <c r="N50" i="11"/>
  <c r="M51" i="11"/>
  <c r="N51" i="11"/>
  <c r="M52" i="11"/>
  <c r="N52" i="11"/>
  <c r="M53" i="11"/>
  <c r="N53" i="11"/>
  <c r="M54" i="11"/>
  <c r="N54" i="11"/>
  <c r="M55" i="11"/>
  <c r="N55" i="11"/>
  <c r="M56" i="11"/>
  <c r="N56" i="11"/>
  <c r="M57" i="11"/>
  <c r="N57" i="11"/>
  <c r="M58" i="11"/>
  <c r="N58" i="11"/>
  <c r="M59" i="11"/>
  <c r="N59" i="11"/>
  <c r="M60" i="11"/>
  <c r="N60" i="11"/>
  <c r="M61" i="11"/>
  <c r="N61" i="11"/>
  <c r="M62" i="11"/>
  <c r="N62" i="11"/>
  <c r="M63" i="11"/>
  <c r="N63" i="11"/>
  <c r="M64" i="11"/>
  <c r="N64" i="11"/>
  <c r="M65" i="11"/>
  <c r="N65" i="11"/>
  <c r="M66" i="11"/>
  <c r="N66" i="11"/>
  <c r="M67" i="11"/>
  <c r="N67" i="11"/>
  <c r="M68" i="11"/>
  <c r="N68" i="11"/>
  <c r="M69" i="11"/>
  <c r="N69" i="11"/>
  <c r="M70" i="11"/>
  <c r="N70" i="11"/>
  <c r="M71" i="11"/>
  <c r="N71" i="11"/>
  <c r="M72" i="11"/>
  <c r="N72" i="11"/>
  <c r="M73" i="11"/>
  <c r="N73" i="11"/>
  <c r="M74" i="11"/>
  <c r="N74" i="11"/>
  <c r="M75" i="11"/>
  <c r="N75" i="11"/>
  <c r="O4" i="11"/>
  <c r="P4" i="11" s="1"/>
  <c r="O5" i="11"/>
  <c r="P5" i="11" s="1"/>
  <c r="O6" i="11"/>
  <c r="P6" i="11" s="1"/>
  <c r="O7" i="11"/>
  <c r="P7" i="11" s="1"/>
  <c r="O8" i="11"/>
  <c r="P8" i="11" s="1"/>
  <c r="O9" i="11"/>
  <c r="P9" i="11" s="1"/>
  <c r="O10" i="11"/>
  <c r="P10" i="11" s="1"/>
  <c r="O11" i="11"/>
  <c r="P11" i="11" s="1"/>
  <c r="O12" i="11"/>
  <c r="P12" i="11" s="1"/>
  <c r="O13" i="11"/>
  <c r="P13" i="11" s="1"/>
  <c r="O14" i="11"/>
  <c r="P14" i="11" s="1"/>
  <c r="O15" i="11"/>
  <c r="P15" i="11" s="1"/>
  <c r="O16" i="11"/>
  <c r="P16" i="11" s="1"/>
  <c r="O17" i="11"/>
  <c r="P17" i="11" s="1"/>
  <c r="O18" i="11"/>
  <c r="P18" i="11" s="1"/>
  <c r="O19" i="11"/>
  <c r="P19" i="11" s="1"/>
  <c r="O20" i="11"/>
  <c r="P20" i="11" s="1"/>
  <c r="O21" i="11"/>
  <c r="P21" i="11" s="1"/>
  <c r="O22" i="11"/>
  <c r="P22" i="11" s="1"/>
  <c r="O23" i="11"/>
  <c r="P23" i="11" s="1"/>
  <c r="O24" i="11"/>
  <c r="P24" i="11" s="1"/>
  <c r="O25" i="11"/>
  <c r="P25" i="11" s="1"/>
  <c r="O26" i="11"/>
  <c r="P26" i="11" s="1"/>
  <c r="O27" i="11"/>
  <c r="P27" i="11" s="1"/>
  <c r="O28" i="11"/>
  <c r="P28" i="11" s="1"/>
  <c r="O29" i="11"/>
  <c r="P29" i="11" s="1"/>
  <c r="O30" i="11"/>
  <c r="P30" i="11" s="1"/>
  <c r="O31" i="11"/>
  <c r="P31" i="11" s="1"/>
  <c r="O32" i="11"/>
  <c r="P32" i="11" s="1"/>
  <c r="O33" i="11"/>
  <c r="P33" i="11" s="1"/>
  <c r="O34" i="11"/>
  <c r="P34" i="11" s="1"/>
  <c r="O35" i="11"/>
  <c r="P35" i="11" s="1"/>
  <c r="O36" i="11"/>
  <c r="P36" i="11" s="1"/>
  <c r="O37" i="11"/>
  <c r="P37" i="11" s="1"/>
  <c r="O38" i="11"/>
  <c r="P38" i="11" s="1"/>
  <c r="O39" i="11"/>
  <c r="P39" i="11" s="1"/>
  <c r="O40" i="11"/>
  <c r="P40" i="11" s="1"/>
  <c r="O41" i="11"/>
  <c r="P41" i="11" s="1"/>
  <c r="O42" i="11"/>
  <c r="P42" i="11" s="1"/>
  <c r="O43" i="11"/>
  <c r="P43" i="11" s="1"/>
  <c r="O44" i="11"/>
  <c r="P44" i="11" s="1"/>
  <c r="O45" i="11"/>
  <c r="P45" i="11" s="1"/>
  <c r="O46" i="11"/>
  <c r="P46" i="11" s="1"/>
  <c r="O47" i="11"/>
  <c r="P47" i="11" s="1"/>
  <c r="O48" i="11"/>
  <c r="P48" i="11" s="1"/>
  <c r="O49" i="11"/>
  <c r="P49" i="11" s="1"/>
  <c r="O50" i="11"/>
  <c r="P50" i="11" s="1"/>
  <c r="O51" i="11"/>
  <c r="P51" i="11" s="1"/>
  <c r="O52" i="11"/>
  <c r="P52" i="11" s="1"/>
  <c r="O53" i="11"/>
  <c r="P53" i="11" s="1"/>
  <c r="O54" i="11"/>
  <c r="P54" i="11" s="1"/>
  <c r="O55" i="11"/>
  <c r="P55" i="11" s="1"/>
  <c r="O56" i="11"/>
  <c r="P56" i="11" s="1"/>
  <c r="O57" i="11"/>
  <c r="P57" i="11" s="1"/>
  <c r="O58" i="11"/>
  <c r="P58" i="11" s="1"/>
  <c r="O59" i="11"/>
  <c r="P59" i="11" s="1"/>
  <c r="O60" i="11"/>
  <c r="P60" i="11" s="1"/>
  <c r="O61" i="11"/>
  <c r="P61" i="11" s="1"/>
  <c r="O62" i="11"/>
  <c r="P62" i="11" s="1"/>
  <c r="O63" i="11"/>
  <c r="P63" i="11" s="1"/>
  <c r="O64" i="11"/>
  <c r="P64" i="11" s="1"/>
  <c r="O65" i="11"/>
  <c r="P65" i="11" s="1"/>
  <c r="O66" i="11"/>
  <c r="P66" i="11" s="1"/>
  <c r="O67" i="11"/>
  <c r="P67" i="11" s="1"/>
  <c r="O68" i="11"/>
  <c r="P68" i="11" s="1"/>
  <c r="O69" i="11"/>
  <c r="P69" i="11" s="1"/>
  <c r="O70" i="11"/>
  <c r="P70" i="11" s="1"/>
  <c r="O71" i="11"/>
  <c r="P71" i="11" s="1"/>
  <c r="O72" i="11"/>
  <c r="P72" i="11" s="1"/>
  <c r="O73" i="11"/>
  <c r="P73" i="11" s="1"/>
  <c r="O74" i="11"/>
  <c r="P74" i="11" s="1"/>
  <c r="O75" i="11"/>
  <c r="P75" i="11" s="1"/>
  <c r="O3" i="11"/>
  <c r="P3" i="11" s="1"/>
  <c r="O3" i="16"/>
  <c r="P3" i="16" s="1"/>
  <c r="O30" i="16"/>
  <c r="P30" i="16" s="1"/>
  <c r="O4" i="16"/>
  <c r="P4" i="16" s="1"/>
  <c r="O5" i="16"/>
  <c r="P5" i="16" s="1"/>
  <c r="O6" i="16"/>
  <c r="P6" i="16" s="1"/>
  <c r="O7" i="16"/>
  <c r="P7" i="16" s="1"/>
  <c r="O8" i="16"/>
  <c r="P8" i="16" s="1"/>
  <c r="O9" i="16"/>
  <c r="P9" i="16" s="1"/>
  <c r="O10" i="16"/>
  <c r="P10" i="16" s="1"/>
  <c r="O11" i="16"/>
  <c r="P11" i="16" s="1"/>
  <c r="O12" i="16"/>
  <c r="P12" i="16" s="1"/>
  <c r="O13" i="16"/>
  <c r="P13" i="16" s="1"/>
  <c r="O14" i="16"/>
  <c r="P14" i="16" s="1"/>
  <c r="O15" i="16"/>
  <c r="P15" i="16" s="1"/>
  <c r="O16" i="16"/>
  <c r="P16" i="16" s="1"/>
  <c r="O17" i="16"/>
  <c r="P17" i="16" s="1"/>
  <c r="O18" i="16"/>
  <c r="P18" i="16" s="1"/>
  <c r="O19" i="16"/>
  <c r="P19" i="16" s="1"/>
  <c r="O20" i="16"/>
  <c r="P20" i="16" s="1"/>
  <c r="O21" i="16"/>
  <c r="P21" i="16" s="1"/>
  <c r="O22" i="16"/>
  <c r="P22" i="16" s="1"/>
  <c r="O23" i="16"/>
  <c r="P23" i="16" s="1"/>
  <c r="O24" i="16"/>
  <c r="P24" i="16" s="1"/>
  <c r="O25" i="16"/>
  <c r="P25" i="16" s="1"/>
  <c r="O26" i="16"/>
  <c r="P26" i="16" s="1"/>
  <c r="O27" i="16"/>
  <c r="P27" i="16" s="1"/>
  <c r="O28" i="16"/>
  <c r="P28" i="16" s="1"/>
  <c r="O29" i="16"/>
  <c r="P29" i="16" s="1"/>
  <c r="O31" i="16"/>
  <c r="P31" i="16" s="1"/>
  <c r="O32" i="16"/>
  <c r="P32" i="16" s="1"/>
  <c r="O33" i="16"/>
  <c r="P33" i="16" s="1"/>
  <c r="O34" i="16"/>
  <c r="P34" i="16" s="1"/>
  <c r="O35" i="16"/>
  <c r="P35" i="16" s="1"/>
  <c r="O36" i="16"/>
  <c r="P36" i="16" s="1"/>
  <c r="O37" i="16"/>
  <c r="P37" i="16" s="1"/>
  <c r="O38" i="16"/>
  <c r="P38" i="16" s="1"/>
  <c r="O39" i="16"/>
  <c r="P39" i="16" s="1"/>
  <c r="O40" i="16"/>
  <c r="P40" i="16" s="1"/>
  <c r="O41" i="16"/>
  <c r="P41" i="16" s="1"/>
  <c r="O42" i="16"/>
  <c r="P42" i="16" s="1"/>
  <c r="O43" i="16"/>
  <c r="P43" i="16" s="1"/>
  <c r="O44" i="16"/>
  <c r="P44" i="16" s="1"/>
  <c r="O45" i="16"/>
  <c r="P45" i="16" s="1"/>
  <c r="O46" i="16"/>
  <c r="P46" i="16" s="1"/>
  <c r="O47" i="16"/>
  <c r="P47" i="16" s="1"/>
  <c r="O48" i="16"/>
  <c r="P48" i="16" s="1"/>
  <c r="O49" i="16"/>
  <c r="P49" i="16" s="1"/>
  <c r="O50" i="16"/>
  <c r="P50" i="16" s="1"/>
  <c r="O51" i="16"/>
  <c r="P51" i="16" s="1"/>
  <c r="O52" i="16"/>
  <c r="P52" i="16" s="1"/>
  <c r="O53" i="16"/>
  <c r="P53" i="16" s="1"/>
  <c r="O54" i="16"/>
  <c r="P54" i="16" s="1"/>
  <c r="O55" i="16"/>
  <c r="P55" i="16" s="1"/>
  <c r="O56" i="16"/>
  <c r="P56" i="16" s="1"/>
  <c r="O57" i="16"/>
  <c r="P57" i="16" s="1"/>
  <c r="O58" i="16"/>
  <c r="P58" i="16" s="1"/>
  <c r="O59" i="16"/>
  <c r="P59" i="16" s="1"/>
  <c r="O60" i="16"/>
  <c r="P60" i="16" s="1"/>
  <c r="O61" i="16"/>
  <c r="P61" i="16" s="1"/>
  <c r="O62" i="16"/>
  <c r="P62" i="16" s="1"/>
  <c r="O63" i="16"/>
  <c r="P63" i="16" s="1"/>
  <c r="O64" i="16"/>
  <c r="P64" i="16" s="1"/>
  <c r="O65" i="16"/>
  <c r="P65" i="16" s="1"/>
  <c r="O66" i="16"/>
  <c r="P66" i="16" s="1"/>
  <c r="O67" i="16"/>
  <c r="P67" i="16" s="1"/>
  <c r="O68" i="16"/>
  <c r="P68" i="16" s="1"/>
  <c r="O69" i="16"/>
  <c r="P69" i="16" s="1"/>
  <c r="O70" i="16"/>
  <c r="P70" i="16" s="1"/>
  <c r="O71" i="16"/>
  <c r="P71" i="16" s="1"/>
  <c r="O72" i="16"/>
  <c r="P72" i="16" s="1"/>
  <c r="O73" i="16"/>
  <c r="P73" i="16" s="1"/>
  <c r="O74" i="16"/>
  <c r="P74" i="16" s="1"/>
  <c r="O75" i="16"/>
  <c r="P75" i="16" s="1"/>
  <c r="O76" i="16"/>
  <c r="P76" i="16" s="1"/>
  <c r="O77" i="16"/>
  <c r="P77" i="16" s="1"/>
  <c r="O78" i="16"/>
  <c r="P78" i="16" s="1"/>
  <c r="O79" i="16"/>
  <c r="P79" i="16" s="1"/>
  <c r="O80" i="16"/>
  <c r="P80" i="16" s="1"/>
  <c r="O81" i="16"/>
  <c r="P81" i="16" s="1"/>
  <c r="O82" i="16"/>
  <c r="P82" i="16" s="1"/>
  <c r="O83" i="16"/>
  <c r="P83" i="16" s="1"/>
  <c r="O84" i="16"/>
  <c r="P84" i="16" s="1"/>
  <c r="O85" i="16"/>
  <c r="P85" i="16" s="1"/>
  <c r="O86" i="16"/>
  <c r="P86" i="16" s="1"/>
  <c r="O87" i="16"/>
  <c r="P87" i="16" s="1"/>
  <c r="O88" i="16"/>
  <c r="P88" i="16" s="1"/>
  <c r="O89" i="16"/>
  <c r="P89" i="16" s="1"/>
  <c r="O90" i="16"/>
  <c r="P90" i="16" s="1"/>
  <c r="O91" i="16"/>
  <c r="P91" i="16" s="1"/>
  <c r="O92" i="16"/>
  <c r="P92" i="16" s="1"/>
  <c r="O93" i="16"/>
  <c r="P93" i="16" s="1"/>
  <c r="O94" i="16"/>
  <c r="P94" i="16" s="1"/>
  <c r="O95" i="16"/>
  <c r="P95" i="16" s="1"/>
  <c r="O96" i="16"/>
  <c r="P96" i="16" s="1"/>
  <c r="O97" i="16"/>
  <c r="P97" i="16" s="1"/>
  <c r="O98" i="16"/>
  <c r="P98" i="16" s="1"/>
  <c r="O99" i="16"/>
  <c r="P99" i="16" s="1"/>
  <c r="O100" i="16"/>
  <c r="P100" i="16" s="1"/>
  <c r="O101" i="16"/>
  <c r="P101" i="16" s="1"/>
  <c r="O102" i="16"/>
  <c r="P102" i="16" s="1"/>
  <c r="O103" i="16"/>
  <c r="P103" i="16" s="1"/>
  <c r="O104" i="16"/>
  <c r="P104" i="16" s="1"/>
  <c r="O105" i="16"/>
  <c r="P105" i="16" s="1"/>
  <c r="O106" i="16"/>
  <c r="P106" i="16" s="1"/>
  <c r="O107" i="16"/>
  <c r="P107" i="16" s="1"/>
  <c r="O108" i="16"/>
  <c r="P108" i="16" s="1"/>
  <c r="O109" i="16"/>
  <c r="P109" i="16" s="1"/>
  <c r="O110" i="16"/>
  <c r="P110" i="16" s="1"/>
  <c r="O111" i="16"/>
  <c r="P111" i="16" s="1"/>
  <c r="O112" i="16"/>
  <c r="P112" i="16" s="1"/>
  <c r="O113" i="16"/>
  <c r="P113" i="16" s="1"/>
  <c r="O114" i="16"/>
  <c r="P114" i="16" s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3" i="16"/>
  <c r="AH114" i="16"/>
  <c r="M114" i="16" s="1"/>
  <c r="AH113" i="16"/>
  <c r="M113" i="16" s="1"/>
  <c r="AH112" i="16"/>
  <c r="M112" i="16" s="1"/>
  <c r="AH111" i="16"/>
  <c r="M111" i="16" s="1"/>
  <c r="AH110" i="16"/>
  <c r="M110" i="16" s="1"/>
  <c r="AH109" i="16"/>
  <c r="M109" i="16" s="1"/>
  <c r="AH108" i="16"/>
  <c r="M108" i="16" s="1"/>
  <c r="AH107" i="16"/>
  <c r="M107" i="16" s="1"/>
  <c r="AH106" i="16"/>
  <c r="M106" i="16" s="1"/>
  <c r="AH105" i="16"/>
  <c r="M105" i="16" s="1"/>
  <c r="AH104" i="16"/>
  <c r="M104" i="16" s="1"/>
  <c r="AH103" i="16"/>
  <c r="M103" i="16" s="1"/>
  <c r="AH102" i="16"/>
  <c r="M102" i="16" s="1"/>
  <c r="AH101" i="16"/>
  <c r="M101" i="16" s="1"/>
  <c r="AH100" i="16"/>
  <c r="M100" i="16" s="1"/>
  <c r="AH99" i="16"/>
  <c r="M99" i="16" s="1"/>
  <c r="AH98" i="16"/>
  <c r="M98" i="16" s="1"/>
  <c r="AH97" i="16"/>
  <c r="M97" i="16" s="1"/>
  <c r="AH96" i="16"/>
  <c r="M96" i="16" s="1"/>
  <c r="AH95" i="16"/>
  <c r="M95" i="16" s="1"/>
  <c r="AH94" i="16"/>
  <c r="M94" i="16" s="1"/>
  <c r="AH93" i="16"/>
  <c r="M93" i="16" s="1"/>
  <c r="AH92" i="16"/>
  <c r="M92" i="16" s="1"/>
  <c r="AH91" i="16"/>
  <c r="M91" i="16" s="1"/>
  <c r="AH90" i="16"/>
  <c r="M90" i="16" s="1"/>
  <c r="AH89" i="16"/>
  <c r="M89" i="16" s="1"/>
  <c r="AH88" i="16"/>
  <c r="M88" i="16" s="1"/>
  <c r="AH87" i="16"/>
  <c r="M87" i="16" s="1"/>
  <c r="AH86" i="16"/>
  <c r="M86" i="16" s="1"/>
  <c r="AH85" i="16"/>
  <c r="M85" i="16" s="1"/>
  <c r="AH84" i="16"/>
  <c r="M84" i="16" s="1"/>
  <c r="AH83" i="16"/>
  <c r="M83" i="16" s="1"/>
  <c r="AH82" i="16"/>
  <c r="M82" i="16" s="1"/>
  <c r="AH81" i="16"/>
  <c r="M81" i="16" s="1"/>
  <c r="AH80" i="16"/>
  <c r="M80" i="16" s="1"/>
  <c r="AH79" i="16"/>
  <c r="M79" i="16" s="1"/>
  <c r="AH78" i="16"/>
  <c r="M78" i="16" s="1"/>
  <c r="AH77" i="16"/>
  <c r="M77" i="16" s="1"/>
  <c r="AH76" i="16"/>
  <c r="M76" i="16" s="1"/>
  <c r="AH75" i="16"/>
  <c r="M75" i="16" s="1"/>
  <c r="AH74" i="16"/>
  <c r="M74" i="16" s="1"/>
  <c r="AH73" i="16"/>
  <c r="M73" i="16" s="1"/>
  <c r="AH72" i="16"/>
  <c r="M72" i="16" s="1"/>
  <c r="AH71" i="16"/>
  <c r="M71" i="16" s="1"/>
  <c r="AH70" i="16"/>
  <c r="M70" i="16" s="1"/>
  <c r="AH69" i="16"/>
  <c r="M69" i="16" s="1"/>
  <c r="AH68" i="16"/>
  <c r="M68" i="16" s="1"/>
  <c r="AH67" i="16"/>
  <c r="M67" i="16" s="1"/>
  <c r="AH66" i="16"/>
  <c r="M66" i="16" s="1"/>
  <c r="AH65" i="16"/>
  <c r="M65" i="16" s="1"/>
  <c r="AH64" i="16"/>
  <c r="M64" i="16" s="1"/>
  <c r="AH63" i="16"/>
  <c r="M63" i="16" s="1"/>
  <c r="AH62" i="16"/>
  <c r="M62" i="16" s="1"/>
  <c r="AH61" i="16"/>
  <c r="M61" i="16" s="1"/>
  <c r="AH60" i="16"/>
  <c r="M60" i="16" s="1"/>
  <c r="AH59" i="16"/>
  <c r="M59" i="16" s="1"/>
  <c r="AH58" i="16"/>
  <c r="M58" i="16" s="1"/>
  <c r="AH57" i="16"/>
  <c r="M57" i="16" s="1"/>
  <c r="AH56" i="16"/>
  <c r="M56" i="16" s="1"/>
  <c r="AH55" i="16"/>
  <c r="M55" i="16" s="1"/>
  <c r="AH54" i="16"/>
  <c r="M54" i="16" s="1"/>
  <c r="AH53" i="16"/>
  <c r="M53" i="16" s="1"/>
  <c r="AH52" i="16"/>
  <c r="M52" i="16" s="1"/>
  <c r="AH51" i="16"/>
  <c r="M51" i="16" s="1"/>
  <c r="AH50" i="16"/>
  <c r="M50" i="16" s="1"/>
  <c r="AH49" i="16"/>
  <c r="M49" i="16" s="1"/>
  <c r="AH48" i="16"/>
  <c r="M48" i="16" s="1"/>
  <c r="AH47" i="16"/>
  <c r="M47" i="16" s="1"/>
  <c r="AH46" i="16"/>
  <c r="M46" i="16" s="1"/>
  <c r="AH45" i="16"/>
  <c r="M45" i="16" s="1"/>
  <c r="AH44" i="16"/>
  <c r="M44" i="16" s="1"/>
  <c r="AH43" i="16"/>
  <c r="M43" i="16" s="1"/>
  <c r="AH42" i="16"/>
  <c r="M42" i="16" s="1"/>
  <c r="AH41" i="16"/>
  <c r="M41" i="16" s="1"/>
  <c r="AH40" i="16"/>
  <c r="M40" i="16" s="1"/>
  <c r="AH39" i="16"/>
  <c r="M39" i="16" s="1"/>
  <c r="AH38" i="16"/>
  <c r="M38" i="16" s="1"/>
  <c r="AH37" i="16"/>
  <c r="M37" i="16" s="1"/>
  <c r="AH36" i="16"/>
  <c r="M36" i="16" s="1"/>
  <c r="AH35" i="16"/>
  <c r="M35" i="16" s="1"/>
  <c r="AH34" i="16"/>
  <c r="M34" i="16" s="1"/>
  <c r="AH33" i="16"/>
  <c r="M33" i="16" s="1"/>
  <c r="AH32" i="16"/>
  <c r="M32" i="16" s="1"/>
  <c r="AH31" i="16"/>
  <c r="M31" i="16" s="1"/>
  <c r="AH30" i="16"/>
  <c r="M30" i="16" s="1"/>
  <c r="AH29" i="16"/>
  <c r="M29" i="16" s="1"/>
  <c r="AH28" i="16"/>
  <c r="M28" i="16" s="1"/>
  <c r="AH27" i="16"/>
  <c r="M27" i="16" s="1"/>
  <c r="AH26" i="16"/>
  <c r="M26" i="16" s="1"/>
  <c r="AH25" i="16"/>
  <c r="M25" i="16" s="1"/>
  <c r="AH24" i="16"/>
  <c r="M24" i="16" s="1"/>
  <c r="AH23" i="16"/>
  <c r="M23" i="16" s="1"/>
  <c r="AH22" i="16"/>
  <c r="M22" i="16" s="1"/>
  <c r="AH21" i="16"/>
  <c r="M21" i="16" s="1"/>
  <c r="AH20" i="16"/>
  <c r="M20" i="16" s="1"/>
  <c r="AH19" i="16"/>
  <c r="M19" i="16" s="1"/>
  <c r="AH18" i="16"/>
  <c r="M18" i="16" s="1"/>
  <c r="AH17" i="16"/>
  <c r="M17" i="16" s="1"/>
  <c r="AH16" i="16"/>
  <c r="M16" i="16" s="1"/>
  <c r="AH15" i="16"/>
  <c r="M15" i="16" s="1"/>
  <c r="AH14" i="16"/>
  <c r="M14" i="16" s="1"/>
  <c r="AH13" i="16"/>
  <c r="M13" i="16" s="1"/>
  <c r="AH12" i="16"/>
  <c r="M12" i="16" s="1"/>
  <c r="AH11" i="16"/>
  <c r="M11" i="16" s="1"/>
  <c r="AH10" i="16"/>
  <c r="M10" i="16" s="1"/>
  <c r="AH9" i="16"/>
  <c r="M9" i="16" s="1"/>
  <c r="AH8" i="16"/>
  <c r="M8" i="16" s="1"/>
  <c r="AH7" i="16"/>
  <c r="M7" i="16" s="1"/>
  <c r="AH6" i="16"/>
  <c r="M6" i="16" s="1"/>
  <c r="AH5" i="16"/>
  <c r="M5" i="16" s="1"/>
  <c r="AH4" i="16"/>
  <c r="M4" i="16" s="1"/>
  <c r="AH3" i="16"/>
  <c r="M3" i="16" s="1"/>
  <c r="N3" i="11"/>
  <c r="M3" i="11"/>
  <c r="O14" i="9"/>
  <c r="O13" i="9"/>
  <c r="O12" i="9"/>
  <c r="O11" i="9"/>
  <c r="O10" i="9"/>
  <c r="O9" i="9"/>
  <c r="O8" i="9"/>
  <c r="O7" i="9"/>
  <c r="O6" i="9"/>
  <c r="O5" i="9"/>
  <c r="O4" i="9"/>
  <c r="O3" i="9"/>
  <c r="AA14" i="9"/>
  <c r="AC14" i="9" s="1"/>
  <c r="M14" i="9" s="1"/>
  <c r="AA13" i="9"/>
  <c r="AC13" i="9" s="1"/>
  <c r="M13" i="9" s="1"/>
  <c r="AA12" i="9"/>
  <c r="AC12" i="9" s="1"/>
  <c r="M12" i="9" s="1"/>
  <c r="AA11" i="9"/>
  <c r="AC11" i="9" s="1"/>
  <c r="M11" i="9" s="1"/>
  <c r="AA10" i="9"/>
  <c r="AC10" i="9" s="1"/>
  <c r="M10" i="9" s="1"/>
  <c r="AA9" i="9"/>
  <c r="AC9" i="9" s="1"/>
  <c r="M9" i="9" s="1"/>
  <c r="AA8" i="9"/>
  <c r="AC8" i="9" s="1"/>
  <c r="M8" i="9" s="1"/>
  <c r="AA7" i="9"/>
  <c r="AC7" i="9" s="1"/>
  <c r="M7" i="9" s="1"/>
  <c r="AA6" i="9"/>
  <c r="AC6" i="9" s="1"/>
  <c r="M6" i="9" s="1"/>
  <c r="AA5" i="9"/>
  <c r="AC5" i="9" s="1"/>
  <c r="M5" i="9" s="1"/>
  <c r="AA4" i="9"/>
  <c r="AC4" i="9" s="1"/>
  <c r="M4" i="9" s="1"/>
  <c r="AA3" i="9"/>
  <c r="AC3" i="9" s="1"/>
  <c r="M3" i="9" s="1"/>
  <c r="Y233" i="13"/>
  <c r="P233" i="13" s="1"/>
  <c r="Y232" i="13"/>
  <c r="Y194" i="13"/>
  <c r="Y193" i="13"/>
  <c r="P193" i="13" s="1"/>
  <c r="Y290" i="13"/>
  <c r="Y289" i="13"/>
  <c r="Y401" i="13"/>
  <c r="Y400" i="13"/>
  <c r="Y246" i="13"/>
  <c r="Y245" i="13"/>
  <c r="Y220" i="13"/>
  <c r="Y219" i="13"/>
  <c r="Y65" i="13"/>
  <c r="Y64" i="13"/>
  <c r="Y215" i="13"/>
  <c r="Y214" i="13"/>
  <c r="P214" i="13" s="1"/>
  <c r="Y230" i="13"/>
  <c r="Y229" i="13"/>
  <c r="Y247" i="13"/>
  <c r="Y73" i="13"/>
  <c r="Y72" i="13"/>
  <c r="Y78" i="13"/>
  <c r="P78" i="13" s="1"/>
  <c r="Y77" i="13"/>
  <c r="P77" i="13" s="1"/>
  <c r="Y339" i="13"/>
  <c r="Y338" i="13"/>
  <c r="Y79" i="13"/>
  <c r="Y93" i="13"/>
  <c r="Y92" i="13"/>
  <c r="Y94" i="13"/>
  <c r="P94" i="13" s="1"/>
  <c r="Y71" i="13"/>
  <c r="Y198" i="13"/>
  <c r="P198" i="13" s="1"/>
  <c r="Y197" i="13"/>
  <c r="Y74" i="13"/>
  <c r="Y370" i="13"/>
  <c r="Y369" i="13"/>
  <c r="Y334" i="13"/>
  <c r="Y333" i="13"/>
  <c r="Y115" i="13"/>
  <c r="Y114" i="13"/>
  <c r="P114" i="13" s="1"/>
  <c r="Y70" i="13"/>
  <c r="Y170" i="13"/>
  <c r="Y169" i="13"/>
  <c r="Y69" i="13"/>
  <c r="Y168" i="13"/>
  <c r="Y104" i="13"/>
  <c r="Y103" i="13"/>
  <c r="Y107" i="13"/>
  <c r="Y106" i="13"/>
  <c r="Y171" i="13"/>
  <c r="Y412" i="13"/>
  <c r="Y411" i="13"/>
  <c r="Y300" i="13"/>
  <c r="Y299" i="13"/>
  <c r="Y261" i="13"/>
  <c r="Y260" i="13"/>
  <c r="Y59" i="13"/>
  <c r="Y58" i="13"/>
  <c r="Y199" i="13"/>
  <c r="Y109" i="13"/>
  <c r="Y108" i="13"/>
  <c r="Y322" i="13"/>
  <c r="P322" i="13" s="1"/>
  <c r="Y321" i="13"/>
  <c r="Y382" i="13"/>
  <c r="Y381" i="13"/>
  <c r="P381" i="13" s="1"/>
  <c r="Y81" i="13"/>
  <c r="Y80" i="13"/>
  <c r="Y305" i="13"/>
  <c r="Y304" i="13"/>
  <c r="Y76" i="13"/>
  <c r="Y75" i="13"/>
  <c r="Y336" i="13"/>
  <c r="Y335" i="13"/>
  <c r="Y318" i="13"/>
  <c r="P318" i="13" s="1"/>
  <c r="Y317" i="13"/>
  <c r="Y120" i="13"/>
  <c r="Y119" i="13"/>
  <c r="Y133" i="13"/>
  <c r="Y132" i="13"/>
  <c r="Y118" i="13"/>
  <c r="Y117" i="13"/>
  <c r="Y124" i="13"/>
  <c r="Y123" i="13"/>
  <c r="Y121" i="13"/>
  <c r="Y337" i="13"/>
  <c r="Y102" i="13"/>
  <c r="P102" i="13" s="1"/>
  <c r="Y91" i="13"/>
  <c r="Y174" i="13"/>
  <c r="Y173" i="13"/>
  <c r="Y83" i="13"/>
  <c r="Y82" i="13"/>
  <c r="Y286" i="13"/>
  <c r="Y285" i="13"/>
  <c r="Y178" i="13"/>
  <c r="Y177" i="13"/>
  <c r="Y253" i="13"/>
  <c r="Y252" i="13"/>
  <c r="Y196" i="13"/>
  <c r="Y265" i="13"/>
  <c r="Y264" i="13"/>
  <c r="Y60" i="13"/>
  <c r="Y195" i="13"/>
  <c r="Y154" i="13"/>
  <c r="Y153" i="13"/>
  <c r="Y11" i="13"/>
  <c r="Y10" i="13"/>
  <c r="Y200" i="13"/>
  <c r="Y38" i="13"/>
  <c r="Y37" i="13"/>
  <c r="Y122" i="13"/>
  <c r="Y125" i="13"/>
  <c r="Y100" i="13"/>
  <c r="Y99" i="13"/>
  <c r="Y159" i="13"/>
  <c r="Y158" i="13"/>
  <c r="Y101" i="13"/>
  <c r="Y355" i="13"/>
  <c r="Y354" i="13"/>
  <c r="Y96" i="13"/>
  <c r="Y95" i="13"/>
  <c r="P95" i="13" s="1"/>
  <c r="Y373" i="13"/>
  <c r="Y372" i="13"/>
  <c r="P372" i="13" s="1"/>
  <c r="Y88" i="13"/>
  <c r="Y87" i="13"/>
  <c r="Y68" i="13"/>
  <c r="Y231" i="13"/>
  <c r="Y234" i="13"/>
  <c r="Y40" i="13"/>
  <c r="Y39" i="13"/>
  <c r="Y167" i="13"/>
  <c r="Y63" i="13"/>
  <c r="Y62" i="13"/>
  <c r="Y130" i="13"/>
  <c r="Y129" i="13"/>
  <c r="Y292" i="13"/>
  <c r="Y291" i="13"/>
  <c r="P291" i="13" s="1"/>
  <c r="Y85" i="13"/>
  <c r="Y84" i="13"/>
  <c r="Y314" i="13"/>
  <c r="Y313" i="13"/>
  <c r="Y203" i="13"/>
  <c r="Y202" i="13"/>
  <c r="Y54" i="13"/>
  <c r="Y53" i="13"/>
  <c r="Y351" i="13"/>
  <c r="Y350" i="13"/>
  <c r="Y116" i="13"/>
  <c r="Y131" i="13"/>
  <c r="Y192" i="13"/>
  <c r="Y191" i="13"/>
  <c r="Y218" i="13"/>
  <c r="Y217" i="13"/>
  <c r="Y211" i="13"/>
  <c r="Y210" i="13"/>
  <c r="P210" i="13" s="1"/>
  <c r="Y86" i="13"/>
  <c r="Y358" i="13"/>
  <c r="Y357" i="13"/>
  <c r="Y185" i="13"/>
  <c r="Y184" i="13"/>
  <c r="Y44" i="13"/>
  <c r="Y43" i="13"/>
  <c r="Y213" i="13"/>
  <c r="P213" i="13" s="1"/>
  <c r="Y296" i="13"/>
  <c r="Y295" i="13"/>
  <c r="Y45" i="13"/>
  <c r="Y353" i="13"/>
  <c r="Y352" i="13"/>
  <c r="Y20" i="13"/>
  <c r="P20" i="13" s="1"/>
  <c r="Y19" i="13"/>
  <c r="Y301" i="13"/>
  <c r="Y128" i="13"/>
  <c r="Y349" i="13"/>
  <c r="P349" i="13" s="1"/>
  <c r="Y281" i="13"/>
  <c r="Y280" i="13"/>
  <c r="Y113" i="13"/>
  <c r="Y112" i="13"/>
  <c r="Y105" i="13"/>
  <c r="Y307" i="13"/>
  <c r="Y306" i="13"/>
  <c r="Y126" i="13"/>
  <c r="Y182" i="13"/>
  <c r="Y181" i="13"/>
  <c r="P181" i="13" s="1"/>
  <c r="Y97" i="13"/>
  <c r="Y61" i="13"/>
  <c r="Y36" i="13"/>
  <c r="Y266" i="13"/>
  <c r="P266" i="13" s="1"/>
  <c r="Y111" i="13"/>
  <c r="Y110" i="13"/>
  <c r="Y49" i="13"/>
  <c r="Y48" i="13"/>
  <c r="Y251" i="13"/>
  <c r="Y250" i="13"/>
  <c r="Y364" i="13"/>
  <c r="Y363" i="13"/>
  <c r="Y46" i="13"/>
  <c r="Y136" i="13"/>
  <c r="Y135" i="13"/>
  <c r="Y166" i="13"/>
  <c r="Y165" i="13"/>
  <c r="Y145" i="13"/>
  <c r="P145" i="13" s="1"/>
  <c r="Y144" i="13"/>
  <c r="Y183" i="13"/>
  <c r="Y368" i="13"/>
  <c r="Y14" i="13"/>
  <c r="P14" i="13" s="1"/>
  <c r="Y393" i="13"/>
  <c r="Y392" i="13"/>
  <c r="P392" i="13" s="1"/>
  <c r="Y340" i="13"/>
  <c r="Y51" i="13"/>
  <c r="Y50" i="13"/>
  <c r="Y90" i="13"/>
  <c r="Y34" i="13"/>
  <c r="Y33" i="13"/>
  <c r="Y157" i="13"/>
  <c r="Y249" i="13"/>
  <c r="P249" i="13" s="1"/>
  <c r="Y160" i="13"/>
  <c r="Y134" i="13"/>
  <c r="Y332" i="13"/>
  <c r="Y15" i="13"/>
  <c r="Y367" i="13"/>
  <c r="Y325" i="13"/>
  <c r="Y324" i="13"/>
  <c r="Y47" i="13"/>
  <c r="Y403" i="13"/>
  <c r="Y402" i="13"/>
  <c r="Y98" i="13"/>
  <c r="Y288" i="13"/>
  <c r="Y287" i="13"/>
  <c r="Y323" i="13"/>
  <c r="Y163" i="13"/>
  <c r="Y162" i="13"/>
  <c r="Y89" i="13"/>
  <c r="Y344" i="13"/>
  <c r="Y343" i="13"/>
  <c r="Y22" i="13"/>
  <c r="Y21" i="13"/>
  <c r="Y42" i="13"/>
  <c r="Y41" i="13"/>
  <c r="Y190" i="13"/>
  <c r="Y348" i="13"/>
  <c r="Y375" i="13"/>
  <c r="Y374" i="13"/>
  <c r="Y248" i="13"/>
  <c r="Y176" i="13"/>
  <c r="Y175" i="13"/>
  <c r="Y212" i="13"/>
  <c r="Y404" i="13"/>
  <c r="Y254" i="13"/>
  <c r="Y320" i="13"/>
  <c r="Y186" i="13"/>
  <c r="Y385" i="13"/>
  <c r="Y384" i="13"/>
  <c r="Y151" i="13"/>
  <c r="Y150" i="13"/>
  <c r="Y256" i="13"/>
  <c r="Y255" i="13"/>
  <c r="Y24" i="13"/>
  <c r="Y23" i="13"/>
  <c r="Y410" i="13"/>
  <c r="Y409" i="13"/>
  <c r="Y204" i="13"/>
  <c r="Y389" i="13"/>
  <c r="Y388" i="13"/>
  <c r="Y148" i="13"/>
  <c r="Y147" i="13"/>
  <c r="P147" i="13" s="1"/>
  <c r="Y179" i="13"/>
  <c r="Y52" i="13"/>
  <c r="P52" i="13" s="1"/>
  <c r="Y319" i="13"/>
  <c r="Y316" i="13"/>
  <c r="Y35" i="13"/>
  <c r="Y26" i="13"/>
  <c r="Y25" i="13"/>
  <c r="P25" i="13" s="1"/>
  <c r="Y293" i="13"/>
  <c r="Y315" i="13"/>
  <c r="Y156" i="13"/>
  <c r="Y155" i="13"/>
  <c r="Y275" i="13"/>
  <c r="Y274" i="13"/>
  <c r="P274" i="13" s="1"/>
  <c r="Y161" i="13"/>
  <c r="Y418" i="13"/>
  <c r="Y417" i="13"/>
  <c r="Y383" i="13"/>
  <c r="Y152" i="13"/>
  <c r="Y240" i="13"/>
  <c r="Y239" i="13"/>
  <c r="Y18" i="13"/>
  <c r="Y17" i="13"/>
  <c r="Y227" i="13"/>
  <c r="Y226" i="13"/>
  <c r="Y303" i="13"/>
  <c r="Y302" i="13"/>
  <c r="Y30" i="13"/>
  <c r="Y29" i="13"/>
  <c r="Y241" i="13"/>
  <c r="Y28" i="13"/>
  <c r="Y27" i="13"/>
  <c r="Y172" i="13"/>
  <c r="Y12" i="13"/>
  <c r="P12" i="13" s="1"/>
  <c r="Y228" i="13"/>
  <c r="Y32" i="13"/>
  <c r="Y282" i="13"/>
  <c r="Y16" i="13"/>
  <c r="Y329" i="13"/>
  <c r="Y328" i="13"/>
  <c r="P328" i="13" s="1"/>
  <c r="Y405" i="13"/>
  <c r="Y142" i="13"/>
  <c r="Y141" i="13"/>
  <c r="Y258" i="13"/>
  <c r="Y257" i="13"/>
  <c r="Y408" i="13"/>
  <c r="Y407" i="13"/>
  <c r="Y269" i="13"/>
  <c r="Y268" i="13"/>
  <c r="Y189" i="13"/>
  <c r="Y188" i="13"/>
  <c r="Y273" i="13"/>
  <c r="Y272" i="13"/>
  <c r="Y225" i="13"/>
  <c r="Y149" i="13"/>
  <c r="Y297" i="13"/>
  <c r="Y298" i="13"/>
  <c r="Y267" i="13"/>
  <c r="Y413" i="13"/>
  <c r="Y263" i="13"/>
  <c r="Y262" i="13"/>
  <c r="Y294" i="13"/>
  <c r="Y164" i="13"/>
  <c r="Y66" i="13"/>
  <c r="Y396" i="13"/>
  <c r="Y395" i="13"/>
  <c r="Y414" i="13"/>
  <c r="Y415" i="13"/>
  <c r="Y310" i="13"/>
  <c r="Y309" i="13"/>
  <c r="Y312" i="13"/>
  <c r="Y311" i="13"/>
  <c r="Y398" i="13"/>
  <c r="Y397" i="13"/>
  <c r="Y31" i="13"/>
  <c r="Y342" i="13"/>
  <c r="Y341" i="13"/>
  <c r="Y331" i="13"/>
  <c r="Y279" i="13"/>
  <c r="Y362" i="13"/>
  <c r="Y327" i="13"/>
  <c r="Y146" i="13"/>
  <c r="Y237" i="13"/>
  <c r="Y236" i="13"/>
  <c r="Y57" i="13"/>
  <c r="Y56" i="13"/>
  <c r="Y416" i="13"/>
  <c r="Y387" i="13"/>
  <c r="Y386" i="13"/>
  <c r="Y127" i="13"/>
  <c r="Y216" i="13"/>
  <c r="Y284" i="13"/>
  <c r="Y143" i="13"/>
  <c r="Y330" i="13"/>
  <c r="Y378" i="13"/>
  <c r="Y377" i="13"/>
  <c r="Y271" i="13"/>
  <c r="Y270" i="13"/>
  <c r="P270" i="13" s="1"/>
  <c r="Y406" i="13"/>
  <c r="Y326" i="13"/>
  <c r="Y244" i="13"/>
  <c r="Y243" i="13"/>
  <c r="Y187" i="13"/>
  <c r="Y379" i="13"/>
  <c r="Y224" i="13"/>
  <c r="Y180" i="13"/>
  <c r="Y356" i="13"/>
  <c r="Y242" i="13"/>
  <c r="Y345" i="13"/>
  <c r="Y361" i="13"/>
  <c r="Y360" i="13"/>
  <c r="Y67" i="13"/>
  <c r="Y55" i="13"/>
  <c r="Y365" i="13"/>
  <c r="Y371" i="13"/>
  <c r="Y366" i="13"/>
  <c r="Y13" i="13"/>
  <c r="Y347" i="13"/>
  <c r="Y209" i="13"/>
  <c r="Y208" i="13"/>
  <c r="Y238" i="13"/>
  <c r="Y419" i="13"/>
  <c r="Y283" i="13"/>
  <c r="Y201" i="13"/>
  <c r="Y394" i="13"/>
  <c r="Y207" i="13"/>
  <c r="Y206" i="13"/>
  <c r="Y205" i="13"/>
  <c r="Y235" i="13"/>
  <c r="Y399" i="13"/>
  <c r="Y359" i="13"/>
  <c r="Y391" i="13"/>
  <c r="Y390" i="13"/>
  <c r="Y380" i="13"/>
  <c r="Y346" i="13"/>
  <c r="Y277" i="13"/>
  <c r="Y276" i="13"/>
  <c r="Y222" i="13"/>
  <c r="P222" i="13" s="1"/>
  <c r="Y221" i="13"/>
  <c r="Y259" i="13"/>
  <c r="Y376" i="13"/>
  <c r="Y223" i="13"/>
  <c r="Y8" i="13"/>
  <c r="Y7" i="13"/>
  <c r="Y278" i="13"/>
  <c r="Y308" i="13"/>
  <c r="Y140" i="13"/>
  <c r="Y3" i="13"/>
  <c r="Y6" i="13"/>
  <c r="Y5" i="13"/>
  <c r="Y9" i="13"/>
  <c r="Y137" i="13"/>
  <c r="Y139" i="13"/>
  <c r="Y138" i="13"/>
  <c r="Y4" i="13"/>
  <c r="Z13" i="15"/>
  <c r="AA13" i="15" s="1"/>
  <c r="Z14" i="15"/>
  <c r="AA14" i="15" s="1"/>
  <c r="Z15" i="15"/>
  <c r="AA15" i="15" s="1"/>
  <c r="Z16" i="15"/>
  <c r="AA16" i="15" s="1"/>
  <c r="Z17" i="15"/>
  <c r="Z18" i="15"/>
  <c r="AA18" i="15" s="1"/>
  <c r="Z19" i="15"/>
  <c r="AA19" i="15" s="1"/>
  <c r="Z20" i="15"/>
  <c r="AA20" i="15" s="1"/>
  <c r="Z21" i="15"/>
  <c r="AA21" i="15" s="1"/>
  <c r="Z22" i="15"/>
  <c r="AA22" i="15" s="1"/>
  <c r="Z23" i="15"/>
  <c r="AA23" i="15" s="1"/>
  <c r="Z24" i="15"/>
  <c r="AA24" i="15" s="1"/>
  <c r="Z25" i="15"/>
  <c r="AA25" i="15" s="1"/>
  <c r="Z26" i="15"/>
  <c r="AA26" i="15" s="1"/>
  <c r="Z12" i="15"/>
  <c r="AA12" i="15" s="1"/>
  <c r="X4" i="15"/>
  <c r="Y4" i="15"/>
  <c r="AB4" i="15" s="1"/>
  <c r="Z4" i="15"/>
  <c r="AA4" i="15" s="1"/>
  <c r="X5" i="15"/>
  <c r="Y5" i="15"/>
  <c r="AB5" i="15" s="1"/>
  <c r="Z5" i="15"/>
  <c r="AA5" i="15" s="1"/>
  <c r="X6" i="15"/>
  <c r="Y6" i="15"/>
  <c r="AB6" i="15" s="1"/>
  <c r="Z6" i="15"/>
  <c r="AA6" i="15" s="1"/>
  <c r="X7" i="15"/>
  <c r="Y7" i="15"/>
  <c r="AB7" i="15" s="1"/>
  <c r="Z7" i="15"/>
  <c r="AA7" i="15" s="1"/>
  <c r="X8" i="15"/>
  <c r="Y8" i="15"/>
  <c r="AB8" i="15" s="1"/>
  <c r="Z8" i="15"/>
  <c r="AA8" i="15" s="1"/>
  <c r="X9" i="15"/>
  <c r="Y9" i="15"/>
  <c r="AB9" i="15" s="1"/>
  <c r="Z9" i="15"/>
  <c r="AA9" i="15"/>
  <c r="X10" i="15"/>
  <c r="Y10" i="15"/>
  <c r="AB10" i="15" s="1"/>
  <c r="Z10" i="15"/>
  <c r="AA10" i="15" s="1"/>
  <c r="X11" i="15"/>
  <c r="Y11" i="15"/>
  <c r="AB11" i="15" s="1"/>
  <c r="Z11" i="15"/>
  <c r="AA11" i="15"/>
  <c r="X12" i="15"/>
  <c r="Y12" i="15"/>
  <c r="AB12" i="15" s="1"/>
  <c r="X13" i="15"/>
  <c r="Y13" i="15"/>
  <c r="AB13" i="15" s="1"/>
  <c r="X14" i="15"/>
  <c r="Y14" i="15"/>
  <c r="AB14" i="15" s="1"/>
  <c r="X15" i="15"/>
  <c r="Y15" i="15"/>
  <c r="AB15" i="15" s="1"/>
  <c r="X16" i="15"/>
  <c r="Y16" i="15"/>
  <c r="AB16" i="15" s="1"/>
  <c r="X17" i="15"/>
  <c r="Y17" i="15"/>
  <c r="AB17" i="15" s="1"/>
  <c r="AA17" i="15"/>
  <c r="X18" i="15"/>
  <c r="Y18" i="15"/>
  <c r="AB18" i="15" s="1"/>
  <c r="X19" i="15"/>
  <c r="Y19" i="15"/>
  <c r="AB19" i="15" s="1"/>
  <c r="X20" i="15"/>
  <c r="Y20" i="15"/>
  <c r="AB20" i="15" s="1"/>
  <c r="X21" i="15"/>
  <c r="Y21" i="15"/>
  <c r="AB21" i="15" s="1"/>
  <c r="X22" i="15"/>
  <c r="Y22" i="15"/>
  <c r="AB22" i="15"/>
  <c r="X23" i="15"/>
  <c r="Y23" i="15"/>
  <c r="AB23" i="15" s="1"/>
  <c r="X24" i="15"/>
  <c r="Y24" i="15"/>
  <c r="AB24" i="15" s="1"/>
  <c r="X25" i="15"/>
  <c r="Y25" i="15"/>
  <c r="AB25" i="15" s="1"/>
  <c r="X26" i="15"/>
  <c r="Y26" i="15"/>
  <c r="AB26" i="15" s="1"/>
  <c r="Y3" i="15"/>
  <c r="AB3" i="15" s="1"/>
  <c r="Z3" i="15"/>
  <c r="AA3" i="15" s="1"/>
  <c r="X3" i="15"/>
  <c r="AB3" i="14"/>
  <c r="AC4" i="14"/>
  <c r="AE4" i="14" s="1"/>
  <c r="AC5" i="14"/>
  <c r="AE5" i="14" s="1"/>
  <c r="AC6" i="14"/>
  <c r="AC7" i="14"/>
  <c r="AD7" i="14" s="1"/>
  <c r="AC8" i="14"/>
  <c r="AC9" i="14"/>
  <c r="AE9" i="14" s="1"/>
  <c r="AC10" i="14"/>
  <c r="AD10" i="14" s="1"/>
  <c r="AC11" i="14"/>
  <c r="AD11" i="14" s="1"/>
  <c r="AE11" i="14"/>
  <c r="AC12" i="14"/>
  <c r="AE12" i="14" s="1"/>
  <c r="AC13" i="14"/>
  <c r="AD13" i="14" s="1"/>
  <c r="AC14" i="14"/>
  <c r="AD14" i="14" s="1"/>
  <c r="AC15" i="14"/>
  <c r="AD15" i="14" s="1"/>
  <c r="AC16" i="14"/>
  <c r="AD16" i="14" s="1"/>
  <c r="AC17" i="14"/>
  <c r="AE17" i="14" s="1"/>
  <c r="AC18" i="14"/>
  <c r="AD18" i="14" s="1"/>
  <c r="AC19" i="14"/>
  <c r="AD19" i="14" s="1"/>
  <c r="AC20" i="14"/>
  <c r="AE20" i="14" s="1"/>
  <c r="AC21" i="14"/>
  <c r="AE21" i="14" s="1"/>
  <c r="AC22" i="14"/>
  <c r="AC23" i="14"/>
  <c r="AC24" i="14"/>
  <c r="AD24" i="14" s="1"/>
  <c r="AC25" i="14"/>
  <c r="AE25" i="14" s="1"/>
  <c r="AC26" i="14"/>
  <c r="AD26" i="14" s="1"/>
  <c r="AC27" i="14"/>
  <c r="AE27" i="14" s="1"/>
  <c r="AC28" i="14"/>
  <c r="AC29" i="14"/>
  <c r="AE29" i="14" s="1"/>
  <c r="AC30" i="14"/>
  <c r="AD30" i="14" s="1"/>
  <c r="AC31" i="14"/>
  <c r="AC32" i="14"/>
  <c r="AD32" i="14" s="1"/>
  <c r="AC33" i="14"/>
  <c r="AD33" i="14" s="1"/>
  <c r="AC34" i="14"/>
  <c r="AD34" i="14" s="1"/>
  <c r="AC35" i="14"/>
  <c r="AC36" i="14"/>
  <c r="AE36" i="14" s="1"/>
  <c r="AC37" i="14"/>
  <c r="AC38" i="14"/>
  <c r="AC39" i="14"/>
  <c r="AC40" i="14"/>
  <c r="AE40" i="14" s="1"/>
  <c r="AC41" i="14"/>
  <c r="AE41" i="14" s="1"/>
  <c r="AC42" i="14"/>
  <c r="AD42" i="14" s="1"/>
  <c r="AC43" i="14"/>
  <c r="AC44" i="14"/>
  <c r="AC45" i="14"/>
  <c r="AE45" i="14" s="1"/>
  <c r="AC46" i="14"/>
  <c r="AC47" i="14"/>
  <c r="AE47" i="14" s="1"/>
  <c r="AC48" i="14"/>
  <c r="AC49" i="14"/>
  <c r="AE49" i="14" s="1"/>
  <c r="AC50" i="14"/>
  <c r="AD50" i="14" s="1"/>
  <c r="AC51" i="14"/>
  <c r="AD51" i="14" s="1"/>
  <c r="AC52" i="14"/>
  <c r="AC53" i="14"/>
  <c r="AC54" i="14"/>
  <c r="AE54" i="14" s="1"/>
  <c r="AC55" i="14"/>
  <c r="AC56" i="14"/>
  <c r="AD56" i="14" s="1"/>
  <c r="AC57" i="14"/>
  <c r="AD57" i="14" s="1"/>
  <c r="AC58" i="14"/>
  <c r="AD58" i="14" s="1"/>
  <c r="AC59" i="14"/>
  <c r="AE59" i="14" s="1"/>
  <c r="AC60" i="14"/>
  <c r="AE60" i="14" s="1"/>
  <c r="AC61" i="14"/>
  <c r="AC62" i="14"/>
  <c r="AE62" i="14" s="1"/>
  <c r="AC63" i="14"/>
  <c r="AD63" i="14" s="1"/>
  <c r="AC64" i="14"/>
  <c r="AC65" i="14"/>
  <c r="AD65" i="14" s="1"/>
  <c r="AC66" i="14"/>
  <c r="AD66" i="14" s="1"/>
  <c r="AC67" i="14"/>
  <c r="AD67" i="14" s="1"/>
  <c r="AC68" i="14"/>
  <c r="AC69" i="14"/>
  <c r="AE69" i="14" s="1"/>
  <c r="AC70" i="14"/>
  <c r="AE70" i="14" s="1"/>
  <c r="AC71" i="14"/>
  <c r="AC72" i="14"/>
  <c r="AD72" i="14" s="1"/>
  <c r="AC73" i="14"/>
  <c r="AE73" i="14" s="1"/>
  <c r="AC74" i="14"/>
  <c r="AD74" i="14" s="1"/>
  <c r="AC75" i="14"/>
  <c r="AC76" i="14"/>
  <c r="AC77" i="14"/>
  <c r="AE77" i="14" s="1"/>
  <c r="AC78" i="14"/>
  <c r="AC79" i="14"/>
  <c r="AC80" i="14"/>
  <c r="AC81" i="14"/>
  <c r="AD81" i="14" s="1"/>
  <c r="AC82" i="14"/>
  <c r="AD82" i="14" s="1"/>
  <c r="AC83" i="14"/>
  <c r="AD83" i="14" s="1"/>
  <c r="AC84" i="14"/>
  <c r="AD84" i="14" s="1"/>
  <c r="AC85" i="14"/>
  <c r="AE85" i="14" s="1"/>
  <c r="AC86" i="14"/>
  <c r="AE86" i="14" s="1"/>
  <c r="AC87" i="14"/>
  <c r="AC88" i="14"/>
  <c r="AE88" i="14" s="1"/>
  <c r="AC89" i="14"/>
  <c r="AD89" i="14" s="1"/>
  <c r="AC90" i="14"/>
  <c r="AD90" i="14" s="1"/>
  <c r="AC91" i="14"/>
  <c r="AD91" i="14" s="1"/>
  <c r="AC92" i="14"/>
  <c r="AC3" i="14"/>
  <c r="AD3" i="14" s="1"/>
  <c r="AB91" i="14"/>
  <c r="AB92" i="14"/>
  <c r="AB4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6" i="14"/>
  <c r="AB87" i="14"/>
  <c r="AB88" i="14"/>
  <c r="AB89" i="14"/>
  <c r="AB90" i="14"/>
  <c r="AA4" i="13"/>
  <c r="AC4" i="13" s="1"/>
  <c r="X4" i="13"/>
  <c r="M4" i="13" s="1"/>
  <c r="AA5" i="13"/>
  <c r="X5" i="13"/>
  <c r="M5" i="13" s="1"/>
  <c r="AA6" i="13"/>
  <c r="AC6" i="13" s="1"/>
  <c r="X6" i="13"/>
  <c r="M6" i="13" s="1"/>
  <c r="AA7" i="13"/>
  <c r="X7" i="13"/>
  <c r="M7" i="13" s="1"/>
  <c r="AA8" i="13"/>
  <c r="AB8" i="13" s="1"/>
  <c r="X8" i="13"/>
  <c r="M8" i="13" s="1"/>
  <c r="AA9" i="13"/>
  <c r="AB9" i="13" s="1"/>
  <c r="X9" i="13"/>
  <c r="AA10" i="13"/>
  <c r="X10" i="13"/>
  <c r="M10" i="13" s="1"/>
  <c r="AA11" i="13"/>
  <c r="AC11" i="13" s="1"/>
  <c r="X11" i="13"/>
  <c r="M11" i="13" s="1"/>
  <c r="AA12" i="13"/>
  <c r="X12" i="13"/>
  <c r="M12" i="13" s="1"/>
  <c r="AA13" i="13"/>
  <c r="AC13" i="13" s="1"/>
  <c r="X13" i="13"/>
  <c r="M13" i="13" s="1"/>
  <c r="AA367" i="13"/>
  <c r="X367" i="13"/>
  <c r="M14" i="13" s="1"/>
  <c r="AA15" i="13"/>
  <c r="X15" i="13"/>
  <c r="M15" i="13" s="1"/>
  <c r="AA16" i="13"/>
  <c r="AC16" i="13" s="1"/>
  <c r="X16" i="13"/>
  <c r="M16" i="13" s="1"/>
  <c r="AA17" i="13"/>
  <c r="X17" i="13"/>
  <c r="M17" i="13" s="1"/>
  <c r="AA18" i="13"/>
  <c r="AB18" i="13" s="1"/>
  <c r="X18" i="13"/>
  <c r="M18" i="13" s="1"/>
  <c r="AA19" i="13"/>
  <c r="AC19" i="13" s="1"/>
  <c r="X19" i="13"/>
  <c r="M19" i="13" s="1"/>
  <c r="AA20" i="13"/>
  <c r="X20" i="13"/>
  <c r="M20" i="13" s="1"/>
  <c r="AA21" i="13"/>
  <c r="AC21" i="13" s="1"/>
  <c r="X21" i="13"/>
  <c r="M21" i="13" s="1"/>
  <c r="AA22" i="13"/>
  <c r="AC22" i="13" s="1"/>
  <c r="X22" i="13"/>
  <c r="M22" i="13" s="1"/>
  <c r="AA23" i="13"/>
  <c r="AC23" i="13" s="1"/>
  <c r="X23" i="13"/>
  <c r="M23" i="13" s="1"/>
  <c r="AA24" i="13"/>
  <c r="X24" i="13"/>
  <c r="M24" i="13" s="1"/>
  <c r="AA25" i="13"/>
  <c r="AB25" i="13" s="1"/>
  <c r="X25" i="13"/>
  <c r="M25" i="13" s="1"/>
  <c r="AA26" i="13"/>
  <c r="AB26" i="13" s="1"/>
  <c r="X26" i="13"/>
  <c r="M26" i="13" s="1"/>
  <c r="AA27" i="13"/>
  <c r="X27" i="13"/>
  <c r="M27" i="13" s="1"/>
  <c r="AA28" i="13"/>
  <c r="AC28" i="13" s="1"/>
  <c r="X28" i="13"/>
  <c r="M28" i="13" s="1"/>
  <c r="AA29" i="13"/>
  <c r="AC29" i="13" s="1"/>
  <c r="X29" i="13"/>
  <c r="M29" i="13" s="1"/>
  <c r="AA30" i="13"/>
  <c r="X30" i="13"/>
  <c r="M30" i="13" s="1"/>
  <c r="AA31" i="13"/>
  <c r="X31" i="13"/>
  <c r="M31" i="13" s="1"/>
  <c r="AA32" i="13"/>
  <c r="X32" i="13"/>
  <c r="M32" i="13" s="1"/>
  <c r="AA33" i="13"/>
  <c r="X33" i="13"/>
  <c r="M33" i="13" s="1"/>
  <c r="AA34" i="13"/>
  <c r="AB34" i="13" s="1"/>
  <c r="X34" i="13"/>
  <c r="M34" i="13" s="1"/>
  <c r="AA35" i="13"/>
  <c r="X35" i="13"/>
  <c r="M35" i="13" s="1"/>
  <c r="AA36" i="13"/>
  <c r="AC36" i="13" s="1"/>
  <c r="X36" i="13"/>
  <c r="M36" i="13" s="1"/>
  <c r="AA37" i="13"/>
  <c r="AC37" i="13" s="1"/>
  <c r="X37" i="13"/>
  <c r="M37" i="13" s="1"/>
  <c r="AA38" i="13"/>
  <c r="AC38" i="13" s="1"/>
  <c r="X38" i="13"/>
  <c r="M38" i="13" s="1"/>
  <c r="AA39" i="13"/>
  <c r="AC39" i="13" s="1"/>
  <c r="X39" i="13"/>
  <c r="M39" i="13" s="1"/>
  <c r="AA40" i="13"/>
  <c r="AB40" i="13" s="1"/>
  <c r="X40" i="13"/>
  <c r="M40" i="13" s="1"/>
  <c r="AA41" i="13"/>
  <c r="AB41" i="13" s="1"/>
  <c r="X41" i="13"/>
  <c r="M41" i="13" s="1"/>
  <c r="AA42" i="13"/>
  <c r="X42" i="13"/>
  <c r="M42" i="13" s="1"/>
  <c r="AA43" i="13"/>
  <c r="X43" i="13"/>
  <c r="M43" i="13" s="1"/>
  <c r="AA44" i="13"/>
  <c r="X44" i="13"/>
  <c r="M44" i="13" s="1"/>
  <c r="AA45" i="13"/>
  <c r="X45" i="13"/>
  <c r="M45" i="13" s="1"/>
  <c r="AA46" i="13"/>
  <c r="X46" i="13"/>
  <c r="M46" i="13" s="1"/>
  <c r="AA47" i="13"/>
  <c r="AC47" i="13" s="1"/>
  <c r="X47" i="13"/>
  <c r="M47" i="13" s="1"/>
  <c r="AA48" i="13"/>
  <c r="AC48" i="13" s="1"/>
  <c r="X48" i="13"/>
  <c r="M48" i="13" s="1"/>
  <c r="AA49" i="13"/>
  <c r="AC49" i="13" s="1"/>
  <c r="X49" i="13"/>
  <c r="M49" i="13" s="1"/>
  <c r="AA50" i="13"/>
  <c r="X50" i="13"/>
  <c r="M50" i="13" s="1"/>
  <c r="AA51" i="13"/>
  <c r="AC51" i="13" s="1"/>
  <c r="X51" i="13"/>
  <c r="M51" i="13" s="1"/>
  <c r="AA52" i="13"/>
  <c r="AC52" i="13" s="1"/>
  <c r="X52" i="13"/>
  <c r="M52" i="13" s="1"/>
  <c r="AA53" i="13"/>
  <c r="X53" i="13"/>
  <c r="M53" i="13" s="1"/>
  <c r="AA54" i="13"/>
  <c r="X54" i="13"/>
  <c r="M54" i="13" s="1"/>
  <c r="AA55" i="13"/>
  <c r="AC55" i="13" s="1"/>
  <c r="X55" i="13"/>
  <c r="M55" i="13" s="1"/>
  <c r="AA56" i="13"/>
  <c r="AC56" i="13" s="1"/>
  <c r="X56" i="13"/>
  <c r="M56" i="13" s="1"/>
  <c r="AA57" i="13"/>
  <c r="X57" i="13"/>
  <c r="M57" i="13" s="1"/>
  <c r="AA58" i="13"/>
  <c r="X58" i="13"/>
  <c r="M58" i="13" s="1"/>
  <c r="AA59" i="13"/>
  <c r="AC59" i="13" s="1"/>
  <c r="X59" i="13"/>
  <c r="M59" i="13" s="1"/>
  <c r="AA60" i="13"/>
  <c r="X60" i="13"/>
  <c r="M60" i="13" s="1"/>
  <c r="AA61" i="13"/>
  <c r="AC61" i="13" s="1"/>
  <c r="X61" i="13"/>
  <c r="M61" i="13" s="1"/>
  <c r="AA62" i="13"/>
  <c r="AC62" i="13" s="1"/>
  <c r="X62" i="13"/>
  <c r="M62" i="13" s="1"/>
  <c r="AA63" i="13"/>
  <c r="AC63" i="13" s="1"/>
  <c r="X63" i="13"/>
  <c r="M63" i="13" s="1"/>
  <c r="AA64" i="13"/>
  <c r="AC64" i="13" s="1"/>
  <c r="X64" i="13"/>
  <c r="M64" i="13" s="1"/>
  <c r="AA65" i="13"/>
  <c r="X65" i="13"/>
  <c r="M65" i="13" s="1"/>
  <c r="AA66" i="13"/>
  <c r="AC66" i="13" s="1"/>
  <c r="X66" i="13"/>
  <c r="M66" i="13" s="1"/>
  <c r="AA67" i="13"/>
  <c r="X67" i="13"/>
  <c r="M67" i="13" s="1"/>
  <c r="AA68" i="13"/>
  <c r="X68" i="13"/>
  <c r="M68" i="13" s="1"/>
  <c r="AA69" i="13"/>
  <c r="AC69" i="13" s="1"/>
  <c r="X69" i="13"/>
  <c r="M69" i="13" s="1"/>
  <c r="AA70" i="13"/>
  <c r="AB70" i="13" s="1"/>
  <c r="X70" i="13"/>
  <c r="M70" i="13" s="1"/>
  <c r="AA71" i="13"/>
  <c r="X71" i="13"/>
  <c r="M71" i="13" s="1"/>
  <c r="AA72" i="13"/>
  <c r="AC72" i="13" s="1"/>
  <c r="X72" i="13"/>
  <c r="M72" i="13" s="1"/>
  <c r="AA73" i="13"/>
  <c r="X73" i="13"/>
  <c r="M73" i="13" s="1"/>
  <c r="AA74" i="13"/>
  <c r="X74" i="13"/>
  <c r="M74" i="13" s="1"/>
  <c r="AA75" i="13"/>
  <c r="AC75" i="13" s="1"/>
  <c r="X75" i="13"/>
  <c r="M75" i="13" s="1"/>
  <c r="AA76" i="13"/>
  <c r="AB76" i="13" s="1"/>
  <c r="X76" i="13"/>
  <c r="M76" i="13" s="1"/>
  <c r="AA77" i="13"/>
  <c r="X77" i="13"/>
  <c r="M77" i="13" s="1"/>
  <c r="AA78" i="13"/>
  <c r="X78" i="13"/>
  <c r="M78" i="13" s="1"/>
  <c r="AA79" i="13"/>
  <c r="X79" i="13"/>
  <c r="M79" i="13" s="1"/>
  <c r="AA80" i="13"/>
  <c r="AB80" i="13" s="1"/>
  <c r="X80" i="13"/>
  <c r="M80" i="13" s="1"/>
  <c r="AA81" i="13"/>
  <c r="X81" i="13"/>
  <c r="M81" i="13" s="1"/>
  <c r="AA82" i="13"/>
  <c r="X82" i="13"/>
  <c r="AA83" i="13"/>
  <c r="X83" i="13"/>
  <c r="M83" i="13" s="1"/>
  <c r="AA84" i="13"/>
  <c r="X84" i="13"/>
  <c r="M84" i="13" s="1"/>
  <c r="AA85" i="13"/>
  <c r="X85" i="13"/>
  <c r="M85" i="13" s="1"/>
  <c r="AA86" i="13"/>
  <c r="X86" i="13"/>
  <c r="M86" i="13" s="1"/>
  <c r="AA87" i="13"/>
  <c r="X87" i="13"/>
  <c r="M87" i="13" s="1"/>
  <c r="AA88" i="13"/>
  <c r="X88" i="13"/>
  <c r="M88" i="13" s="1"/>
  <c r="AA89" i="13"/>
  <c r="X89" i="13"/>
  <c r="M89" i="13" s="1"/>
  <c r="AA90" i="13"/>
  <c r="AC90" i="13" s="1"/>
  <c r="X90" i="13"/>
  <c r="M90" i="13" s="1"/>
  <c r="AA91" i="13"/>
  <c r="X91" i="13"/>
  <c r="M91" i="13" s="1"/>
  <c r="AA92" i="13"/>
  <c r="AC92" i="13" s="1"/>
  <c r="X92" i="13"/>
  <c r="M92" i="13" s="1"/>
  <c r="AA93" i="13"/>
  <c r="X93" i="13"/>
  <c r="M93" i="13" s="1"/>
  <c r="AA94" i="13"/>
  <c r="X94" i="13"/>
  <c r="M94" i="13" s="1"/>
  <c r="AA95" i="13"/>
  <c r="X95" i="13"/>
  <c r="AA96" i="13"/>
  <c r="AB96" i="13" s="1"/>
  <c r="X96" i="13"/>
  <c r="M96" i="13" s="1"/>
  <c r="AA97" i="13"/>
  <c r="X97" i="13"/>
  <c r="M97" i="13" s="1"/>
  <c r="AA98" i="13"/>
  <c r="X98" i="13"/>
  <c r="M98" i="13" s="1"/>
  <c r="AA99" i="13"/>
  <c r="AB99" i="13" s="1"/>
  <c r="X99" i="13"/>
  <c r="M99" i="13" s="1"/>
  <c r="AA100" i="13"/>
  <c r="AB100" i="13" s="1"/>
  <c r="X100" i="13"/>
  <c r="M100" i="13" s="1"/>
  <c r="AA101" i="13"/>
  <c r="X101" i="13"/>
  <c r="M101" i="13" s="1"/>
  <c r="AA102" i="13"/>
  <c r="AC102" i="13" s="1"/>
  <c r="X102" i="13"/>
  <c r="M102" i="13" s="1"/>
  <c r="AA103" i="13"/>
  <c r="X103" i="13"/>
  <c r="M103" i="13" s="1"/>
  <c r="AA104" i="13"/>
  <c r="X104" i="13"/>
  <c r="M104" i="13" s="1"/>
  <c r="AA105" i="13"/>
  <c r="X105" i="13"/>
  <c r="M105" i="13" s="1"/>
  <c r="AA106" i="13"/>
  <c r="AC106" i="13" s="1"/>
  <c r="X106" i="13"/>
  <c r="M106" i="13" s="1"/>
  <c r="AA107" i="13"/>
  <c r="AC107" i="13" s="1"/>
  <c r="X107" i="13"/>
  <c r="M107" i="13" s="1"/>
  <c r="AA108" i="13"/>
  <c r="AB108" i="13" s="1"/>
  <c r="X108" i="13"/>
  <c r="M108" i="13" s="1"/>
  <c r="AA109" i="13"/>
  <c r="X109" i="13"/>
  <c r="M109" i="13" s="1"/>
  <c r="AA110" i="13"/>
  <c r="AC110" i="13" s="1"/>
  <c r="X110" i="13"/>
  <c r="M110" i="13" s="1"/>
  <c r="AA111" i="13"/>
  <c r="X111" i="13"/>
  <c r="M111" i="13" s="1"/>
  <c r="AA112" i="13"/>
  <c r="AB112" i="13" s="1"/>
  <c r="X112" i="13"/>
  <c r="M112" i="13" s="1"/>
  <c r="AA113" i="13"/>
  <c r="AC113" i="13" s="1"/>
  <c r="X113" i="13"/>
  <c r="M113" i="13" s="1"/>
  <c r="AA114" i="13"/>
  <c r="AB114" i="13" s="1"/>
  <c r="X114" i="13"/>
  <c r="M114" i="13" s="1"/>
  <c r="AA115" i="13"/>
  <c r="X115" i="13"/>
  <c r="M115" i="13" s="1"/>
  <c r="AA116" i="13"/>
  <c r="X116" i="13"/>
  <c r="M116" i="13" s="1"/>
  <c r="AA117" i="13"/>
  <c r="X117" i="13"/>
  <c r="M117" i="13" s="1"/>
  <c r="AA118" i="13"/>
  <c r="X118" i="13"/>
  <c r="M118" i="13" s="1"/>
  <c r="AA119" i="13"/>
  <c r="X119" i="13"/>
  <c r="M119" i="13" s="1"/>
  <c r="AA120" i="13"/>
  <c r="X120" i="13"/>
  <c r="M120" i="13" s="1"/>
  <c r="AA121" i="13"/>
  <c r="AC121" i="13" s="1"/>
  <c r="X121" i="13"/>
  <c r="M121" i="13" s="1"/>
  <c r="AA122" i="13"/>
  <c r="AC122" i="13" s="1"/>
  <c r="X122" i="13"/>
  <c r="M122" i="13" s="1"/>
  <c r="AA123" i="13"/>
  <c r="X123" i="13"/>
  <c r="M123" i="13" s="1"/>
  <c r="AA124" i="13"/>
  <c r="X124" i="13"/>
  <c r="M124" i="13" s="1"/>
  <c r="AA125" i="13"/>
  <c r="X125" i="13"/>
  <c r="M125" i="13" s="1"/>
  <c r="AA126" i="13"/>
  <c r="AC126" i="13" s="1"/>
  <c r="X126" i="13"/>
  <c r="M126" i="13" s="1"/>
  <c r="AA127" i="13"/>
  <c r="X127" i="13"/>
  <c r="M127" i="13" s="1"/>
  <c r="AA128" i="13"/>
  <c r="AB128" i="13" s="1"/>
  <c r="X128" i="13"/>
  <c r="M128" i="13" s="1"/>
  <c r="AA129" i="13"/>
  <c r="AC129" i="13" s="1"/>
  <c r="X129" i="13"/>
  <c r="M129" i="13" s="1"/>
  <c r="AA130" i="13"/>
  <c r="X130" i="13"/>
  <c r="M130" i="13" s="1"/>
  <c r="AA131" i="13"/>
  <c r="X131" i="13"/>
  <c r="M131" i="13" s="1"/>
  <c r="AA132" i="13"/>
  <c r="X132" i="13"/>
  <c r="M132" i="13" s="1"/>
  <c r="AA133" i="13"/>
  <c r="AB133" i="13" s="1"/>
  <c r="X133" i="13"/>
  <c r="M133" i="13" s="1"/>
  <c r="AA134" i="13"/>
  <c r="AC134" i="13" s="1"/>
  <c r="X134" i="13"/>
  <c r="M134" i="13" s="1"/>
  <c r="AA135" i="13"/>
  <c r="AC135" i="13" s="1"/>
  <c r="X135" i="13"/>
  <c r="M135" i="13" s="1"/>
  <c r="AA136" i="13"/>
  <c r="X136" i="13"/>
  <c r="M136" i="13" s="1"/>
  <c r="AA137" i="13"/>
  <c r="X137" i="13"/>
  <c r="M137" i="13" s="1"/>
  <c r="AA138" i="13"/>
  <c r="AC138" i="13" s="1"/>
  <c r="X138" i="13"/>
  <c r="M138" i="13" s="1"/>
  <c r="AA139" i="13"/>
  <c r="X139" i="13"/>
  <c r="M139" i="13" s="1"/>
  <c r="AA140" i="13"/>
  <c r="X140" i="13"/>
  <c r="M140" i="13" s="1"/>
  <c r="AA141" i="13"/>
  <c r="AC141" i="13" s="1"/>
  <c r="X141" i="13"/>
  <c r="M141" i="13" s="1"/>
  <c r="AA142" i="13"/>
  <c r="AB142" i="13" s="1"/>
  <c r="X142" i="13"/>
  <c r="M142" i="13" s="1"/>
  <c r="AA143" i="13"/>
  <c r="X143" i="13"/>
  <c r="M143" i="13" s="1"/>
  <c r="AA144" i="13"/>
  <c r="AB144" i="13" s="1"/>
  <c r="X144" i="13"/>
  <c r="M144" i="13" s="1"/>
  <c r="AA145" i="13"/>
  <c r="X145" i="13"/>
  <c r="M145" i="13" s="1"/>
  <c r="AA146" i="13"/>
  <c r="X146" i="13"/>
  <c r="M146" i="13" s="1"/>
  <c r="AA147" i="13"/>
  <c r="X147" i="13"/>
  <c r="M147" i="13" s="1"/>
  <c r="AA148" i="13"/>
  <c r="AC148" i="13" s="1"/>
  <c r="X148" i="13"/>
  <c r="M148" i="13" s="1"/>
  <c r="AA149" i="13"/>
  <c r="X149" i="13"/>
  <c r="M149" i="13" s="1"/>
  <c r="AA150" i="13"/>
  <c r="AC150" i="13" s="1"/>
  <c r="X150" i="13"/>
  <c r="M150" i="13" s="1"/>
  <c r="AA151" i="13"/>
  <c r="X151" i="13"/>
  <c r="M151" i="13" s="1"/>
  <c r="AA152" i="13"/>
  <c r="X152" i="13"/>
  <c r="M152" i="13" s="1"/>
  <c r="AA153" i="13"/>
  <c r="X153" i="13"/>
  <c r="M153" i="13" s="1"/>
  <c r="AA154" i="13"/>
  <c r="AB154" i="13" s="1"/>
  <c r="X154" i="13"/>
  <c r="M154" i="13" s="1"/>
  <c r="AA155" i="13"/>
  <c r="AC155" i="13" s="1"/>
  <c r="X155" i="13"/>
  <c r="M155" i="13" s="1"/>
  <c r="AA156" i="13"/>
  <c r="X156" i="13"/>
  <c r="M156" i="13" s="1"/>
  <c r="AA157" i="13"/>
  <c r="X157" i="13"/>
  <c r="M157" i="13" s="1"/>
  <c r="AA158" i="13"/>
  <c r="AC158" i="13" s="1"/>
  <c r="X158" i="13"/>
  <c r="M158" i="13" s="1"/>
  <c r="AA159" i="13"/>
  <c r="X159" i="13"/>
  <c r="M159" i="13" s="1"/>
  <c r="AA160" i="13"/>
  <c r="X160" i="13"/>
  <c r="M160" i="13" s="1"/>
  <c r="AA161" i="13"/>
  <c r="X161" i="13"/>
  <c r="AA162" i="13"/>
  <c r="AC162" i="13" s="1"/>
  <c r="X162" i="13"/>
  <c r="M162" i="13" s="1"/>
  <c r="AA163" i="13"/>
  <c r="AC163" i="13" s="1"/>
  <c r="X163" i="13"/>
  <c r="M163" i="13" s="1"/>
  <c r="AA164" i="13"/>
  <c r="AC164" i="13" s="1"/>
  <c r="X164" i="13"/>
  <c r="M164" i="13" s="1"/>
  <c r="AA165" i="13"/>
  <c r="X165" i="13"/>
  <c r="M165" i="13" s="1"/>
  <c r="AA166" i="13"/>
  <c r="X166" i="13"/>
  <c r="M166" i="13" s="1"/>
  <c r="AA167" i="13"/>
  <c r="X167" i="13"/>
  <c r="M167" i="13" s="1"/>
  <c r="AA168" i="13"/>
  <c r="X168" i="13"/>
  <c r="M168" i="13" s="1"/>
  <c r="AA169" i="13"/>
  <c r="X169" i="13"/>
  <c r="M169" i="13" s="1"/>
  <c r="AA170" i="13"/>
  <c r="AB170" i="13" s="1"/>
  <c r="X170" i="13"/>
  <c r="M170" i="13" s="1"/>
  <c r="AA171" i="13"/>
  <c r="X171" i="13"/>
  <c r="M171" i="13" s="1"/>
  <c r="AA172" i="13"/>
  <c r="X172" i="13"/>
  <c r="M172" i="13" s="1"/>
  <c r="AA173" i="13"/>
  <c r="X173" i="13"/>
  <c r="M173" i="13" s="1"/>
  <c r="AA174" i="13"/>
  <c r="AC174" i="13" s="1"/>
  <c r="X174" i="13"/>
  <c r="M174" i="13" s="1"/>
  <c r="AA175" i="13"/>
  <c r="X175" i="13"/>
  <c r="M175" i="13" s="1"/>
  <c r="AA176" i="13"/>
  <c r="AB176" i="13" s="1"/>
  <c r="X176" i="13"/>
  <c r="M176" i="13" s="1"/>
  <c r="AA177" i="13"/>
  <c r="X177" i="13"/>
  <c r="M177" i="13" s="1"/>
  <c r="AA178" i="13"/>
  <c r="X178" i="13"/>
  <c r="M178" i="13" s="1"/>
  <c r="AA179" i="13"/>
  <c r="AC179" i="13" s="1"/>
  <c r="X179" i="13"/>
  <c r="M179" i="13" s="1"/>
  <c r="AA180" i="13"/>
  <c r="X180" i="13"/>
  <c r="M180" i="13" s="1"/>
  <c r="AA181" i="13"/>
  <c r="X181" i="13"/>
  <c r="M181" i="13" s="1"/>
  <c r="AA182" i="13"/>
  <c r="AC182" i="13" s="1"/>
  <c r="X182" i="13"/>
  <c r="M182" i="13" s="1"/>
  <c r="AA183" i="13"/>
  <c r="AC183" i="13" s="1"/>
  <c r="X183" i="13"/>
  <c r="AA184" i="13"/>
  <c r="AC184" i="13" s="1"/>
  <c r="X184" i="13"/>
  <c r="M184" i="13" s="1"/>
  <c r="AA185" i="13"/>
  <c r="X185" i="13"/>
  <c r="M185" i="13" s="1"/>
  <c r="AA186" i="13"/>
  <c r="AC186" i="13" s="1"/>
  <c r="X186" i="13"/>
  <c r="M186" i="13" s="1"/>
  <c r="AA187" i="13"/>
  <c r="AB187" i="13" s="1"/>
  <c r="X187" i="13"/>
  <c r="M187" i="13" s="1"/>
  <c r="AA188" i="13"/>
  <c r="AB188" i="13" s="1"/>
  <c r="X188" i="13"/>
  <c r="M188" i="13" s="1"/>
  <c r="AA189" i="13"/>
  <c r="AC189" i="13" s="1"/>
  <c r="X189" i="13"/>
  <c r="M189" i="13" s="1"/>
  <c r="AA190" i="13"/>
  <c r="AB190" i="13" s="1"/>
  <c r="X190" i="13"/>
  <c r="M190" i="13" s="1"/>
  <c r="AA191" i="13"/>
  <c r="X191" i="13"/>
  <c r="M191" i="13" s="1"/>
  <c r="AA192" i="13"/>
  <c r="X192" i="13"/>
  <c r="M192" i="13" s="1"/>
  <c r="AA193" i="13"/>
  <c r="X193" i="13"/>
  <c r="M193" i="13" s="1"/>
  <c r="AA194" i="13"/>
  <c r="AB194" i="13" s="1"/>
  <c r="X194" i="13"/>
  <c r="M194" i="13" s="1"/>
  <c r="AA195" i="13"/>
  <c r="X195" i="13"/>
  <c r="M195" i="13" s="1"/>
  <c r="AA196" i="13"/>
  <c r="AB196" i="13" s="1"/>
  <c r="X196" i="13"/>
  <c r="M196" i="13" s="1"/>
  <c r="AA197" i="13"/>
  <c r="X197" i="13"/>
  <c r="M197" i="13" s="1"/>
  <c r="AA198" i="13"/>
  <c r="AC198" i="13" s="1"/>
  <c r="X198" i="13"/>
  <c r="M198" i="13" s="1"/>
  <c r="AA199" i="13"/>
  <c r="X199" i="13"/>
  <c r="M199" i="13" s="1"/>
  <c r="AA200" i="13"/>
  <c r="AC200" i="13" s="1"/>
  <c r="X200" i="13"/>
  <c r="M200" i="13" s="1"/>
  <c r="AA201" i="13"/>
  <c r="X201" i="13"/>
  <c r="M201" i="13" s="1"/>
  <c r="AA202" i="13"/>
  <c r="AC202" i="13" s="1"/>
  <c r="X202" i="13"/>
  <c r="M202" i="13" s="1"/>
  <c r="AA203" i="13"/>
  <c r="AC203" i="13" s="1"/>
  <c r="X203" i="13"/>
  <c r="M203" i="13" s="1"/>
  <c r="AA204" i="13"/>
  <c r="AC204" i="13" s="1"/>
  <c r="X204" i="13"/>
  <c r="M204" i="13" s="1"/>
  <c r="AA205" i="13"/>
  <c r="X205" i="13"/>
  <c r="M205" i="13" s="1"/>
  <c r="AA206" i="13"/>
  <c r="X206" i="13"/>
  <c r="M206" i="13" s="1"/>
  <c r="AA207" i="13"/>
  <c r="X207" i="13"/>
  <c r="M207" i="13" s="1"/>
  <c r="AA208" i="13"/>
  <c r="AB208" i="13" s="1"/>
  <c r="X208" i="13"/>
  <c r="M208" i="13" s="1"/>
  <c r="AA209" i="13"/>
  <c r="X209" i="13"/>
  <c r="M209" i="13" s="1"/>
  <c r="AA210" i="13"/>
  <c r="X210" i="13"/>
  <c r="M210" i="13" s="1"/>
  <c r="AA211" i="13"/>
  <c r="X211" i="13"/>
  <c r="M211" i="13" s="1"/>
  <c r="AA212" i="13"/>
  <c r="X212" i="13"/>
  <c r="M212" i="13" s="1"/>
  <c r="AA213" i="13"/>
  <c r="X213" i="13"/>
  <c r="M213" i="13" s="1"/>
  <c r="AA214" i="13"/>
  <c r="AC214" i="13" s="1"/>
  <c r="X214" i="13"/>
  <c r="M214" i="13" s="1"/>
  <c r="AA215" i="13"/>
  <c r="AB215" i="13" s="1"/>
  <c r="X215" i="13"/>
  <c r="M215" i="13" s="1"/>
  <c r="AA216" i="13"/>
  <c r="AC216" i="13" s="1"/>
  <c r="X216" i="13"/>
  <c r="M216" i="13" s="1"/>
  <c r="AA217" i="13"/>
  <c r="AC217" i="13" s="1"/>
  <c r="X217" i="13"/>
  <c r="M217" i="13" s="1"/>
  <c r="AA218" i="13"/>
  <c r="X218" i="13"/>
  <c r="M218" i="13" s="1"/>
  <c r="AA219" i="13"/>
  <c r="AC219" i="13" s="1"/>
  <c r="X219" i="13"/>
  <c r="M219" i="13" s="1"/>
  <c r="AA220" i="13"/>
  <c r="AC220" i="13" s="1"/>
  <c r="X220" i="13"/>
  <c r="M220" i="13" s="1"/>
  <c r="AA221" i="13"/>
  <c r="AC221" i="13" s="1"/>
  <c r="X221" i="13"/>
  <c r="M221" i="13" s="1"/>
  <c r="AA222" i="13"/>
  <c r="AC222" i="13" s="1"/>
  <c r="X222" i="13"/>
  <c r="M222" i="13" s="1"/>
  <c r="AA223" i="13"/>
  <c r="AC223" i="13" s="1"/>
  <c r="X223" i="13"/>
  <c r="M223" i="13" s="1"/>
  <c r="AA224" i="13"/>
  <c r="AB224" i="13" s="1"/>
  <c r="X224" i="13"/>
  <c r="M224" i="13" s="1"/>
  <c r="AA225" i="13"/>
  <c r="X225" i="13"/>
  <c r="M225" i="13" s="1"/>
  <c r="AA226" i="13"/>
  <c r="AC226" i="13" s="1"/>
  <c r="X226" i="13"/>
  <c r="M226" i="13" s="1"/>
  <c r="AA227" i="13"/>
  <c r="X227" i="13"/>
  <c r="M227" i="13" s="1"/>
  <c r="AA228" i="13"/>
  <c r="AC228" i="13" s="1"/>
  <c r="X228" i="13"/>
  <c r="M228" i="13" s="1"/>
  <c r="AA229" i="13"/>
  <c r="X229" i="13"/>
  <c r="M229" i="13" s="1"/>
  <c r="AA230" i="13"/>
  <c r="AC230" i="13" s="1"/>
  <c r="X230" i="13"/>
  <c r="M230" i="13" s="1"/>
  <c r="AA231" i="13"/>
  <c r="X231" i="13"/>
  <c r="M231" i="13" s="1"/>
  <c r="AA232" i="13"/>
  <c r="AC232" i="13" s="1"/>
  <c r="X232" i="13"/>
  <c r="M232" i="13" s="1"/>
  <c r="AA233" i="13"/>
  <c r="X233" i="13"/>
  <c r="M233" i="13" s="1"/>
  <c r="AA234" i="13"/>
  <c r="AC234" i="13" s="1"/>
  <c r="X234" i="13"/>
  <c r="M234" i="13" s="1"/>
  <c r="AA235" i="13"/>
  <c r="AC235" i="13" s="1"/>
  <c r="X235" i="13"/>
  <c r="M235" i="13" s="1"/>
  <c r="AA236" i="13"/>
  <c r="X236" i="13"/>
  <c r="M236" i="13" s="1"/>
  <c r="AA237" i="13"/>
  <c r="X237" i="13"/>
  <c r="M237" i="13" s="1"/>
  <c r="AA238" i="13"/>
  <c r="X238" i="13"/>
  <c r="M238" i="13" s="1"/>
  <c r="AA239" i="13"/>
  <c r="AC239" i="13" s="1"/>
  <c r="X239" i="13"/>
  <c r="M239" i="13" s="1"/>
  <c r="AA240" i="13"/>
  <c r="AC240" i="13" s="1"/>
  <c r="X240" i="13"/>
  <c r="M240" i="13" s="1"/>
  <c r="AA241" i="13"/>
  <c r="X241" i="13"/>
  <c r="M241" i="13" s="1"/>
  <c r="AA242" i="13"/>
  <c r="X242" i="13"/>
  <c r="M242" i="13" s="1"/>
  <c r="AA243" i="13"/>
  <c r="X243" i="13"/>
  <c r="M243" i="13" s="1"/>
  <c r="AA244" i="13"/>
  <c r="AC244" i="13" s="1"/>
  <c r="X244" i="13"/>
  <c r="M244" i="13" s="1"/>
  <c r="AA245" i="13"/>
  <c r="AC245" i="13" s="1"/>
  <c r="X245" i="13"/>
  <c r="M245" i="13" s="1"/>
  <c r="AA246" i="13"/>
  <c r="AB246" i="13" s="1"/>
  <c r="X246" i="13"/>
  <c r="M246" i="13" s="1"/>
  <c r="AA247" i="13"/>
  <c r="AB247" i="13" s="1"/>
  <c r="X247" i="13"/>
  <c r="M247" i="13" s="1"/>
  <c r="AA248" i="13"/>
  <c r="AC248" i="13" s="1"/>
  <c r="X248" i="13"/>
  <c r="M248" i="13" s="1"/>
  <c r="AA249" i="13"/>
  <c r="X249" i="13"/>
  <c r="M249" i="13" s="1"/>
  <c r="AA250" i="13"/>
  <c r="AC250" i="13" s="1"/>
  <c r="X250" i="13"/>
  <c r="M250" i="13" s="1"/>
  <c r="AA251" i="13"/>
  <c r="AC251" i="13" s="1"/>
  <c r="X251" i="13"/>
  <c r="M251" i="13" s="1"/>
  <c r="AA252" i="13"/>
  <c r="X252" i="13"/>
  <c r="M252" i="13" s="1"/>
  <c r="AA253" i="13"/>
  <c r="AC253" i="13" s="1"/>
  <c r="X253" i="13"/>
  <c r="M253" i="13" s="1"/>
  <c r="AA254" i="13"/>
  <c r="AB254" i="13" s="1"/>
  <c r="X254" i="13"/>
  <c r="M254" i="13" s="1"/>
  <c r="AA255" i="13"/>
  <c r="X255" i="13"/>
  <c r="M255" i="13" s="1"/>
  <c r="AA256" i="13"/>
  <c r="X256" i="13"/>
  <c r="M256" i="13" s="1"/>
  <c r="AA257" i="13"/>
  <c r="AC257" i="13" s="1"/>
  <c r="X257" i="13"/>
  <c r="M257" i="13" s="1"/>
  <c r="AA258" i="13"/>
  <c r="AC258" i="13" s="1"/>
  <c r="X258" i="13"/>
  <c r="M258" i="13" s="1"/>
  <c r="AA259" i="13"/>
  <c r="AB259" i="13" s="1"/>
  <c r="X259" i="13"/>
  <c r="M259" i="13" s="1"/>
  <c r="AA260" i="13"/>
  <c r="AB260" i="13" s="1"/>
  <c r="X260" i="13"/>
  <c r="M260" i="13" s="1"/>
  <c r="AA261" i="13"/>
  <c r="AC261" i="13" s="1"/>
  <c r="X261" i="13"/>
  <c r="AA262" i="13"/>
  <c r="AB262" i="13" s="1"/>
  <c r="X262" i="13"/>
  <c r="M262" i="13" s="1"/>
  <c r="AA263" i="13"/>
  <c r="AC263" i="13" s="1"/>
  <c r="X263" i="13"/>
  <c r="M263" i="13" s="1"/>
  <c r="AA264" i="13"/>
  <c r="AC264" i="13" s="1"/>
  <c r="X264" i="13"/>
  <c r="M264" i="13" s="1"/>
  <c r="AA265" i="13"/>
  <c r="AB265" i="13" s="1"/>
  <c r="X265" i="13"/>
  <c r="M265" i="13" s="1"/>
  <c r="AA266" i="13"/>
  <c r="AC266" i="13" s="1"/>
  <c r="X266" i="13"/>
  <c r="M266" i="13" s="1"/>
  <c r="AA267" i="13"/>
  <c r="X267" i="13"/>
  <c r="M267" i="13" s="1"/>
  <c r="AA268" i="13"/>
  <c r="X268" i="13"/>
  <c r="M268" i="13" s="1"/>
  <c r="AA269" i="13"/>
  <c r="AC269" i="13" s="1"/>
  <c r="X269" i="13"/>
  <c r="M269" i="13" s="1"/>
  <c r="AA270" i="13"/>
  <c r="X270" i="13"/>
  <c r="M270" i="13" s="1"/>
  <c r="AA271" i="13"/>
  <c r="X271" i="13"/>
  <c r="M271" i="13" s="1"/>
  <c r="AA272" i="13"/>
  <c r="X272" i="13"/>
  <c r="M272" i="13" s="1"/>
  <c r="AA273" i="13"/>
  <c r="X273" i="13"/>
  <c r="M273" i="13" s="1"/>
  <c r="AA274" i="13"/>
  <c r="AC274" i="13" s="1"/>
  <c r="X274" i="13"/>
  <c r="M274" i="13" s="1"/>
  <c r="AA275" i="13"/>
  <c r="X275" i="13"/>
  <c r="M275" i="13" s="1"/>
  <c r="AA276" i="13"/>
  <c r="AC276" i="13" s="1"/>
  <c r="X276" i="13"/>
  <c r="M276" i="13" s="1"/>
  <c r="AA277" i="13"/>
  <c r="X277" i="13"/>
  <c r="M277" i="13" s="1"/>
  <c r="AA278" i="13"/>
  <c r="AC278" i="13" s="1"/>
  <c r="X278" i="13"/>
  <c r="M278" i="13" s="1"/>
  <c r="AA279" i="13"/>
  <c r="X279" i="13"/>
  <c r="M279" i="13" s="1"/>
  <c r="AA280" i="13"/>
  <c r="AB280" i="13" s="1"/>
  <c r="X280" i="13"/>
  <c r="M280" i="13" s="1"/>
  <c r="AA281" i="13"/>
  <c r="AC281" i="13" s="1"/>
  <c r="X281" i="13"/>
  <c r="M281" i="13" s="1"/>
  <c r="AA282" i="13"/>
  <c r="AC282" i="13" s="1"/>
  <c r="X282" i="13"/>
  <c r="M282" i="13" s="1"/>
  <c r="AA283" i="13"/>
  <c r="X283" i="13"/>
  <c r="M283" i="13" s="1"/>
  <c r="AA284" i="13"/>
  <c r="X284" i="13"/>
  <c r="M284" i="13" s="1"/>
  <c r="AA285" i="13"/>
  <c r="AB285" i="13" s="1"/>
  <c r="X285" i="13"/>
  <c r="M285" i="13" s="1"/>
  <c r="AA286" i="13"/>
  <c r="AC286" i="13" s="1"/>
  <c r="X286" i="13"/>
  <c r="M286" i="13" s="1"/>
  <c r="AA287" i="13"/>
  <c r="X287" i="13"/>
  <c r="M287" i="13" s="1"/>
  <c r="AA288" i="13"/>
  <c r="AB288" i="13" s="1"/>
  <c r="X288" i="13"/>
  <c r="M288" i="13" s="1"/>
  <c r="AA289" i="13"/>
  <c r="AC289" i="13" s="1"/>
  <c r="X289" i="13"/>
  <c r="M289" i="13" s="1"/>
  <c r="AA290" i="13"/>
  <c r="X290" i="13"/>
  <c r="M290" i="13" s="1"/>
  <c r="AA291" i="13"/>
  <c r="X291" i="13"/>
  <c r="M291" i="13" s="1"/>
  <c r="AA292" i="13"/>
  <c r="X292" i="13"/>
  <c r="M292" i="13" s="1"/>
  <c r="AA293" i="13"/>
  <c r="AC293" i="13" s="1"/>
  <c r="X293" i="13"/>
  <c r="M293" i="13" s="1"/>
  <c r="AA294" i="13"/>
  <c r="AC294" i="13" s="1"/>
  <c r="X294" i="13"/>
  <c r="M294" i="13" s="1"/>
  <c r="AA295" i="13"/>
  <c r="X295" i="13"/>
  <c r="M295" i="13" s="1"/>
  <c r="AA296" i="13"/>
  <c r="X296" i="13"/>
  <c r="M296" i="13" s="1"/>
  <c r="AA297" i="13"/>
  <c r="AC297" i="13" s="1"/>
  <c r="X297" i="13"/>
  <c r="M297" i="13" s="1"/>
  <c r="AA298" i="13"/>
  <c r="X298" i="13"/>
  <c r="M298" i="13" s="1"/>
  <c r="AA299" i="13"/>
  <c r="AB299" i="13" s="1"/>
  <c r="X299" i="13"/>
  <c r="M299" i="13" s="1"/>
  <c r="AA300" i="13"/>
  <c r="X300" i="13"/>
  <c r="M300" i="13" s="1"/>
  <c r="AA301" i="13"/>
  <c r="X301" i="13"/>
  <c r="M301" i="13" s="1"/>
  <c r="AA302" i="13"/>
  <c r="X302" i="13"/>
  <c r="M302" i="13" s="1"/>
  <c r="AA303" i="13"/>
  <c r="X303" i="13"/>
  <c r="M303" i="13" s="1"/>
  <c r="AA304" i="13"/>
  <c r="AB304" i="13" s="1"/>
  <c r="X304" i="13"/>
  <c r="M304" i="13" s="1"/>
  <c r="AA305" i="13"/>
  <c r="X305" i="13"/>
  <c r="M305" i="13" s="1"/>
  <c r="AA306" i="13"/>
  <c r="X306" i="13"/>
  <c r="M306" i="13" s="1"/>
  <c r="AA307" i="13"/>
  <c r="AC307" i="13" s="1"/>
  <c r="X307" i="13"/>
  <c r="M307" i="13" s="1"/>
  <c r="AA308" i="13"/>
  <c r="X308" i="13"/>
  <c r="M308" i="13" s="1"/>
  <c r="AA309" i="13"/>
  <c r="AB309" i="13" s="1"/>
  <c r="X309" i="13"/>
  <c r="M309" i="13" s="1"/>
  <c r="AA310" i="13"/>
  <c r="X310" i="13"/>
  <c r="M310" i="13" s="1"/>
  <c r="AA311" i="13"/>
  <c r="AC311" i="13" s="1"/>
  <c r="X311" i="13"/>
  <c r="M311" i="13" s="1"/>
  <c r="AA312" i="13"/>
  <c r="X312" i="13"/>
  <c r="M312" i="13" s="1"/>
  <c r="AA313" i="13"/>
  <c r="X313" i="13"/>
  <c r="M313" i="13" s="1"/>
  <c r="AA314" i="13"/>
  <c r="AC314" i="13" s="1"/>
  <c r="X314" i="13"/>
  <c r="M314" i="13" s="1"/>
  <c r="AA315" i="13"/>
  <c r="X315" i="13"/>
  <c r="M315" i="13" s="1"/>
  <c r="AA316" i="13"/>
  <c r="AC316" i="13" s="1"/>
  <c r="X316" i="13"/>
  <c r="M316" i="13" s="1"/>
  <c r="AA317" i="13"/>
  <c r="X317" i="13"/>
  <c r="M317" i="13" s="1"/>
  <c r="AA318" i="13"/>
  <c r="AB318" i="13" s="1"/>
  <c r="X318" i="13"/>
  <c r="M318" i="13" s="1"/>
  <c r="AA319" i="13"/>
  <c r="X319" i="13"/>
  <c r="M319" i="13" s="1"/>
  <c r="AA320" i="13"/>
  <c r="X320" i="13"/>
  <c r="M320" i="13" s="1"/>
  <c r="AA321" i="13"/>
  <c r="AC321" i="13" s="1"/>
  <c r="X321" i="13"/>
  <c r="M321" i="13" s="1"/>
  <c r="AA322" i="13"/>
  <c r="AC322" i="13" s="1"/>
  <c r="X322" i="13"/>
  <c r="AA323" i="13"/>
  <c r="X323" i="13"/>
  <c r="M323" i="13" s="1"/>
  <c r="AA324" i="13"/>
  <c r="AC324" i="13" s="1"/>
  <c r="X324" i="13"/>
  <c r="M324" i="13" s="1"/>
  <c r="AA325" i="13"/>
  <c r="X325" i="13"/>
  <c r="M325" i="13" s="1"/>
  <c r="AA326" i="13"/>
  <c r="AC326" i="13" s="1"/>
  <c r="X326" i="13"/>
  <c r="M326" i="13" s="1"/>
  <c r="AA327" i="13"/>
  <c r="X327" i="13"/>
  <c r="M327" i="13" s="1"/>
  <c r="AA328" i="13"/>
  <c r="X328" i="13"/>
  <c r="M328" i="13" s="1"/>
  <c r="AA329" i="13"/>
  <c r="X329" i="13"/>
  <c r="M329" i="13" s="1"/>
  <c r="AA330" i="13"/>
  <c r="AB330" i="13" s="1"/>
  <c r="X330" i="13"/>
  <c r="M330" i="13" s="1"/>
  <c r="AA331" i="13"/>
  <c r="X331" i="13"/>
  <c r="M331" i="13" s="1"/>
  <c r="AA332" i="13"/>
  <c r="AB332" i="13" s="1"/>
  <c r="X332" i="13"/>
  <c r="M332" i="13" s="1"/>
  <c r="AA333" i="13"/>
  <c r="X333" i="13"/>
  <c r="M333" i="13" s="1"/>
  <c r="AA334" i="13"/>
  <c r="AC334" i="13" s="1"/>
  <c r="X334" i="13"/>
  <c r="M334" i="13" s="1"/>
  <c r="AA335" i="13"/>
  <c r="AB335" i="13" s="1"/>
  <c r="X335" i="13"/>
  <c r="M335" i="13" s="1"/>
  <c r="AA336" i="13"/>
  <c r="X336" i="13"/>
  <c r="M336" i="13" s="1"/>
  <c r="AA337" i="13"/>
  <c r="AC337" i="13" s="1"/>
  <c r="X337" i="13"/>
  <c r="M337" i="13" s="1"/>
  <c r="AA338" i="13"/>
  <c r="X338" i="13"/>
  <c r="M338" i="13" s="1"/>
  <c r="AA339" i="13"/>
  <c r="AC339" i="13" s="1"/>
  <c r="X339" i="13"/>
  <c r="M339" i="13" s="1"/>
  <c r="AA340" i="13"/>
  <c r="X340" i="13"/>
  <c r="M340" i="13" s="1"/>
  <c r="AA341" i="13"/>
  <c r="AC341" i="13" s="1"/>
  <c r="X341" i="13"/>
  <c r="M341" i="13" s="1"/>
  <c r="AA342" i="13"/>
  <c r="X342" i="13"/>
  <c r="M342" i="13" s="1"/>
  <c r="AA343" i="13"/>
  <c r="AC343" i="13" s="1"/>
  <c r="X343" i="13"/>
  <c r="M343" i="13" s="1"/>
  <c r="AA344" i="13"/>
  <c r="X344" i="13"/>
  <c r="M344" i="13" s="1"/>
  <c r="AA345" i="13"/>
  <c r="AC345" i="13" s="1"/>
  <c r="X345" i="13"/>
  <c r="M345" i="13" s="1"/>
  <c r="AA346" i="13"/>
  <c r="AC346" i="13" s="1"/>
  <c r="X346" i="13"/>
  <c r="M346" i="13" s="1"/>
  <c r="AA347" i="13"/>
  <c r="X347" i="13"/>
  <c r="M347" i="13" s="1"/>
  <c r="AA348" i="13"/>
  <c r="X348" i="13"/>
  <c r="M348" i="13" s="1"/>
  <c r="AA349" i="13"/>
  <c r="X349" i="13"/>
  <c r="M349" i="13" s="1"/>
  <c r="AA350" i="13"/>
  <c r="X350" i="13"/>
  <c r="M350" i="13" s="1"/>
  <c r="AA351" i="13"/>
  <c r="AB351" i="13" s="1"/>
  <c r="X351" i="13"/>
  <c r="M351" i="13" s="1"/>
  <c r="AA352" i="13"/>
  <c r="AB352" i="13" s="1"/>
  <c r="X352" i="13"/>
  <c r="M352" i="13" s="1"/>
  <c r="AA353" i="13"/>
  <c r="AC353" i="13" s="1"/>
  <c r="X353" i="13"/>
  <c r="M353" i="13" s="1"/>
  <c r="AA354" i="13"/>
  <c r="AC354" i="13" s="1"/>
  <c r="X354" i="13"/>
  <c r="M354" i="13" s="1"/>
  <c r="AA355" i="13"/>
  <c r="X355" i="13"/>
  <c r="M355" i="13" s="1"/>
  <c r="AA356" i="13"/>
  <c r="X356" i="13"/>
  <c r="M356" i="13" s="1"/>
  <c r="AA357" i="13"/>
  <c r="AC357" i="13" s="1"/>
  <c r="X357" i="13"/>
  <c r="M357" i="13" s="1"/>
  <c r="AA358" i="13"/>
  <c r="AC358" i="13" s="1"/>
  <c r="X358" i="13"/>
  <c r="M358" i="13" s="1"/>
  <c r="AA359" i="13"/>
  <c r="X359" i="13"/>
  <c r="M359" i="13" s="1"/>
  <c r="AA360" i="13"/>
  <c r="X360" i="13"/>
  <c r="M360" i="13" s="1"/>
  <c r="AA361" i="13"/>
  <c r="AC361" i="13" s="1"/>
  <c r="X361" i="13"/>
  <c r="M361" i="13" s="1"/>
  <c r="AA362" i="13"/>
  <c r="AC362" i="13" s="1"/>
  <c r="X362" i="13"/>
  <c r="M362" i="13" s="1"/>
  <c r="AA363" i="13"/>
  <c r="X363" i="13"/>
  <c r="M363" i="13" s="1"/>
  <c r="AA364" i="13"/>
  <c r="AC364" i="13" s="1"/>
  <c r="X364" i="13"/>
  <c r="M364" i="13" s="1"/>
  <c r="AA365" i="13"/>
  <c r="AC365" i="13" s="1"/>
  <c r="X365" i="13"/>
  <c r="M365" i="13" s="1"/>
  <c r="AA366" i="13"/>
  <c r="X366" i="13"/>
  <c r="M366" i="13" s="1"/>
  <c r="AA14" i="13"/>
  <c r="X14" i="13"/>
  <c r="M367" i="13" s="1"/>
  <c r="AA368" i="13"/>
  <c r="AB368" i="13" s="1"/>
  <c r="X368" i="13"/>
  <c r="M368" i="13" s="1"/>
  <c r="AA369" i="13"/>
  <c r="AC369" i="13" s="1"/>
  <c r="X369" i="13"/>
  <c r="M369" i="13" s="1"/>
  <c r="AA370" i="13"/>
  <c r="X370" i="13"/>
  <c r="M370" i="13" s="1"/>
  <c r="AA371" i="13"/>
  <c r="AC371" i="13" s="1"/>
  <c r="X371" i="13"/>
  <c r="M371" i="13" s="1"/>
  <c r="AA372" i="13"/>
  <c r="X372" i="13"/>
  <c r="M372" i="13" s="1"/>
  <c r="AA373" i="13"/>
  <c r="AC373" i="13" s="1"/>
  <c r="X373" i="13"/>
  <c r="M373" i="13" s="1"/>
  <c r="AA374" i="13"/>
  <c r="X374" i="13"/>
  <c r="M374" i="13" s="1"/>
  <c r="AA375" i="13"/>
  <c r="X375" i="13"/>
  <c r="M375" i="13" s="1"/>
  <c r="AA376" i="13"/>
  <c r="X376" i="13"/>
  <c r="M376" i="13" s="1"/>
  <c r="AA377" i="13"/>
  <c r="X377" i="13"/>
  <c r="AA378" i="13"/>
  <c r="X378" i="13"/>
  <c r="M378" i="13" s="1"/>
  <c r="AA379" i="13"/>
  <c r="AC379" i="13" s="1"/>
  <c r="X379" i="13"/>
  <c r="M379" i="13" s="1"/>
  <c r="AA380" i="13"/>
  <c r="X380" i="13"/>
  <c r="M380" i="13" s="1"/>
  <c r="AA381" i="13"/>
  <c r="X381" i="13"/>
  <c r="M381" i="13" s="1"/>
  <c r="AA382" i="13"/>
  <c r="X382" i="13"/>
  <c r="M382" i="13" s="1"/>
  <c r="AA383" i="13"/>
  <c r="AB383" i="13" s="1"/>
  <c r="X383" i="13"/>
  <c r="M383" i="13" s="1"/>
  <c r="AA384" i="13"/>
  <c r="X384" i="13"/>
  <c r="M384" i="13" s="1"/>
  <c r="AA385" i="13"/>
  <c r="AB385" i="13" s="1"/>
  <c r="X385" i="13"/>
  <c r="M385" i="13" s="1"/>
  <c r="AA386" i="13"/>
  <c r="X386" i="13"/>
  <c r="M386" i="13" s="1"/>
  <c r="AA387" i="13"/>
  <c r="AC387" i="13" s="1"/>
  <c r="X387" i="13"/>
  <c r="M387" i="13" s="1"/>
  <c r="AA388" i="13"/>
  <c r="X388" i="13"/>
  <c r="M388" i="13" s="1"/>
  <c r="AA389" i="13"/>
  <c r="AC389" i="13" s="1"/>
  <c r="X389" i="13"/>
  <c r="M389" i="13" s="1"/>
  <c r="AA390" i="13"/>
  <c r="X390" i="13"/>
  <c r="M390" i="13" s="1"/>
  <c r="AA391" i="13"/>
  <c r="AB391" i="13" s="1"/>
  <c r="X391" i="13"/>
  <c r="M391" i="13" s="1"/>
  <c r="AA392" i="13"/>
  <c r="X392" i="13"/>
  <c r="M392" i="13" s="1"/>
  <c r="AA393" i="13"/>
  <c r="X393" i="13"/>
  <c r="M393" i="13" s="1"/>
  <c r="AA394" i="13"/>
  <c r="X394" i="13"/>
  <c r="M394" i="13" s="1"/>
  <c r="AA395" i="13"/>
  <c r="AC395" i="13" s="1"/>
  <c r="X395" i="13"/>
  <c r="M395" i="13" s="1"/>
  <c r="AA396" i="13"/>
  <c r="X396" i="13"/>
  <c r="M396" i="13" s="1"/>
  <c r="AA397" i="13"/>
  <c r="X397" i="13"/>
  <c r="M397" i="13" s="1"/>
  <c r="AA398" i="13"/>
  <c r="X398" i="13"/>
  <c r="M398" i="13" s="1"/>
  <c r="AA399" i="13"/>
  <c r="AB399" i="13" s="1"/>
  <c r="X399" i="13"/>
  <c r="M399" i="13" s="1"/>
  <c r="AA400" i="13"/>
  <c r="AC400" i="13" s="1"/>
  <c r="X400" i="13"/>
  <c r="M400" i="13" s="1"/>
  <c r="AA401" i="13"/>
  <c r="AB401" i="13" s="1"/>
  <c r="X401" i="13"/>
  <c r="M401" i="13" s="1"/>
  <c r="AA402" i="13"/>
  <c r="AC402" i="13" s="1"/>
  <c r="X402" i="13"/>
  <c r="M402" i="13" s="1"/>
  <c r="AA403" i="13"/>
  <c r="AB403" i="13" s="1"/>
  <c r="X403" i="13"/>
  <c r="M403" i="13" s="1"/>
  <c r="AA404" i="13"/>
  <c r="AC404" i="13" s="1"/>
  <c r="X404" i="13"/>
  <c r="M404" i="13" s="1"/>
  <c r="AA405" i="13"/>
  <c r="X405" i="13"/>
  <c r="M405" i="13" s="1"/>
  <c r="AA406" i="13"/>
  <c r="X406" i="13"/>
  <c r="M406" i="13" s="1"/>
  <c r="AA407" i="13"/>
  <c r="AB407" i="13" s="1"/>
  <c r="X407" i="13"/>
  <c r="M407" i="13" s="1"/>
  <c r="AA408" i="13"/>
  <c r="X408" i="13"/>
  <c r="M408" i="13" s="1"/>
  <c r="AA409" i="13"/>
  <c r="AB409" i="13" s="1"/>
  <c r="X409" i="13"/>
  <c r="M409" i="13" s="1"/>
  <c r="AA410" i="13"/>
  <c r="AC410" i="13" s="1"/>
  <c r="X410" i="13"/>
  <c r="M410" i="13" s="1"/>
  <c r="AA411" i="13"/>
  <c r="AC411" i="13" s="1"/>
  <c r="X411" i="13"/>
  <c r="M411" i="13" s="1"/>
  <c r="AA412" i="13"/>
  <c r="AC412" i="13" s="1"/>
  <c r="X412" i="13"/>
  <c r="M412" i="13" s="1"/>
  <c r="AA413" i="13"/>
  <c r="X413" i="13"/>
  <c r="M413" i="13" s="1"/>
  <c r="AA414" i="13"/>
  <c r="X414" i="13"/>
  <c r="M414" i="13" s="1"/>
  <c r="AA415" i="13"/>
  <c r="X415" i="13"/>
  <c r="AA416" i="13"/>
  <c r="X416" i="13"/>
  <c r="M416" i="13" s="1"/>
  <c r="AA417" i="13"/>
  <c r="AB417" i="13" s="1"/>
  <c r="X417" i="13"/>
  <c r="M417" i="13" s="1"/>
  <c r="AA418" i="13"/>
  <c r="AB418" i="13" s="1"/>
  <c r="X418" i="13"/>
  <c r="M418" i="13" s="1"/>
  <c r="AA419" i="13"/>
  <c r="X419" i="13"/>
  <c r="M419" i="13" s="1"/>
  <c r="AA3" i="13"/>
  <c r="AB3" i="13" s="1"/>
  <c r="X3" i="13"/>
  <c r="M3" i="13" s="1"/>
  <c r="AB226" i="13"/>
  <c r="Z4" i="13"/>
  <c r="Z5" i="13"/>
  <c r="Z6" i="13"/>
  <c r="Z7" i="13"/>
  <c r="Z8" i="13"/>
  <c r="Z9" i="13"/>
  <c r="Z10" i="13"/>
  <c r="Z11" i="13"/>
  <c r="Z12" i="13"/>
  <c r="Z13" i="13"/>
  <c r="Z367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4" i="13"/>
  <c r="Z105" i="13"/>
  <c r="Z106" i="13"/>
  <c r="Z107" i="13"/>
  <c r="Z108" i="13"/>
  <c r="Z109" i="13"/>
  <c r="Z110" i="13"/>
  <c r="Z111" i="13"/>
  <c r="Z112" i="13"/>
  <c r="Z113" i="13"/>
  <c r="Z114" i="13"/>
  <c r="Z115" i="13"/>
  <c r="Z116" i="13"/>
  <c r="Z117" i="13"/>
  <c r="Z118" i="13"/>
  <c r="Z119" i="13"/>
  <c r="Z120" i="13"/>
  <c r="Z121" i="13"/>
  <c r="Z122" i="13"/>
  <c r="Z123" i="13"/>
  <c r="Z124" i="13"/>
  <c r="Z125" i="13"/>
  <c r="Z126" i="13"/>
  <c r="Z127" i="13"/>
  <c r="Z128" i="13"/>
  <c r="Z129" i="13"/>
  <c r="Z130" i="13"/>
  <c r="Z131" i="13"/>
  <c r="Z132" i="13"/>
  <c r="Z133" i="13"/>
  <c r="Z134" i="13"/>
  <c r="Z135" i="13"/>
  <c r="Z136" i="13"/>
  <c r="Z137" i="13"/>
  <c r="Z138" i="13"/>
  <c r="Z139" i="13"/>
  <c r="Z140" i="13"/>
  <c r="Z141" i="13"/>
  <c r="Z142" i="13"/>
  <c r="Z143" i="13"/>
  <c r="Z144" i="13"/>
  <c r="Z145" i="13"/>
  <c r="Z146" i="13"/>
  <c r="Z147" i="13"/>
  <c r="Z148" i="13"/>
  <c r="Z149" i="13"/>
  <c r="Z150" i="13"/>
  <c r="Z151" i="13"/>
  <c r="Z152" i="13"/>
  <c r="Z153" i="13"/>
  <c r="Z154" i="13"/>
  <c r="Z155" i="13"/>
  <c r="Z156" i="13"/>
  <c r="Z157" i="13"/>
  <c r="Z158" i="13"/>
  <c r="Z159" i="13"/>
  <c r="Z160" i="13"/>
  <c r="Z161" i="13"/>
  <c r="Z162" i="13"/>
  <c r="Z163" i="13"/>
  <c r="Z164" i="13"/>
  <c r="Z165" i="13"/>
  <c r="Z166" i="13"/>
  <c r="Z167" i="13"/>
  <c r="Z168" i="13"/>
  <c r="Z169" i="13"/>
  <c r="Z170" i="13"/>
  <c r="Z171" i="13"/>
  <c r="Z172" i="13"/>
  <c r="Z173" i="13"/>
  <c r="Z174" i="13"/>
  <c r="Z175" i="13"/>
  <c r="Z176" i="13"/>
  <c r="Z177" i="13"/>
  <c r="Z178" i="13"/>
  <c r="Z179" i="13"/>
  <c r="Z180" i="13"/>
  <c r="Z181" i="13"/>
  <c r="Z182" i="13"/>
  <c r="Z183" i="13"/>
  <c r="Z184" i="13"/>
  <c r="Z185" i="13"/>
  <c r="Z186" i="13"/>
  <c r="Z187" i="13"/>
  <c r="Z188" i="13"/>
  <c r="Z189" i="13"/>
  <c r="Z190" i="13"/>
  <c r="Z191" i="13"/>
  <c r="Z192" i="13"/>
  <c r="Z193" i="13"/>
  <c r="Z194" i="13"/>
  <c r="Z195" i="13"/>
  <c r="Z196" i="13"/>
  <c r="Z197" i="13"/>
  <c r="Z198" i="13"/>
  <c r="Z199" i="13"/>
  <c r="Z200" i="13"/>
  <c r="Z201" i="13"/>
  <c r="Z202" i="13"/>
  <c r="Z203" i="13"/>
  <c r="Z204" i="13"/>
  <c r="Z205" i="13"/>
  <c r="Z206" i="13"/>
  <c r="Z207" i="13"/>
  <c r="Z208" i="13"/>
  <c r="Z209" i="13"/>
  <c r="Z210" i="13"/>
  <c r="Z211" i="13"/>
  <c r="Z212" i="13"/>
  <c r="Z213" i="13"/>
  <c r="Z214" i="13"/>
  <c r="Z215" i="13"/>
  <c r="Z216" i="13"/>
  <c r="Z217" i="13"/>
  <c r="Z218" i="13"/>
  <c r="Z219" i="13"/>
  <c r="Z220" i="13"/>
  <c r="Z221" i="13"/>
  <c r="Z222" i="13"/>
  <c r="Z223" i="13"/>
  <c r="Z224" i="13"/>
  <c r="Z225" i="13"/>
  <c r="Z226" i="13"/>
  <c r="Z227" i="13"/>
  <c r="Z228" i="13"/>
  <c r="Z229" i="13"/>
  <c r="Z230" i="13"/>
  <c r="Z231" i="13"/>
  <c r="Z232" i="13"/>
  <c r="Z233" i="13"/>
  <c r="Z234" i="13"/>
  <c r="Z235" i="13"/>
  <c r="Z236" i="13"/>
  <c r="Z237" i="13"/>
  <c r="Z238" i="13"/>
  <c r="Z239" i="13"/>
  <c r="Z240" i="13"/>
  <c r="Z241" i="13"/>
  <c r="Z242" i="13"/>
  <c r="Z243" i="13"/>
  <c r="Z244" i="13"/>
  <c r="Z245" i="13"/>
  <c r="Z246" i="13"/>
  <c r="Z247" i="13"/>
  <c r="Z248" i="13"/>
  <c r="Z249" i="13"/>
  <c r="Z250" i="13"/>
  <c r="Z251" i="13"/>
  <c r="Z252" i="13"/>
  <c r="Z253" i="13"/>
  <c r="Z254" i="13"/>
  <c r="Z255" i="13"/>
  <c r="Z256" i="13"/>
  <c r="Z257" i="13"/>
  <c r="Z258" i="13"/>
  <c r="Z259" i="13"/>
  <c r="Z260" i="13"/>
  <c r="Z261" i="13"/>
  <c r="Z262" i="13"/>
  <c r="Z263" i="13"/>
  <c r="Z264" i="13"/>
  <c r="Z265" i="13"/>
  <c r="Z266" i="13"/>
  <c r="Z267" i="13"/>
  <c r="Z268" i="13"/>
  <c r="Z269" i="13"/>
  <c r="Z270" i="13"/>
  <c r="Z271" i="13"/>
  <c r="Z272" i="13"/>
  <c r="Z273" i="13"/>
  <c r="Z274" i="13"/>
  <c r="Z275" i="13"/>
  <c r="Z276" i="13"/>
  <c r="Z277" i="13"/>
  <c r="Z278" i="13"/>
  <c r="Z279" i="13"/>
  <c r="Z280" i="13"/>
  <c r="Z281" i="13"/>
  <c r="Z282" i="13"/>
  <c r="Z283" i="13"/>
  <c r="Z284" i="13"/>
  <c r="Z285" i="13"/>
  <c r="Z286" i="13"/>
  <c r="Z287" i="13"/>
  <c r="Z288" i="13"/>
  <c r="Z289" i="13"/>
  <c r="Z290" i="13"/>
  <c r="Z291" i="13"/>
  <c r="Z292" i="13"/>
  <c r="Z293" i="13"/>
  <c r="Z294" i="13"/>
  <c r="Z295" i="13"/>
  <c r="Z296" i="13"/>
  <c r="Z297" i="13"/>
  <c r="Z298" i="13"/>
  <c r="Z299" i="13"/>
  <c r="Z300" i="13"/>
  <c r="Z301" i="13"/>
  <c r="Z302" i="13"/>
  <c r="Z303" i="13"/>
  <c r="Z304" i="13"/>
  <c r="Z305" i="13"/>
  <c r="Z306" i="13"/>
  <c r="Z307" i="13"/>
  <c r="Z308" i="13"/>
  <c r="Z309" i="13"/>
  <c r="Z310" i="13"/>
  <c r="Z311" i="13"/>
  <c r="Z312" i="13"/>
  <c r="Z313" i="13"/>
  <c r="Z314" i="13"/>
  <c r="Z315" i="13"/>
  <c r="Z316" i="13"/>
  <c r="Z317" i="13"/>
  <c r="Z318" i="13"/>
  <c r="Z319" i="13"/>
  <c r="Z320" i="13"/>
  <c r="Z321" i="13"/>
  <c r="Z322" i="13"/>
  <c r="Z323" i="13"/>
  <c r="Z324" i="13"/>
  <c r="Z325" i="13"/>
  <c r="Z326" i="13"/>
  <c r="Z327" i="13"/>
  <c r="Z328" i="13"/>
  <c r="Z329" i="13"/>
  <c r="Z330" i="13"/>
  <c r="Z331" i="13"/>
  <c r="Z332" i="13"/>
  <c r="Z333" i="13"/>
  <c r="Z334" i="13"/>
  <c r="Z335" i="13"/>
  <c r="Z336" i="13"/>
  <c r="Z337" i="13"/>
  <c r="Z338" i="13"/>
  <c r="Z339" i="13"/>
  <c r="Z340" i="13"/>
  <c r="Z341" i="13"/>
  <c r="Z342" i="13"/>
  <c r="Z343" i="13"/>
  <c r="Z344" i="13"/>
  <c r="Z345" i="13"/>
  <c r="Z346" i="13"/>
  <c r="Z347" i="13"/>
  <c r="Z348" i="13"/>
  <c r="Z349" i="13"/>
  <c r="Z350" i="13"/>
  <c r="Z351" i="13"/>
  <c r="Z352" i="13"/>
  <c r="Z353" i="13"/>
  <c r="Z354" i="13"/>
  <c r="Z355" i="13"/>
  <c r="Z356" i="13"/>
  <c r="Z357" i="13"/>
  <c r="Z358" i="13"/>
  <c r="Z359" i="13"/>
  <c r="Z360" i="13"/>
  <c r="Z361" i="13"/>
  <c r="Z362" i="13"/>
  <c r="Z363" i="13"/>
  <c r="Z364" i="13"/>
  <c r="Z365" i="13"/>
  <c r="Z366" i="13"/>
  <c r="Z14" i="13"/>
  <c r="Z368" i="13"/>
  <c r="Z369" i="13"/>
  <c r="Z370" i="13"/>
  <c r="Z371" i="13"/>
  <c r="Z372" i="13"/>
  <c r="Z373" i="13"/>
  <c r="Z374" i="13"/>
  <c r="Z375" i="13"/>
  <c r="Z376" i="13"/>
  <c r="Z377" i="13"/>
  <c r="Z378" i="13"/>
  <c r="Z379" i="13"/>
  <c r="Z380" i="13"/>
  <c r="Z381" i="13"/>
  <c r="Z382" i="13"/>
  <c r="Z383" i="13"/>
  <c r="Z384" i="13"/>
  <c r="Z385" i="13"/>
  <c r="Z386" i="13"/>
  <c r="Z387" i="13"/>
  <c r="Z388" i="13"/>
  <c r="Z389" i="13"/>
  <c r="Z390" i="13"/>
  <c r="Z391" i="13"/>
  <c r="Z392" i="13"/>
  <c r="Z393" i="13"/>
  <c r="Z394" i="13"/>
  <c r="Z395" i="13"/>
  <c r="Z396" i="13"/>
  <c r="Z397" i="13"/>
  <c r="Z398" i="13"/>
  <c r="Z399" i="13"/>
  <c r="Z400" i="13"/>
  <c r="Z401" i="13"/>
  <c r="Z402" i="13"/>
  <c r="Z403" i="13"/>
  <c r="Z404" i="13"/>
  <c r="Z405" i="13"/>
  <c r="Z406" i="13"/>
  <c r="Z407" i="13"/>
  <c r="Z408" i="13"/>
  <c r="Z409" i="13"/>
  <c r="Z410" i="13"/>
  <c r="Z411" i="13"/>
  <c r="Z412" i="13"/>
  <c r="Z413" i="13"/>
  <c r="Z414" i="13"/>
  <c r="Z415" i="13"/>
  <c r="Z416" i="13"/>
  <c r="Z417" i="13"/>
  <c r="Z418" i="13"/>
  <c r="Z419" i="13"/>
  <c r="Z3" i="13"/>
  <c r="P267" i="13"/>
  <c r="W4" i="15"/>
  <c r="W5" i="15"/>
  <c r="AC5" i="15" s="1"/>
  <c r="W6" i="15"/>
  <c r="M6" i="15" s="1"/>
  <c r="W7" i="15"/>
  <c r="M7" i="15" s="1"/>
  <c r="W8" i="15"/>
  <c r="W9" i="15"/>
  <c r="M9" i="15" s="1"/>
  <c r="W10" i="15"/>
  <c r="M10" i="15" s="1"/>
  <c r="AC10" i="15"/>
  <c r="W11" i="15"/>
  <c r="W12" i="15"/>
  <c r="AC12" i="15" s="1"/>
  <c r="M12" i="15"/>
  <c r="W13" i="15"/>
  <c r="M13" i="15" s="1"/>
  <c r="W14" i="15"/>
  <c r="M14" i="15" s="1"/>
  <c r="W15" i="15"/>
  <c r="W16" i="15"/>
  <c r="W17" i="15"/>
  <c r="W18" i="15"/>
  <c r="W19" i="15"/>
  <c r="M19" i="15" s="1"/>
  <c r="W20" i="15"/>
  <c r="M20" i="15" s="1"/>
  <c r="W21" i="15"/>
  <c r="W22" i="15"/>
  <c r="M22" i="15" s="1"/>
  <c r="W23" i="15"/>
  <c r="AC23" i="15" s="1"/>
  <c r="W24" i="15"/>
  <c r="M24" i="15" s="1"/>
  <c r="W25" i="15"/>
  <c r="W26" i="15"/>
  <c r="W3" i="15"/>
  <c r="U3" i="14"/>
  <c r="V3" i="14"/>
  <c r="U4" i="14"/>
  <c r="V4" i="14"/>
  <c r="U5" i="14"/>
  <c r="V5" i="14"/>
  <c r="U6" i="14"/>
  <c r="V6" i="14"/>
  <c r="U7" i="14"/>
  <c r="V7" i="14"/>
  <c r="U8" i="14"/>
  <c r="V8" i="14"/>
  <c r="U9" i="14"/>
  <c r="V9" i="14"/>
  <c r="U10" i="14"/>
  <c r="V10" i="14"/>
  <c r="U11" i="14"/>
  <c r="V11" i="14"/>
  <c r="U12" i="14"/>
  <c r="V12" i="14"/>
  <c r="U13" i="14"/>
  <c r="V13" i="14"/>
  <c r="U14" i="14"/>
  <c r="V14" i="14"/>
  <c r="U15" i="14"/>
  <c r="V15" i="14"/>
  <c r="U16" i="14"/>
  <c r="V16" i="14"/>
  <c r="U17" i="14"/>
  <c r="V17" i="14"/>
  <c r="U18" i="14"/>
  <c r="V18" i="14"/>
  <c r="U19" i="14"/>
  <c r="V19" i="14"/>
  <c r="U20" i="14"/>
  <c r="V20" i="14"/>
  <c r="U21" i="14"/>
  <c r="V21" i="14"/>
  <c r="U22" i="14"/>
  <c r="V22" i="14"/>
  <c r="U23" i="14"/>
  <c r="V23" i="14"/>
  <c r="U24" i="14"/>
  <c r="V24" i="14"/>
  <c r="U25" i="14"/>
  <c r="V25" i="14"/>
  <c r="U26" i="14"/>
  <c r="V26" i="14"/>
  <c r="U27" i="14"/>
  <c r="V27" i="14"/>
  <c r="U28" i="14"/>
  <c r="V28" i="14"/>
  <c r="U29" i="14"/>
  <c r="V29" i="14"/>
  <c r="U30" i="14"/>
  <c r="V30" i="14"/>
  <c r="U31" i="14"/>
  <c r="V31" i="14"/>
  <c r="U32" i="14"/>
  <c r="V32" i="14"/>
  <c r="U33" i="14"/>
  <c r="V33" i="14"/>
  <c r="U34" i="14"/>
  <c r="V34" i="14"/>
  <c r="U35" i="14"/>
  <c r="V35" i="14"/>
  <c r="U36" i="14"/>
  <c r="V36" i="14"/>
  <c r="U37" i="14"/>
  <c r="V37" i="14"/>
  <c r="U38" i="14"/>
  <c r="V38" i="14"/>
  <c r="U39" i="14"/>
  <c r="V39" i="14"/>
  <c r="U40" i="14"/>
  <c r="V40" i="14"/>
  <c r="U41" i="14"/>
  <c r="V41" i="14"/>
  <c r="U42" i="14"/>
  <c r="V42" i="14"/>
  <c r="U43" i="14"/>
  <c r="V43" i="14"/>
  <c r="U44" i="14"/>
  <c r="V44" i="14"/>
  <c r="U45" i="14"/>
  <c r="V45" i="14"/>
  <c r="U46" i="14"/>
  <c r="V46" i="14"/>
  <c r="U47" i="14"/>
  <c r="V47" i="14"/>
  <c r="U48" i="14"/>
  <c r="V48" i="14"/>
  <c r="U49" i="14"/>
  <c r="N49" i="14" s="1"/>
  <c r="V49" i="14"/>
  <c r="U50" i="14"/>
  <c r="V50" i="14"/>
  <c r="U51" i="14"/>
  <c r="V51" i="14"/>
  <c r="U52" i="14"/>
  <c r="V52" i="14"/>
  <c r="U53" i="14"/>
  <c r="V53" i="14"/>
  <c r="U54" i="14"/>
  <c r="V54" i="14"/>
  <c r="U55" i="14"/>
  <c r="V55" i="14"/>
  <c r="U56" i="14"/>
  <c r="V56" i="14"/>
  <c r="U57" i="14"/>
  <c r="V57" i="14"/>
  <c r="U58" i="14"/>
  <c r="V58" i="14"/>
  <c r="U59" i="14"/>
  <c r="V59" i="14"/>
  <c r="U60" i="14"/>
  <c r="V60" i="14"/>
  <c r="U61" i="14"/>
  <c r="V61" i="14"/>
  <c r="U62" i="14"/>
  <c r="V62" i="14"/>
  <c r="U63" i="14"/>
  <c r="V63" i="14"/>
  <c r="U64" i="14"/>
  <c r="V64" i="14"/>
  <c r="U65" i="14"/>
  <c r="V65" i="14"/>
  <c r="U66" i="14"/>
  <c r="V66" i="14"/>
  <c r="U67" i="14"/>
  <c r="V67" i="14"/>
  <c r="U68" i="14"/>
  <c r="V68" i="14"/>
  <c r="U69" i="14"/>
  <c r="V69" i="14"/>
  <c r="U70" i="14"/>
  <c r="V70" i="14"/>
  <c r="U71" i="14"/>
  <c r="V71" i="14"/>
  <c r="U72" i="14"/>
  <c r="V72" i="14"/>
  <c r="U73" i="14"/>
  <c r="V73" i="14"/>
  <c r="U74" i="14"/>
  <c r="V74" i="14"/>
  <c r="U75" i="14"/>
  <c r="V75" i="14"/>
  <c r="U76" i="14"/>
  <c r="V76" i="14"/>
  <c r="U77" i="14"/>
  <c r="V77" i="14"/>
  <c r="U78" i="14"/>
  <c r="V78" i="14"/>
  <c r="U79" i="14"/>
  <c r="V79" i="14"/>
  <c r="U80" i="14"/>
  <c r="V80" i="14"/>
  <c r="U81" i="14"/>
  <c r="V81" i="14"/>
  <c r="U82" i="14"/>
  <c r="V82" i="14"/>
  <c r="U83" i="14"/>
  <c r="V83" i="14"/>
  <c r="U84" i="14"/>
  <c r="V84" i="14"/>
  <c r="U85" i="14"/>
  <c r="V85" i="14"/>
  <c r="U86" i="14"/>
  <c r="V86" i="14"/>
  <c r="U87" i="14"/>
  <c r="V87" i="14"/>
  <c r="U88" i="14"/>
  <c r="V88" i="14"/>
  <c r="U89" i="14"/>
  <c r="V89" i="14"/>
  <c r="U90" i="14"/>
  <c r="V90" i="14"/>
  <c r="U91" i="14"/>
  <c r="V91" i="14"/>
  <c r="U92" i="14"/>
  <c r="V92" i="14"/>
  <c r="AA4" i="14"/>
  <c r="M4" i="14" s="1"/>
  <c r="AG4" i="14"/>
  <c r="AA5" i="14"/>
  <c r="M5" i="14" s="1"/>
  <c r="AG5" i="14"/>
  <c r="AA6" i="14"/>
  <c r="M6" i="14" s="1"/>
  <c r="AG6" i="14"/>
  <c r="AA7" i="14"/>
  <c r="M7" i="14" s="1"/>
  <c r="AG7" i="14"/>
  <c r="AA8" i="14"/>
  <c r="M8" i="14" s="1"/>
  <c r="AG8" i="14"/>
  <c r="AA9" i="14"/>
  <c r="M9" i="14" s="1"/>
  <c r="AG9" i="14"/>
  <c r="AA10" i="14"/>
  <c r="AG10" i="14"/>
  <c r="AA11" i="14"/>
  <c r="M11" i="14" s="1"/>
  <c r="AG11" i="14"/>
  <c r="AA12" i="14"/>
  <c r="M12" i="14" s="1"/>
  <c r="AG12" i="14"/>
  <c r="AA13" i="14"/>
  <c r="M13" i="14" s="1"/>
  <c r="AG13" i="14"/>
  <c r="AA14" i="14"/>
  <c r="M14" i="14" s="1"/>
  <c r="AG14" i="14"/>
  <c r="AA15" i="14"/>
  <c r="AG15" i="14"/>
  <c r="AA16" i="14"/>
  <c r="AG16" i="14"/>
  <c r="AA17" i="14"/>
  <c r="M17" i="14" s="1"/>
  <c r="AG17" i="14"/>
  <c r="AA18" i="14"/>
  <c r="M18" i="14" s="1"/>
  <c r="AG18" i="14"/>
  <c r="AA19" i="14"/>
  <c r="M19" i="14" s="1"/>
  <c r="AG19" i="14"/>
  <c r="AA20" i="14"/>
  <c r="AG20" i="14"/>
  <c r="AA21" i="14"/>
  <c r="M21" i="14" s="1"/>
  <c r="AG21" i="14"/>
  <c r="AA22" i="14"/>
  <c r="M22" i="14" s="1"/>
  <c r="AG22" i="14"/>
  <c r="AA23" i="14"/>
  <c r="M23" i="14" s="1"/>
  <c r="AG23" i="14"/>
  <c r="AA24" i="14"/>
  <c r="M24" i="14" s="1"/>
  <c r="AG24" i="14"/>
  <c r="AA25" i="14"/>
  <c r="M25" i="14" s="1"/>
  <c r="AG25" i="14"/>
  <c r="AA26" i="14"/>
  <c r="M26" i="14" s="1"/>
  <c r="AG26" i="14"/>
  <c r="AA27" i="14"/>
  <c r="M27" i="14" s="1"/>
  <c r="AG27" i="14"/>
  <c r="AA28" i="14"/>
  <c r="M28" i="14" s="1"/>
  <c r="AG28" i="14"/>
  <c r="AA29" i="14"/>
  <c r="M29" i="14" s="1"/>
  <c r="AG29" i="14"/>
  <c r="AA30" i="14"/>
  <c r="M30" i="14" s="1"/>
  <c r="AG30" i="14"/>
  <c r="AA31" i="14"/>
  <c r="AG31" i="14"/>
  <c r="AA32" i="14"/>
  <c r="M32" i="14" s="1"/>
  <c r="AG32" i="14"/>
  <c r="AA33" i="14"/>
  <c r="M33" i="14" s="1"/>
  <c r="AG33" i="14"/>
  <c r="AA34" i="14"/>
  <c r="M34" i="14" s="1"/>
  <c r="AG34" i="14"/>
  <c r="AA35" i="14"/>
  <c r="M35" i="14" s="1"/>
  <c r="AG35" i="14"/>
  <c r="AA36" i="14"/>
  <c r="M36" i="14" s="1"/>
  <c r="AG36" i="14"/>
  <c r="AA37" i="14"/>
  <c r="M37" i="14" s="1"/>
  <c r="AG37" i="14"/>
  <c r="AA38" i="14"/>
  <c r="M38" i="14"/>
  <c r="AG38" i="14"/>
  <c r="AA39" i="14"/>
  <c r="M39" i="14" s="1"/>
  <c r="AG39" i="14"/>
  <c r="AA40" i="14"/>
  <c r="AG40" i="14"/>
  <c r="AA41" i="14"/>
  <c r="M41" i="14" s="1"/>
  <c r="AG41" i="14"/>
  <c r="AA42" i="14"/>
  <c r="M42" i="14" s="1"/>
  <c r="AG42" i="14"/>
  <c r="AA43" i="14"/>
  <c r="M43" i="14" s="1"/>
  <c r="AG43" i="14"/>
  <c r="AA44" i="14"/>
  <c r="M44" i="14" s="1"/>
  <c r="AG44" i="14"/>
  <c r="AA45" i="14"/>
  <c r="M45" i="14" s="1"/>
  <c r="AG45" i="14"/>
  <c r="AA46" i="14"/>
  <c r="M46" i="14" s="1"/>
  <c r="AG46" i="14"/>
  <c r="AA47" i="14"/>
  <c r="M47" i="14" s="1"/>
  <c r="AG47" i="14"/>
  <c r="AA48" i="14"/>
  <c r="M48" i="14" s="1"/>
  <c r="AG48" i="14"/>
  <c r="AA49" i="14"/>
  <c r="M49" i="14" s="1"/>
  <c r="AG49" i="14"/>
  <c r="AA50" i="14"/>
  <c r="M50" i="14" s="1"/>
  <c r="AG50" i="14"/>
  <c r="AA51" i="14"/>
  <c r="M51" i="14" s="1"/>
  <c r="AG51" i="14"/>
  <c r="AA52" i="14"/>
  <c r="M52" i="14" s="1"/>
  <c r="AG52" i="14"/>
  <c r="AA53" i="14"/>
  <c r="M53" i="14" s="1"/>
  <c r="AG53" i="14"/>
  <c r="AA54" i="14"/>
  <c r="M54" i="14" s="1"/>
  <c r="AG54" i="14"/>
  <c r="AA55" i="14"/>
  <c r="M55" i="14" s="1"/>
  <c r="AG55" i="14"/>
  <c r="AA56" i="14"/>
  <c r="M56" i="14" s="1"/>
  <c r="AG56" i="14"/>
  <c r="AA57" i="14"/>
  <c r="M57" i="14" s="1"/>
  <c r="AG57" i="14"/>
  <c r="AA58" i="14"/>
  <c r="M58" i="14" s="1"/>
  <c r="AG58" i="14"/>
  <c r="AA59" i="14"/>
  <c r="M59" i="14" s="1"/>
  <c r="AG59" i="14"/>
  <c r="AA60" i="14"/>
  <c r="M60" i="14" s="1"/>
  <c r="AG60" i="14"/>
  <c r="AA61" i="14"/>
  <c r="M61" i="14" s="1"/>
  <c r="AG61" i="14"/>
  <c r="AA62" i="14"/>
  <c r="AG62" i="14"/>
  <c r="AA63" i="14"/>
  <c r="M63" i="14" s="1"/>
  <c r="AG63" i="14"/>
  <c r="AA64" i="14"/>
  <c r="M64" i="14" s="1"/>
  <c r="AG64" i="14"/>
  <c r="AA65" i="14"/>
  <c r="M65" i="14" s="1"/>
  <c r="AG65" i="14"/>
  <c r="AA66" i="14"/>
  <c r="M66" i="14" s="1"/>
  <c r="AG66" i="14"/>
  <c r="AA67" i="14"/>
  <c r="M67" i="14" s="1"/>
  <c r="AG67" i="14"/>
  <c r="AA68" i="14"/>
  <c r="M68" i="14" s="1"/>
  <c r="AG68" i="14"/>
  <c r="AA69" i="14"/>
  <c r="AG69" i="14"/>
  <c r="AA70" i="14"/>
  <c r="AG70" i="14"/>
  <c r="AA71" i="14"/>
  <c r="M71" i="14" s="1"/>
  <c r="AG71" i="14"/>
  <c r="AA72" i="14"/>
  <c r="M72" i="14" s="1"/>
  <c r="AG72" i="14"/>
  <c r="AA73" i="14"/>
  <c r="M73" i="14" s="1"/>
  <c r="AG73" i="14"/>
  <c r="AA74" i="14"/>
  <c r="M74" i="14" s="1"/>
  <c r="AG74" i="14"/>
  <c r="AA75" i="14"/>
  <c r="M75" i="14" s="1"/>
  <c r="AG75" i="14"/>
  <c r="AA76" i="14"/>
  <c r="M76" i="14" s="1"/>
  <c r="AG76" i="14"/>
  <c r="AA77" i="14"/>
  <c r="AG77" i="14"/>
  <c r="AA78" i="14"/>
  <c r="M78" i="14" s="1"/>
  <c r="AG78" i="14"/>
  <c r="AA79" i="14"/>
  <c r="M79" i="14" s="1"/>
  <c r="AG79" i="14"/>
  <c r="AA80" i="14"/>
  <c r="M80" i="14" s="1"/>
  <c r="AG80" i="14"/>
  <c r="AA81" i="14"/>
  <c r="M81" i="14" s="1"/>
  <c r="AG81" i="14"/>
  <c r="AA82" i="14"/>
  <c r="M82" i="14" s="1"/>
  <c r="AG82" i="14"/>
  <c r="AA83" i="14"/>
  <c r="M83" i="14" s="1"/>
  <c r="AG83" i="14"/>
  <c r="AA84" i="14"/>
  <c r="M84" i="14" s="1"/>
  <c r="AG84" i="14"/>
  <c r="AA85" i="14"/>
  <c r="AG85" i="14"/>
  <c r="AA86" i="14"/>
  <c r="AF86" i="14" s="1"/>
  <c r="AG86" i="14"/>
  <c r="AA87" i="14"/>
  <c r="M87" i="14" s="1"/>
  <c r="AG87" i="14"/>
  <c r="AA88" i="14"/>
  <c r="M88" i="14" s="1"/>
  <c r="AG88" i="14"/>
  <c r="AA89" i="14"/>
  <c r="M89" i="14" s="1"/>
  <c r="AG89" i="14"/>
  <c r="AA90" i="14"/>
  <c r="M90" i="14" s="1"/>
  <c r="AG90" i="14"/>
  <c r="AA91" i="14"/>
  <c r="M91" i="14" s="1"/>
  <c r="AG91" i="14"/>
  <c r="AA92" i="14"/>
  <c r="M92" i="14" s="1"/>
  <c r="AG92" i="14"/>
  <c r="AA3" i="14"/>
  <c r="AG3" i="14"/>
  <c r="E17" i="1"/>
  <c r="D17" i="1"/>
  <c r="C17" i="1"/>
  <c r="N20" i="6"/>
  <c r="N19" i="6"/>
  <c r="N18" i="6"/>
  <c r="N17" i="6"/>
  <c r="O1017" i="10"/>
  <c r="P1017" i="10" s="1"/>
  <c r="N1017" i="10"/>
  <c r="O1016" i="10"/>
  <c r="P1016" i="10" s="1"/>
  <c r="N1016" i="10"/>
  <c r="O1015" i="10"/>
  <c r="P1015" i="10" s="1"/>
  <c r="N1015" i="10"/>
  <c r="O1014" i="10"/>
  <c r="P1014" i="10" s="1"/>
  <c r="N1014" i="10"/>
  <c r="O1013" i="10"/>
  <c r="P1013" i="10" s="1"/>
  <c r="N1013" i="10"/>
  <c r="O1012" i="10"/>
  <c r="P1012" i="10" s="1"/>
  <c r="N1012" i="10"/>
  <c r="O1011" i="10"/>
  <c r="P1011" i="10" s="1"/>
  <c r="N1011" i="10"/>
  <c r="O1010" i="10"/>
  <c r="P1010" i="10" s="1"/>
  <c r="N1010" i="10"/>
  <c r="O1009" i="10"/>
  <c r="P1009" i="10" s="1"/>
  <c r="N1009" i="10"/>
  <c r="O1008" i="10"/>
  <c r="P1008" i="10" s="1"/>
  <c r="N1008" i="10"/>
  <c r="O1007" i="10"/>
  <c r="P1007" i="10" s="1"/>
  <c r="N1007" i="10"/>
  <c r="O1006" i="10"/>
  <c r="P1006" i="10" s="1"/>
  <c r="N1006" i="10"/>
  <c r="O1005" i="10"/>
  <c r="P1005" i="10" s="1"/>
  <c r="N1005" i="10"/>
  <c r="O1004" i="10"/>
  <c r="P1004" i="10" s="1"/>
  <c r="N1004" i="10"/>
  <c r="O1003" i="10"/>
  <c r="P1003" i="10" s="1"/>
  <c r="N1003" i="10"/>
  <c r="O1002" i="10"/>
  <c r="P1002" i="10" s="1"/>
  <c r="N1002" i="10"/>
  <c r="O1001" i="10"/>
  <c r="P1001" i="10" s="1"/>
  <c r="N1001" i="10"/>
  <c r="O1000" i="10"/>
  <c r="P1000" i="10" s="1"/>
  <c r="N1000" i="10"/>
  <c r="O999" i="10"/>
  <c r="P999" i="10" s="1"/>
  <c r="N999" i="10"/>
  <c r="O998" i="10"/>
  <c r="P998" i="10" s="1"/>
  <c r="N998" i="10"/>
  <c r="O997" i="10"/>
  <c r="P997" i="10" s="1"/>
  <c r="N997" i="10"/>
  <c r="O996" i="10"/>
  <c r="P996" i="10" s="1"/>
  <c r="N996" i="10"/>
  <c r="O995" i="10"/>
  <c r="P995" i="10" s="1"/>
  <c r="N995" i="10"/>
  <c r="O994" i="10"/>
  <c r="P994" i="10" s="1"/>
  <c r="N994" i="10"/>
  <c r="O993" i="10"/>
  <c r="P993" i="10" s="1"/>
  <c r="N993" i="10"/>
  <c r="O992" i="10"/>
  <c r="P992" i="10" s="1"/>
  <c r="N992" i="10"/>
  <c r="O991" i="10"/>
  <c r="P991" i="10" s="1"/>
  <c r="N991" i="10"/>
  <c r="O990" i="10"/>
  <c r="P990" i="10" s="1"/>
  <c r="N990" i="10"/>
  <c r="O989" i="10"/>
  <c r="P989" i="10" s="1"/>
  <c r="N989" i="10"/>
  <c r="O988" i="10"/>
  <c r="P988" i="10" s="1"/>
  <c r="N988" i="10"/>
  <c r="O987" i="10"/>
  <c r="P987" i="10" s="1"/>
  <c r="N987" i="10"/>
  <c r="O986" i="10"/>
  <c r="P986" i="10" s="1"/>
  <c r="N986" i="10"/>
  <c r="O985" i="10"/>
  <c r="P985" i="10" s="1"/>
  <c r="N985" i="10"/>
  <c r="O984" i="10"/>
  <c r="P984" i="10" s="1"/>
  <c r="N984" i="10"/>
  <c r="O983" i="10"/>
  <c r="P983" i="10" s="1"/>
  <c r="N983" i="10"/>
  <c r="O982" i="10"/>
  <c r="P982" i="10" s="1"/>
  <c r="N982" i="10"/>
  <c r="O981" i="10"/>
  <c r="P981" i="10" s="1"/>
  <c r="N981" i="10"/>
  <c r="O980" i="10"/>
  <c r="P980" i="10" s="1"/>
  <c r="N980" i="10"/>
  <c r="O979" i="10"/>
  <c r="P979" i="10" s="1"/>
  <c r="N979" i="10"/>
  <c r="O978" i="10"/>
  <c r="P978" i="10" s="1"/>
  <c r="N978" i="10"/>
  <c r="O977" i="10"/>
  <c r="P977" i="10" s="1"/>
  <c r="N977" i="10"/>
  <c r="O976" i="10"/>
  <c r="P976" i="10" s="1"/>
  <c r="N976" i="10"/>
  <c r="O975" i="10"/>
  <c r="P975" i="10" s="1"/>
  <c r="N975" i="10"/>
  <c r="O974" i="10"/>
  <c r="P974" i="10" s="1"/>
  <c r="N974" i="10"/>
  <c r="O973" i="10"/>
  <c r="P973" i="10" s="1"/>
  <c r="N973" i="10"/>
  <c r="O972" i="10"/>
  <c r="P972" i="10" s="1"/>
  <c r="N972" i="10"/>
  <c r="O971" i="10"/>
  <c r="P971" i="10" s="1"/>
  <c r="N971" i="10"/>
  <c r="O970" i="10"/>
  <c r="P970" i="10" s="1"/>
  <c r="N970" i="10"/>
  <c r="O969" i="10"/>
  <c r="P969" i="10" s="1"/>
  <c r="N969" i="10"/>
  <c r="O968" i="10"/>
  <c r="P968" i="10" s="1"/>
  <c r="N968" i="10"/>
  <c r="O967" i="10"/>
  <c r="P967" i="10" s="1"/>
  <c r="N967" i="10"/>
  <c r="O966" i="10"/>
  <c r="P966" i="10" s="1"/>
  <c r="N966" i="10"/>
  <c r="O965" i="10"/>
  <c r="P965" i="10" s="1"/>
  <c r="N965" i="10"/>
  <c r="O964" i="10"/>
  <c r="P964" i="10" s="1"/>
  <c r="N964" i="10"/>
  <c r="O963" i="10"/>
  <c r="P963" i="10" s="1"/>
  <c r="N963" i="10"/>
  <c r="O962" i="10"/>
  <c r="P962" i="10" s="1"/>
  <c r="N962" i="10"/>
  <c r="O961" i="10"/>
  <c r="P961" i="10" s="1"/>
  <c r="N961" i="10"/>
  <c r="O960" i="10"/>
  <c r="P960" i="10" s="1"/>
  <c r="N960" i="10"/>
  <c r="O959" i="10"/>
  <c r="P959" i="10" s="1"/>
  <c r="N959" i="10"/>
  <c r="O958" i="10"/>
  <c r="P958" i="10" s="1"/>
  <c r="N958" i="10"/>
  <c r="O957" i="10"/>
  <c r="P957" i="10" s="1"/>
  <c r="N957" i="10"/>
  <c r="O956" i="10"/>
  <c r="P956" i="10" s="1"/>
  <c r="N956" i="10"/>
  <c r="O955" i="10"/>
  <c r="P955" i="10" s="1"/>
  <c r="N955" i="10"/>
  <c r="O954" i="10"/>
  <c r="P954" i="10" s="1"/>
  <c r="N954" i="10"/>
  <c r="O953" i="10"/>
  <c r="P953" i="10" s="1"/>
  <c r="N953" i="10"/>
  <c r="O952" i="10"/>
  <c r="P952" i="10" s="1"/>
  <c r="N952" i="10"/>
  <c r="O951" i="10"/>
  <c r="P951" i="10" s="1"/>
  <c r="N951" i="10"/>
  <c r="O950" i="10"/>
  <c r="P950" i="10" s="1"/>
  <c r="N950" i="10"/>
  <c r="O949" i="10"/>
  <c r="P949" i="10" s="1"/>
  <c r="N949" i="10"/>
  <c r="O948" i="10"/>
  <c r="P948" i="10" s="1"/>
  <c r="N948" i="10"/>
  <c r="O947" i="10"/>
  <c r="P947" i="10" s="1"/>
  <c r="N947" i="10"/>
  <c r="O946" i="10"/>
  <c r="P946" i="10" s="1"/>
  <c r="N946" i="10"/>
  <c r="O945" i="10"/>
  <c r="P945" i="10" s="1"/>
  <c r="N945" i="10"/>
  <c r="O944" i="10"/>
  <c r="P944" i="10" s="1"/>
  <c r="N944" i="10"/>
  <c r="O943" i="10"/>
  <c r="P943" i="10" s="1"/>
  <c r="N943" i="10"/>
  <c r="O942" i="10"/>
  <c r="P942" i="10" s="1"/>
  <c r="N942" i="10"/>
  <c r="O941" i="10"/>
  <c r="P941" i="10" s="1"/>
  <c r="N941" i="10"/>
  <c r="O940" i="10"/>
  <c r="P940" i="10" s="1"/>
  <c r="N940" i="10"/>
  <c r="O939" i="10"/>
  <c r="P939" i="10" s="1"/>
  <c r="N939" i="10"/>
  <c r="O938" i="10"/>
  <c r="P938" i="10" s="1"/>
  <c r="N938" i="10"/>
  <c r="O937" i="10"/>
  <c r="P937" i="10" s="1"/>
  <c r="N937" i="10"/>
  <c r="O936" i="10"/>
  <c r="P936" i="10" s="1"/>
  <c r="N936" i="10"/>
  <c r="O935" i="10"/>
  <c r="P935" i="10" s="1"/>
  <c r="N935" i="10"/>
  <c r="O934" i="10"/>
  <c r="P934" i="10" s="1"/>
  <c r="N934" i="10"/>
  <c r="O933" i="10"/>
  <c r="P933" i="10" s="1"/>
  <c r="N933" i="10"/>
  <c r="O932" i="10"/>
  <c r="P932" i="10" s="1"/>
  <c r="N932" i="10"/>
  <c r="O931" i="10"/>
  <c r="P931" i="10" s="1"/>
  <c r="N931" i="10"/>
  <c r="O930" i="10"/>
  <c r="P930" i="10" s="1"/>
  <c r="N930" i="10"/>
  <c r="O929" i="10"/>
  <c r="P929" i="10" s="1"/>
  <c r="N929" i="10"/>
  <c r="O928" i="10"/>
  <c r="P928" i="10" s="1"/>
  <c r="N928" i="10"/>
  <c r="O927" i="10"/>
  <c r="P927" i="10" s="1"/>
  <c r="N927" i="10"/>
  <c r="O926" i="10"/>
  <c r="P926" i="10" s="1"/>
  <c r="N926" i="10"/>
  <c r="O925" i="10"/>
  <c r="P925" i="10" s="1"/>
  <c r="N925" i="10"/>
  <c r="O924" i="10"/>
  <c r="P924" i="10" s="1"/>
  <c r="N924" i="10"/>
  <c r="O923" i="10"/>
  <c r="P923" i="10" s="1"/>
  <c r="N923" i="10"/>
  <c r="O922" i="10"/>
  <c r="P922" i="10" s="1"/>
  <c r="N922" i="10"/>
  <c r="O921" i="10"/>
  <c r="P921" i="10" s="1"/>
  <c r="N921" i="10"/>
  <c r="O920" i="10"/>
  <c r="P920" i="10" s="1"/>
  <c r="N920" i="10"/>
  <c r="O919" i="10"/>
  <c r="P919" i="10" s="1"/>
  <c r="N919" i="10"/>
  <c r="O918" i="10"/>
  <c r="P918" i="10" s="1"/>
  <c r="N918" i="10"/>
  <c r="O917" i="10"/>
  <c r="P917" i="10" s="1"/>
  <c r="N917" i="10"/>
  <c r="O916" i="10"/>
  <c r="P916" i="10" s="1"/>
  <c r="N916" i="10"/>
  <c r="O915" i="10"/>
  <c r="P915" i="10" s="1"/>
  <c r="N915" i="10"/>
  <c r="O914" i="10"/>
  <c r="P914" i="10" s="1"/>
  <c r="N914" i="10"/>
  <c r="O913" i="10"/>
  <c r="P913" i="10" s="1"/>
  <c r="N913" i="10"/>
  <c r="O912" i="10"/>
  <c r="P912" i="10" s="1"/>
  <c r="N912" i="10"/>
  <c r="O911" i="10"/>
  <c r="P911" i="10" s="1"/>
  <c r="N911" i="10"/>
  <c r="O910" i="10"/>
  <c r="P910" i="10" s="1"/>
  <c r="N910" i="10"/>
  <c r="O909" i="10"/>
  <c r="P909" i="10" s="1"/>
  <c r="N909" i="10"/>
  <c r="O908" i="10"/>
  <c r="P908" i="10" s="1"/>
  <c r="N908" i="10"/>
  <c r="O907" i="10"/>
  <c r="P907" i="10" s="1"/>
  <c r="N907" i="10"/>
  <c r="O906" i="10"/>
  <c r="P906" i="10" s="1"/>
  <c r="N906" i="10"/>
  <c r="O905" i="10"/>
  <c r="P905" i="10" s="1"/>
  <c r="N905" i="10"/>
  <c r="O904" i="10"/>
  <c r="P904" i="10" s="1"/>
  <c r="N904" i="10"/>
  <c r="O903" i="10"/>
  <c r="P903" i="10" s="1"/>
  <c r="N903" i="10"/>
  <c r="O902" i="10"/>
  <c r="P902" i="10" s="1"/>
  <c r="N902" i="10"/>
  <c r="O901" i="10"/>
  <c r="P901" i="10" s="1"/>
  <c r="N901" i="10"/>
  <c r="O900" i="10"/>
  <c r="P900" i="10" s="1"/>
  <c r="N900" i="10"/>
  <c r="O899" i="10"/>
  <c r="P899" i="10" s="1"/>
  <c r="N899" i="10"/>
  <c r="O898" i="10"/>
  <c r="P898" i="10" s="1"/>
  <c r="N898" i="10"/>
  <c r="O897" i="10"/>
  <c r="P897" i="10" s="1"/>
  <c r="N897" i="10"/>
  <c r="O896" i="10"/>
  <c r="P896" i="10" s="1"/>
  <c r="N896" i="10"/>
  <c r="O895" i="10"/>
  <c r="P895" i="10" s="1"/>
  <c r="N895" i="10"/>
  <c r="O894" i="10"/>
  <c r="P894" i="10" s="1"/>
  <c r="N894" i="10"/>
  <c r="O893" i="10"/>
  <c r="P893" i="10" s="1"/>
  <c r="N893" i="10"/>
  <c r="O892" i="10"/>
  <c r="P892" i="10" s="1"/>
  <c r="N892" i="10"/>
  <c r="O891" i="10"/>
  <c r="P891" i="10" s="1"/>
  <c r="N891" i="10"/>
  <c r="O890" i="10"/>
  <c r="P890" i="10" s="1"/>
  <c r="N890" i="10"/>
  <c r="O889" i="10"/>
  <c r="P889" i="10" s="1"/>
  <c r="N889" i="10"/>
  <c r="O888" i="10"/>
  <c r="P888" i="10" s="1"/>
  <c r="N888" i="10"/>
  <c r="O887" i="10"/>
  <c r="P887" i="10" s="1"/>
  <c r="N887" i="10"/>
  <c r="O886" i="10"/>
  <c r="P886" i="10" s="1"/>
  <c r="N886" i="10"/>
  <c r="O885" i="10"/>
  <c r="P885" i="10" s="1"/>
  <c r="N885" i="10"/>
  <c r="O884" i="10"/>
  <c r="P884" i="10" s="1"/>
  <c r="N884" i="10"/>
  <c r="O883" i="10"/>
  <c r="P883" i="10" s="1"/>
  <c r="N883" i="10"/>
  <c r="O882" i="10"/>
  <c r="P882" i="10" s="1"/>
  <c r="N882" i="10"/>
  <c r="O881" i="10"/>
  <c r="P881" i="10" s="1"/>
  <c r="N881" i="10"/>
  <c r="O880" i="10"/>
  <c r="P880" i="10" s="1"/>
  <c r="N880" i="10"/>
  <c r="O879" i="10"/>
  <c r="P879" i="10" s="1"/>
  <c r="N879" i="10"/>
  <c r="O878" i="10"/>
  <c r="P878" i="10" s="1"/>
  <c r="N878" i="10"/>
  <c r="O877" i="10"/>
  <c r="P877" i="10" s="1"/>
  <c r="N877" i="10"/>
  <c r="O876" i="10"/>
  <c r="P876" i="10" s="1"/>
  <c r="N876" i="10"/>
  <c r="O875" i="10"/>
  <c r="P875" i="10" s="1"/>
  <c r="N875" i="10"/>
  <c r="O874" i="10"/>
  <c r="P874" i="10" s="1"/>
  <c r="N874" i="10"/>
  <c r="O873" i="10"/>
  <c r="P873" i="10" s="1"/>
  <c r="N873" i="10"/>
  <c r="O872" i="10"/>
  <c r="P872" i="10" s="1"/>
  <c r="N872" i="10"/>
  <c r="O871" i="10"/>
  <c r="P871" i="10" s="1"/>
  <c r="N871" i="10"/>
  <c r="O870" i="10"/>
  <c r="P870" i="10" s="1"/>
  <c r="N870" i="10"/>
  <c r="O869" i="10"/>
  <c r="P869" i="10" s="1"/>
  <c r="N869" i="10"/>
  <c r="O868" i="10"/>
  <c r="P868" i="10" s="1"/>
  <c r="N868" i="10"/>
  <c r="O867" i="10"/>
  <c r="P867" i="10" s="1"/>
  <c r="N867" i="10"/>
  <c r="O866" i="10"/>
  <c r="P866" i="10" s="1"/>
  <c r="N866" i="10"/>
  <c r="O865" i="10"/>
  <c r="P865" i="10" s="1"/>
  <c r="N865" i="10"/>
  <c r="O864" i="10"/>
  <c r="P864" i="10" s="1"/>
  <c r="N864" i="10"/>
  <c r="O863" i="10"/>
  <c r="P863" i="10" s="1"/>
  <c r="N863" i="10"/>
  <c r="O862" i="10"/>
  <c r="P862" i="10" s="1"/>
  <c r="N862" i="10"/>
  <c r="O861" i="10"/>
  <c r="P861" i="10" s="1"/>
  <c r="N861" i="10"/>
  <c r="O860" i="10"/>
  <c r="P860" i="10" s="1"/>
  <c r="N860" i="10"/>
  <c r="O859" i="10"/>
  <c r="P859" i="10" s="1"/>
  <c r="N859" i="10"/>
  <c r="O858" i="10"/>
  <c r="P858" i="10" s="1"/>
  <c r="N858" i="10"/>
  <c r="O857" i="10"/>
  <c r="P857" i="10" s="1"/>
  <c r="N857" i="10"/>
  <c r="O856" i="10"/>
  <c r="P856" i="10" s="1"/>
  <c r="N856" i="10"/>
  <c r="O855" i="10"/>
  <c r="P855" i="10" s="1"/>
  <c r="N855" i="10"/>
  <c r="O854" i="10"/>
  <c r="P854" i="10" s="1"/>
  <c r="N854" i="10"/>
  <c r="O853" i="10"/>
  <c r="P853" i="10" s="1"/>
  <c r="N853" i="10"/>
  <c r="O852" i="10"/>
  <c r="P852" i="10" s="1"/>
  <c r="N852" i="10"/>
  <c r="O851" i="10"/>
  <c r="P851" i="10" s="1"/>
  <c r="N851" i="10"/>
  <c r="O850" i="10"/>
  <c r="P850" i="10" s="1"/>
  <c r="N850" i="10"/>
  <c r="O849" i="10"/>
  <c r="P849" i="10" s="1"/>
  <c r="N849" i="10"/>
  <c r="O848" i="10"/>
  <c r="P848" i="10" s="1"/>
  <c r="N848" i="10"/>
  <c r="O847" i="10"/>
  <c r="P847" i="10" s="1"/>
  <c r="N847" i="10"/>
  <c r="O846" i="10"/>
  <c r="P846" i="10" s="1"/>
  <c r="N846" i="10"/>
  <c r="O845" i="10"/>
  <c r="P845" i="10" s="1"/>
  <c r="N845" i="10"/>
  <c r="O844" i="10"/>
  <c r="P844" i="10" s="1"/>
  <c r="N844" i="10"/>
  <c r="O843" i="10"/>
  <c r="P843" i="10" s="1"/>
  <c r="N843" i="10"/>
  <c r="O842" i="10"/>
  <c r="P842" i="10" s="1"/>
  <c r="N842" i="10"/>
  <c r="O841" i="10"/>
  <c r="P841" i="10" s="1"/>
  <c r="N841" i="10"/>
  <c r="O840" i="10"/>
  <c r="P840" i="10" s="1"/>
  <c r="N840" i="10"/>
  <c r="O839" i="10"/>
  <c r="P839" i="10" s="1"/>
  <c r="N839" i="10"/>
  <c r="O838" i="10"/>
  <c r="P838" i="10" s="1"/>
  <c r="N838" i="10"/>
  <c r="O837" i="10"/>
  <c r="P837" i="10" s="1"/>
  <c r="N837" i="10"/>
  <c r="O286" i="10"/>
  <c r="P286" i="10" s="1"/>
  <c r="N286" i="10"/>
  <c r="O285" i="10"/>
  <c r="P285" i="10" s="1"/>
  <c r="N285" i="10"/>
  <c r="O284" i="10"/>
  <c r="P284" i="10" s="1"/>
  <c r="N284" i="10"/>
  <c r="O283" i="10"/>
  <c r="P283" i="10" s="1"/>
  <c r="N283" i="10"/>
  <c r="O282" i="10"/>
  <c r="P282" i="10" s="1"/>
  <c r="N282" i="10"/>
  <c r="O281" i="10"/>
  <c r="P281" i="10" s="1"/>
  <c r="N281" i="10"/>
  <c r="O280" i="10"/>
  <c r="P280" i="10" s="1"/>
  <c r="N280" i="10"/>
  <c r="O279" i="10"/>
  <c r="P279" i="10" s="1"/>
  <c r="N279" i="10"/>
  <c r="O278" i="10"/>
  <c r="P278" i="10" s="1"/>
  <c r="N278" i="10"/>
  <c r="O277" i="10"/>
  <c r="P277" i="10" s="1"/>
  <c r="N277" i="10"/>
  <c r="O276" i="10"/>
  <c r="P276" i="10" s="1"/>
  <c r="N276" i="10"/>
  <c r="O275" i="10"/>
  <c r="P275" i="10" s="1"/>
  <c r="N275" i="10"/>
  <c r="O274" i="10"/>
  <c r="P274" i="10" s="1"/>
  <c r="N274" i="10"/>
  <c r="O273" i="10"/>
  <c r="P273" i="10" s="1"/>
  <c r="N273" i="10"/>
  <c r="O272" i="10"/>
  <c r="P272" i="10" s="1"/>
  <c r="N272" i="10"/>
  <c r="O271" i="10"/>
  <c r="P271" i="10" s="1"/>
  <c r="N271" i="10"/>
  <c r="O270" i="10"/>
  <c r="P270" i="10" s="1"/>
  <c r="N270" i="10"/>
  <c r="O269" i="10"/>
  <c r="P269" i="10" s="1"/>
  <c r="N269" i="10"/>
  <c r="O268" i="10"/>
  <c r="P268" i="10" s="1"/>
  <c r="N268" i="10"/>
  <c r="O304" i="10"/>
  <c r="P304" i="10" s="1"/>
  <c r="N304" i="10"/>
  <c r="O303" i="10"/>
  <c r="P303" i="10" s="1"/>
  <c r="N303" i="10"/>
  <c r="O302" i="10"/>
  <c r="P302" i="10" s="1"/>
  <c r="N302" i="10"/>
  <c r="O301" i="10"/>
  <c r="P301" i="10" s="1"/>
  <c r="N301" i="10"/>
  <c r="O300" i="10"/>
  <c r="P300" i="10" s="1"/>
  <c r="N300" i="10"/>
  <c r="O299" i="10"/>
  <c r="P299" i="10" s="1"/>
  <c r="N299" i="10"/>
  <c r="O298" i="10"/>
  <c r="P298" i="10" s="1"/>
  <c r="N298" i="10"/>
  <c r="O297" i="10"/>
  <c r="P297" i="10" s="1"/>
  <c r="N297" i="10"/>
  <c r="O296" i="10"/>
  <c r="P296" i="10" s="1"/>
  <c r="N296" i="10"/>
  <c r="O295" i="10"/>
  <c r="P295" i="10" s="1"/>
  <c r="N295" i="10"/>
  <c r="O294" i="10"/>
  <c r="P294" i="10" s="1"/>
  <c r="N294" i="10"/>
  <c r="O293" i="10"/>
  <c r="P293" i="10" s="1"/>
  <c r="N293" i="10"/>
  <c r="O292" i="10"/>
  <c r="P292" i="10" s="1"/>
  <c r="N292" i="10"/>
  <c r="O291" i="10"/>
  <c r="P291" i="10" s="1"/>
  <c r="N291" i="10"/>
  <c r="O290" i="10"/>
  <c r="P290" i="10" s="1"/>
  <c r="N290" i="10"/>
  <c r="O289" i="10"/>
  <c r="P289" i="10" s="1"/>
  <c r="N289" i="10"/>
  <c r="O288" i="10"/>
  <c r="P288" i="10" s="1"/>
  <c r="N288" i="10"/>
  <c r="O287" i="10"/>
  <c r="P287" i="10" s="1"/>
  <c r="N287" i="10"/>
  <c r="O267" i="10"/>
  <c r="P267" i="10" s="1"/>
  <c r="N267" i="10"/>
  <c r="O266" i="10"/>
  <c r="P266" i="10" s="1"/>
  <c r="N266" i="10"/>
  <c r="O265" i="10"/>
  <c r="P265" i="10" s="1"/>
  <c r="N265" i="10"/>
  <c r="O264" i="10"/>
  <c r="P264" i="10" s="1"/>
  <c r="N264" i="10"/>
  <c r="O263" i="10"/>
  <c r="P263" i="10" s="1"/>
  <c r="N263" i="10"/>
  <c r="O262" i="10"/>
  <c r="P262" i="10" s="1"/>
  <c r="N262" i="10"/>
  <c r="O261" i="10"/>
  <c r="P261" i="10" s="1"/>
  <c r="N261" i="10"/>
  <c r="O260" i="10"/>
  <c r="P260" i="10" s="1"/>
  <c r="N260" i="10"/>
  <c r="O259" i="10"/>
  <c r="P259" i="10" s="1"/>
  <c r="N259" i="10"/>
  <c r="O258" i="10"/>
  <c r="P258" i="10" s="1"/>
  <c r="N258" i="10"/>
  <c r="O257" i="10"/>
  <c r="P257" i="10" s="1"/>
  <c r="N257" i="10"/>
  <c r="O256" i="10"/>
  <c r="P256" i="10" s="1"/>
  <c r="N256" i="10"/>
  <c r="O255" i="10"/>
  <c r="P255" i="10" s="1"/>
  <c r="N255" i="10"/>
  <c r="O254" i="10"/>
  <c r="P254" i="10" s="1"/>
  <c r="N254" i="10"/>
  <c r="O253" i="10"/>
  <c r="P253" i="10" s="1"/>
  <c r="N253" i="10"/>
  <c r="O252" i="10"/>
  <c r="P252" i="10" s="1"/>
  <c r="N252" i="10"/>
  <c r="O251" i="10"/>
  <c r="P251" i="10" s="1"/>
  <c r="N251" i="10"/>
  <c r="O250" i="10"/>
  <c r="P250" i="10" s="1"/>
  <c r="N250" i="10"/>
  <c r="O249" i="10"/>
  <c r="P249" i="10" s="1"/>
  <c r="N249" i="10"/>
  <c r="O248" i="10"/>
  <c r="P248" i="10" s="1"/>
  <c r="N248" i="10"/>
  <c r="O247" i="10"/>
  <c r="P247" i="10" s="1"/>
  <c r="N247" i="10"/>
  <c r="O246" i="10"/>
  <c r="P246" i="10" s="1"/>
  <c r="N246" i="10"/>
  <c r="O834" i="10"/>
  <c r="P834" i="10" s="1"/>
  <c r="N834" i="10"/>
  <c r="O833" i="10"/>
  <c r="P833" i="10" s="1"/>
  <c r="N833" i="10"/>
  <c r="O832" i="10"/>
  <c r="P832" i="10" s="1"/>
  <c r="N832" i="10"/>
  <c r="O831" i="10"/>
  <c r="P831" i="10" s="1"/>
  <c r="N831" i="10"/>
  <c r="O830" i="10"/>
  <c r="P830" i="10" s="1"/>
  <c r="N830" i="10"/>
  <c r="O829" i="10"/>
  <c r="P829" i="10" s="1"/>
  <c r="N829" i="10"/>
  <c r="O828" i="10"/>
  <c r="P828" i="10" s="1"/>
  <c r="N828" i="10"/>
  <c r="O827" i="10"/>
  <c r="P827" i="10" s="1"/>
  <c r="N827" i="10"/>
  <c r="O826" i="10"/>
  <c r="P826" i="10" s="1"/>
  <c r="N826" i="10"/>
  <c r="O825" i="10"/>
  <c r="P825" i="10" s="1"/>
  <c r="N825" i="10"/>
  <c r="O824" i="10"/>
  <c r="P824" i="10" s="1"/>
  <c r="N824" i="10"/>
  <c r="O823" i="10"/>
  <c r="P823" i="10" s="1"/>
  <c r="N823" i="10"/>
  <c r="O1144" i="10"/>
  <c r="P1144" i="10" s="1"/>
  <c r="O1143" i="10"/>
  <c r="P1143" i="10" s="1"/>
  <c r="O1142" i="10"/>
  <c r="P1142" i="10" s="1"/>
  <c r="O1141" i="10"/>
  <c r="P1141" i="10" s="1"/>
  <c r="O1140" i="10"/>
  <c r="P1140" i="10" s="1"/>
  <c r="O1139" i="10"/>
  <c r="P1139" i="10" s="1"/>
  <c r="O1138" i="10"/>
  <c r="P1138" i="10" s="1"/>
  <c r="O1137" i="10"/>
  <c r="P1137" i="10" s="1"/>
  <c r="O1136" i="10"/>
  <c r="P1136" i="10" s="1"/>
  <c r="O1135" i="10"/>
  <c r="P1135" i="10" s="1"/>
  <c r="O1134" i="10"/>
  <c r="P1134" i="10" s="1"/>
  <c r="O1133" i="10"/>
  <c r="P1133" i="10" s="1"/>
  <c r="O1132" i="10"/>
  <c r="P1132" i="10" s="1"/>
  <c r="O1131" i="10"/>
  <c r="P1131" i="10" s="1"/>
  <c r="O1130" i="10"/>
  <c r="P1130" i="10" s="1"/>
  <c r="O1129" i="10"/>
  <c r="P1129" i="10" s="1"/>
  <c r="O1128" i="10"/>
  <c r="P1128" i="10" s="1"/>
  <c r="O1127" i="10"/>
  <c r="P1127" i="10" s="1"/>
  <c r="O1126" i="10"/>
  <c r="P1126" i="10" s="1"/>
  <c r="O1125" i="10"/>
  <c r="P1125" i="10" s="1"/>
  <c r="O1124" i="10"/>
  <c r="P1124" i="10" s="1"/>
  <c r="O1123" i="10"/>
  <c r="P1123" i="10" s="1"/>
  <c r="O1122" i="10"/>
  <c r="P1122" i="10" s="1"/>
  <c r="O1121" i="10"/>
  <c r="P1121" i="10" s="1"/>
  <c r="O1120" i="10"/>
  <c r="P1120" i="10" s="1"/>
  <c r="O1119" i="10"/>
  <c r="P1119" i="10" s="1"/>
  <c r="O1118" i="10"/>
  <c r="P1118" i="10" s="1"/>
  <c r="O1117" i="10"/>
  <c r="P1117" i="10" s="1"/>
  <c r="O1116" i="10"/>
  <c r="P1116" i="10" s="1"/>
  <c r="O1115" i="10"/>
  <c r="P1115" i="10" s="1"/>
  <c r="O1114" i="10"/>
  <c r="P1114" i="10" s="1"/>
  <c r="O1113" i="10"/>
  <c r="P1113" i="10" s="1"/>
  <c r="O1112" i="10"/>
  <c r="P1112" i="10" s="1"/>
  <c r="O1111" i="10"/>
  <c r="P1111" i="10" s="1"/>
  <c r="O1110" i="10"/>
  <c r="P1110" i="10" s="1"/>
  <c r="O1109" i="10"/>
  <c r="P1109" i="10" s="1"/>
  <c r="O1108" i="10"/>
  <c r="P1108" i="10" s="1"/>
  <c r="O1107" i="10"/>
  <c r="P1107" i="10" s="1"/>
  <c r="O1106" i="10"/>
  <c r="P1106" i="10" s="1"/>
  <c r="O1105" i="10"/>
  <c r="P1105" i="10" s="1"/>
  <c r="O1104" i="10"/>
  <c r="P1104" i="10" s="1"/>
  <c r="O1103" i="10"/>
  <c r="P1103" i="10" s="1"/>
  <c r="O1102" i="10"/>
  <c r="P1102" i="10" s="1"/>
  <c r="O1101" i="10"/>
  <c r="P1101" i="10" s="1"/>
  <c r="O1100" i="10"/>
  <c r="P1100" i="10" s="1"/>
  <c r="O1099" i="10"/>
  <c r="P1099" i="10" s="1"/>
  <c r="O1098" i="10"/>
  <c r="P1098" i="10" s="1"/>
  <c r="O1097" i="10"/>
  <c r="P1097" i="10" s="1"/>
  <c r="O1096" i="10"/>
  <c r="P1096" i="10" s="1"/>
  <c r="O1095" i="10"/>
  <c r="P1095" i="10" s="1"/>
  <c r="O1094" i="10"/>
  <c r="P1094" i="10" s="1"/>
  <c r="O1093" i="10"/>
  <c r="P1093" i="10" s="1"/>
  <c r="O1092" i="10"/>
  <c r="P1092" i="10" s="1"/>
  <c r="O1091" i="10"/>
  <c r="P1091" i="10" s="1"/>
  <c r="O1090" i="10"/>
  <c r="P1090" i="10" s="1"/>
  <c r="O1089" i="10"/>
  <c r="P1089" i="10" s="1"/>
  <c r="O1088" i="10"/>
  <c r="P1088" i="10" s="1"/>
  <c r="O1087" i="10"/>
  <c r="P1087" i="10" s="1"/>
  <c r="O1086" i="10"/>
  <c r="P1086" i="10" s="1"/>
  <c r="O1085" i="10"/>
  <c r="P1085" i="10" s="1"/>
  <c r="O1084" i="10"/>
  <c r="P1084" i="10" s="1"/>
  <c r="O1083" i="10"/>
  <c r="P1083" i="10" s="1"/>
  <c r="O1082" i="10"/>
  <c r="P1082" i="10" s="1"/>
  <c r="O1081" i="10"/>
  <c r="P1081" i="10" s="1"/>
  <c r="O1080" i="10"/>
  <c r="P1080" i="10" s="1"/>
  <c r="O1079" i="10"/>
  <c r="P1079" i="10" s="1"/>
  <c r="O1078" i="10"/>
  <c r="P1078" i="10" s="1"/>
  <c r="O1077" i="10"/>
  <c r="P1077" i="10" s="1"/>
  <c r="O1076" i="10"/>
  <c r="P1076" i="10" s="1"/>
  <c r="O1075" i="10"/>
  <c r="P1075" i="10" s="1"/>
  <c r="O1074" i="10"/>
  <c r="P1074" i="10" s="1"/>
  <c r="O1073" i="10"/>
  <c r="P1073" i="10" s="1"/>
  <c r="O1072" i="10"/>
  <c r="P1072" i="10" s="1"/>
  <c r="O1071" i="10"/>
  <c r="P1071" i="10" s="1"/>
  <c r="O1070" i="10"/>
  <c r="P1070" i="10" s="1"/>
  <c r="O1069" i="10"/>
  <c r="P1069" i="10" s="1"/>
  <c r="O1068" i="10"/>
  <c r="P1068" i="10" s="1"/>
  <c r="O1067" i="10"/>
  <c r="P1067" i="10" s="1"/>
  <c r="O1066" i="10"/>
  <c r="P1066" i="10" s="1"/>
  <c r="O1065" i="10"/>
  <c r="P1065" i="10" s="1"/>
  <c r="O1064" i="10"/>
  <c r="P1064" i="10" s="1"/>
  <c r="O1063" i="10"/>
  <c r="P1063" i="10" s="1"/>
  <c r="O1062" i="10"/>
  <c r="P1062" i="10" s="1"/>
  <c r="O1061" i="10"/>
  <c r="P1061" i="10" s="1"/>
  <c r="O1060" i="10"/>
  <c r="P1060" i="10" s="1"/>
  <c r="O1059" i="10"/>
  <c r="P1059" i="10" s="1"/>
  <c r="O1058" i="10"/>
  <c r="P1058" i="10" s="1"/>
  <c r="O1057" i="10"/>
  <c r="P1057" i="10" s="1"/>
  <c r="O1056" i="10"/>
  <c r="P1056" i="10" s="1"/>
  <c r="O1055" i="10"/>
  <c r="P1055" i="10" s="1"/>
  <c r="O1054" i="10"/>
  <c r="P1054" i="10" s="1"/>
  <c r="O1053" i="10"/>
  <c r="P1053" i="10" s="1"/>
  <c r="O1052" i="10"/>
  <c r="P1052" i="10" s="1"/>
  <c r="O1051" i="10"/>
  <c r="P1051" i="10" s="1"/>
  <c r="O1050" i="10"/>
  <c r="P1050" i="10" s="1"/>
  <c r="O1049" i="10"/>
  <c r="P1049" i="10" s="1"/>
  <c r="O1048" i="10"/>
  <c r="P1048" i="10" s="1"/>
  <c r="O1047" i="10"/>
  <c r="P1047" i="10" s="1"/>
  <c r="O1046" i="10"/>
  <c r="P1046" i="10" s="1"/>
  <c r="O1045" i="10"/>
  <c r="P1045" i="10" s="1"/>
  <c r="O1044" i="10"/>
  <c r="P1044" i="10" s="1"/>
  <c r="O1043" i="10"/>
  <c r="P1043" i="10" s="1"/>
  <c r="O1042" i="10"/>
  <c r="P1042" i="10" s="1"/>
  <c r="O1041" i="10"/>
  <c r="P1041" i="10" s="1"/>
  <c r="O1040" i="10"/>
  <c r="P1040" i="10" s="1"/>
  <c r="O1039" i="10"/>
  <c r="P1039" i="10" s="1"/>
  <c r="O1038" i="10"/>
  <c r="P1038" i="10" s="1"/>
  <c r="O1037" i="10"/>
  <c r="P1037" i="10" s="1"/>
  <c r="O1036" i="10"/>
  <c r="P1036" i="10" s="1"/>
  <c r="O1035" i="10"/>
  <c r="P1035" i="10" s="1"/>
  <c r="O1034" i="10"/>
  <c r="P1034" i="10" s="1"/>
  <c r="O1033" i="10"/>
  <c r="P1033" i="10" s="1"/>
  <c r="O1032" i="10"/>
  <c r="P1032" i="10" s="1"/>
  <c r="O1031" i="10"/>
  <c r="P1031" i="10" s="1"/>
  <c r="O1030" i="10"/>
  <c r="P1030" i="10" s="1"/>
  <c r="O1029" i="10"/>
  <c r="P1029" i="10" s="1"/>
  <c r="O1028" i="10"/>
  <c r="P1028" i="10" s="1"/>
  <c r="O1027" i="10"/>
  <c r="P1027" i="10" s="1"/>
  <c r="O1026" i="10"/>
  <c r="P1026" i="10" s="1"/>
  <c r="O1025" i="10"/>
  <c r="P1025" i="10" s="1"/>
  <c r="O1024" i="10"/>
  <c r="P1024" i="10" s="1"/>
  <c r="O1023" i="10"/>
  <c r="P1023" i="10" s="1"/>
  <c r="O1022" i="10"/>
  <c r="P1022" i="10" s="1"/>
  <c r="O1021" i="10"/>
  <c r="P1021" i="10" s="1"/>
  <c r="O1020" i="10"/>
  <c r="P1020" i="10" s="1"/>
  <c r="O1019" i="10"/>
  <c r="P1019" i="10" s="1"/>
  <c r="O1018" i="10"/>
  <c r="P1018" i="10" s="1"/>
  <c r="O836" i="10"/>
  <c r="P836" i="10" s="1"/>
  <c r="O835" i="10"/>
  <c r="P835" i="10" s="1"/>
  <c r="O822" i="10"/>
  <c r="P822" i="10" s="1"/>
  <c r="O821" i="10"/>
  <c r="P821" i="10" s="1"/>
  <c r="O820" i="10"/>
  <c r="P820" i="10" s="1"/>
  <c r="O819" i="10"/>
  <c r="P819" i="10" s="1"/>
  <c r="O818" i="10"/>
  <c r="P818" i="10" s="1"/>
  <c r="O817" i="10"/>
  <c r="P817" i="10" s="1"/>
  <c r="O816" i="10"/>
  <c r="P816" i="10" s="1"/>
  <c r="O815" i="10"/>
  <c r="P815" i="10" s="1"/>
  <c r="O814" i="10"/>
  <c r="P814" i="10" s="1"/>
  <c r="O813" i="10"/>
  <c r="P813" i="10" s="1"/>
  <c r="O812" i="10"/>
  <c r="P812" i="10" s="1"/>
  <c r="O811" i="10"/>
  <c r="P811" i="10" s="1"/>
  <c r="O810" i="10"/>
  <c r="P810" i="10" s="1"/>
  <c r="O809" i="10"/>
  <c r="P809" i="10" s="1"/>
  <c r="O808" i="10"/>
  <c r="P808" i="10" s="1"/>
  <c r="O807" i="10"/>
  <c r="P807" i="10" s="1"/>
  <c r="O806" i="10"/>
  <c r="P806" i="10" s="1"/>
  <c r="O805" i="10"/>
  <c r="P805" i="10" s="1"/>
  <c r="O804" i="10"/>
  <c r="P804" i="10" s="1"/>
  <c r="O803" i="10"/>
  <c r="P803" i="10" s="1"/>
  <c r="O802" i="10"/>
  <c r="P802" i="10" s="1"/>
  <c r="O801" i="10"/>
  <c r="P801" i="10" s="1"/>
  <c r="O800" i="10"/>
  <c r="P800" i="10" s="1"/>
  <c r="O799" i="10"/>
  <c r="P799" i="10" s="1"/>
  <c r="O798" i="10"/>
  <c r="P798" i="10" s="1"/>
  <c r="O797" i="10"/>
  <c r="P797" i="10" s="1"/>
  <c r="O796" i="10"/>
  <c r="P796" i="10" s="1"/>
  <c r="O795" i="10"/>
  <c r="P795" i="10" s="1"/>
  <c r="O794" i="10"/>
  <c r="P794" i="10" s="1"/>
  <c r="O793" i="10"/>
  <c r="P793" i="10" s="1"/>
  <c r="O792" i="10"/>
  <c r="P792" i="10" s="1"/>
  <c r="O791" i="10"/>
  <c r="P791" i="10" s="1"/>
  <c r="O790" i="10"/>
  <c r="P790" i="10" s="1"/>
  <c r="O789" i="10"/>
  <c r="P789" i="10" s="1"/>
  <c r="O788" i="10"/>
  <c r="P788" i="10" s="1"/>
  <c r="O787" i="10"/>
  <c r="P787" i="10" s="1"/>
  <c r="O786" i="10"/>
  <c r="P786" i="10" s="1"/>
  <c r="O785" i="10"/>
  <c r="P785" i="10" s="1"/>
  <c r="O784" i="10"/>
  <c r="P784" i="10" s="1"/>
  <c r="O783" i="10"/>
  <c r="P783" i="10" s="1"/>
  <c r="O782" i="10"/>
  <c r="P782" i="10" s="1"/>
  <c r="O781" i="10"/>
  <c r="P781" i="10" s="1"/>
  <c r="O780" i="10"/>
  <c r="P780" i="10" s="1"/>
  <c r="O779" i="10"/>
  <c r="P779" i="10" s="1"/>
  <c r="O778" i="10"/>
  <c r="P778" i="10" s="1"/>
  <c r="O777" i="10"/>
  <c r="P777" i="10" s="1"/>
  <c r="O776" i="10"/>
  <c r="P776" i="10" s="1"/>
  <c r="O775" i="10"/>
  <c r="P775" i="10" s="1"/>
  <c r="O774" i="10"/>
  <c r="P774" i="10" s="1"/>
  <c r="O773" i="10"/>
  <c r="P773" i="10" s="1"/>
  <c r="O772" i="10"/>
  <c r="P772" i="10" s="1"/>
  <c r="O771" i="10"/>
  <c r="P771" i="10" s="1"/>
  <c r="O770" i="10"/>
  <c r="P770" i="10" s="1"/>
  <c r="O769" i="10"/>
  <c r="P769" i="10" s="1"/>
  <c r="O768" i="10"/>
  <c r="P768" i="10" s="1"/>
  <c r="O767" i="10"/>
  <c r="P767" i="10" s="1"/>
  <c r="O766" i="10"/>
  <c r="P766" i="10" s="1"/>
  <c r="O765" i="10"/>
  <c r="P765" i="10" s="1"/>
  <c r="O764" i="10"/>
  <c r="P764" i="10" s="1"/>
  <c r="O763" i="10"/>
  <c r="P763" i="10" s="1"/>
  <c r="O762" i="10"/>
  <c r="P762" i="10" s="1"/>
  <c r="O761" i="10"/>
  <c r="P761" i="10" s="1"/>
  <c r="O760" i="10"/>
  <c r="P760" i="10" s="1"/>
  <c r="O759" i="10"/>
  <c r="P759" i="10" s="1"/>
  <c r="O758" i="10"/>
  <c r="P758" i="10" s="1"/>
  <c r="O757" i="10"/>
  <c r="P757" i="10" s="1"/>
  <c r="O756" i="10"/>
  <c r="P756" i="10" s="1"/>
  <c r="O755" i="10"/>
  <c r="P755" i="10" s="1"/>
  <c r="O754" i="10"/>
  <c r="P754" i="10" s="1"/>
  <c r="O753" i="10"/>
  <c r="P753" i="10" s="1"/>
  <c r="O752" i="10"/>
  <c r="P752" i="10" s="1"/>
  <c r="O751" i="10"/>
  <c r="P751" i="10" s="1"/>
  <c r="O750" i="10"/>
  <c r="P750" i="10" s="1"/>
  <c r="O749" i="10"/>
  <c r="P749" i="10" s="1"/>
  <c r="O748" i="10"/>
  <c r="P748" i="10" s="1"/>
  <c r="O747" i="10"/>
  <c r="P747" i="10" s="1"/>
  <c r="O746" i="10"/>
  <c r="P746" i="10" s="1"/>
  <c r="O745" i="10"/>
  <c r="P745" i="10" s="1"/>
  <c r="O744" i="10"/>
  <c r="P744" i="10" s="1"/>
  <c r="O743" i="10"/>
  <c r="P743" i="10" s="1"/>
  <c r="O742" i="10"/>
  <c r="P742" i="10" s="1"/>
  <c r="O741" i="10"/>
  <c r="P741" i="10" s="1"/>
  <c r="O740" i="10"/>
  <c r="P740" i="10" s="1"/>
  <c r="O739" i="10"/>
  <c r="P739" i="10" s="1"/>
  <c r="O738" i="10"/>
  <c r="P738" i="10" s="1"/>
  <c r="O737" i="10"/>
  <c r="P737" i="10" s="1"/>
  <c r="O736" i="10"/>
  <c r="P736" i="10" s="1"/>
  <c r="O735" i="10"/>
  <c r="P735" i="10" s="1"/>
  <c r="O734" i="10"/>
  <c r="P734" i="10" s="1"/>
  <c r="O733" i="10"/>
  <c r="P733" i="10" s="1"/>
  <c r="O732" i="10"/>
  <c r="P732" i="10" s="1"/>
  <c r="O731" i="10"/>
  <c r="P731" i="10" s="1"/>
  <c r="O730" i="10"/>
  <c r="P730" i="10" s="1"/>
  <c r="O729" i="10"/>
  <c r="P729" i="10" s="1"/>
  <c r="O728" i="10"/>
  <c r="P728" i="10" s="1"/>
  <c r="O727" i="10"/>
  <c r="P727" i="10" s="1"/>
  <c r="O726" i="10"/>
  <c r="P726" i="10" s="1"/>
  <c r="O725" i="10"/>
  <c r="P725" i="10" s="1"/>
  <c r="O724" i="10"/>
  <c r="P724" i="10" s="1"/>
  <c r="O723" i="10"/>
  <c r="P723" i="10" s="1"/>
  <c r="O722" i="10"/>
  <c r="P722" i="10" s="1"/>
  <c r="O721" i="10"/>
  <c r="P721" i="10" s="1"/>
  <c r="O720" i="10"/>
  <c r="P720" i="10" s="1"/>
  <c r="O719" i="10"/>
  <c r="P719" i="10" s="1"/>
  <c r="O718" i="10"/>
  <c r="P718" i="10" s="1"/>
  <c r="O717" i="10"/>
  <c r="P717" i="10" s="1"/>
  <c r="O716" i="10"/>
  <c r="P716" i="10" s="1"/>
  <c r="O715" i="10"/>
  <c r="P715" i="10" s="1"/>
  <c r="O714" i="10"/>
  <c r="P714" i="10" s="1"/>
  <c r="O713" i="10"/>
  <c r="P713" i="10" s="1"/>
  <c r="O712" i="10"/>
  <c r="P712" i="10" s="1"/>
  <c r="O711" i="10"/>
  <c r="P711" i="10" s="1"/>
  <c r="O710" i="10"/>
  <c r="P710" i="10" s="1"/>
  <c r="O709" i="10"/>
  <c r="P709" i="10" s="1"/>
  <c r="O708" i="10"/>
  <c r="P708" i="10" s="1"/>
  <c r="O707" i="10"/>
  <c r="P707" i="10" s="1"/>
  <c r="O706" i="10"/>
  <c r="P706" i="10" s="1"/>
  <c r="O705" i="10"/>
  <c r="P705" i="10" s="1"/>
  <c r="O704" i="10"/>
  <c r="P704" i="10" s="1"/>
  <c r="O703" i="10"/>
  <c r="P703" i="10" s="1"/>
  <c r="O702" i="10"/>
  <c r="P702" i="10" s="1"/>
  <c r="O701" i="10"/>
  <c r="P701" i="10" s="1"/>
  <c r="O700" i="10"/>
  <c r="P700" i="10" s="1"/>
  <c r="O699" i="10"/>
  <c r="P699" i="10" s="1"/>
  <c r="O698" i="10"/>
  <c r="P698" i="10" s="1"/>
  <c r="O697" i="10"/>
  <c r="P697" i="10" s="1"/>
  <c r="O696" i="10"/>
  <c r="P696" i="10" s="1"/>
  <c r="O695" i="10"/>
  <c r="P695" i="10" s="1"/>
  <c r="O694" i="10"/>
  <c r="P694" i="10" s="1"/>
  <c r="O693" i="10"/>
  <c r="P693" i="10" s="1"/>
  <c r="O692" i="10"/>
  <c r="P692" i="10" s="1"/>
  <c r="O691" i="10"/>
  <c r="P691" i="10" s="1"/>
  <c r="O690" i="10"/>
  <c r="P690" i="10" s="1"/>
  <c r="O689" i="10"/>
  <c r="P689" i="10" s="1"/>
  <c r="O688" i="10"/>
  <c r="P688" i="10" s="1"/>
  <c r="O687" i="10"/>
  <c r="P687" i="10" s="1"/>
  <c r="O686" i="10"/>
  <c r="P686" i="10" s="1"/>
  <c r="O685" i="10"/>
  <c r="P685" i="10" s="1"/>
  <c r="O684" i="10"/>
  <c r="P684" i="10" s="1"/>
  <c r="O683" i="10"/>
  <c r="P683" i="10" s="1"/>
  <c r="O682" i="10"/>
  <c r="P682" i="10" s="1"/>
  <c r="O681" i="10"/>
  <c r="P681" i="10" s="1"/>
  <c r="O680" i="10"/>
  <c r="P680" i="10" s="1"/>
  <c r="O679" i="10"/>
  <c r="P679" i="10" s="1"/>
  <c r="O678" i="10"/>
  <c r="P678" i="10" s="1"/>
  <c r="O677" i="10"/>
  <c r="P677" i="10" s="1"/>
  <c r="O676" i="10"/>
  <c r="P676" i="10" s="1"/>
  <c r="O675" i="10"/>
  <c r="P675" i="10" s="1"/>
  <c r="O674" i="10"/>
  <c r="P674" i="10" s="1"/>
  <c r="O673" i="10"/>
  <c r="P673" i="10" s="1"/>
  <c r="O672" i="10"/>
  <c r="P672" i="10" s="1"/>
  <c r="O671" i="10"/>
  <c r="P671" i="10" s="1"/>
  <c r="O670" i="10"/>
  <c r="P670" i="10" s="1"/>
  <c r="O669" i="10"/>
  <c r="P669" i="10" s="1"/>
  <c r="O668" i="10"/>
  <c r="P668" i="10" s="1"/>
  <c r="O667" i="10"/>
  <c r="P667" i="10" s="1"/>
  <c r="O666" i="10"/>
  <c r="P666" i="10" s="1"/>
  <c r="O665" i="10"/>
  <c r="P665" i="10" s="1"/>
  <c r="O664" i="10"/>
  <c r="P664" i="10" s="1"/>
  <c r="O663" i="10"/>
  <c r="P663" i="10" s="1"/>
  <c r="O662" i="10"/>
  <c r="P662" i="10" s="1"/>
  <c r="O661" i="10"/>
  <c r="P661" i="10" s="1"/>
  <c r="O660" i="10"/>
  <c r="P660" i="10" s="1"/>
  <c r="O659" i="10"/>
  <c r="P659" i="10" s="1"/>
  <c r="O658" i="10"/>
  <c r="P658" i="10" s="1"/>
  <c r="O657" i="10"/>
  <c r="P657" i="10" s="1"/>
  <c r="O656" i="10"/>
  <c r="P656" i="10" s="1"/>
  <c r="O655" i="10"/>
  <c r="P655" i="10" s="1"/>
  <c r="O654" i="10"/>
  <c r="P654" i="10" s="1"/>
  <c r="O653" i="10"/>
  <c r="P653" i="10" s="1"/>
  <c r="O652" i="10"/>
  <c r="P652" i="10" s="1"/>
  <c r="O651" i="10"/>
  <c r="P651" i="10" s="1"/>
  <c r="O650" i="10"/>
  <c r="P650" i="10" s="1"/>
  <c r="O649" i="10"/>
  <c r="P649" i="10" s="1"/>
  <c r="O648" i="10"/>
  <c r="P648" i="10" s="1"/>
  <c r="O647" i="10"/>
  <c r="P647" i="10" s="1"/>
  <c r="O646" i="10"/>
  <c r="P646" i="10" s="1"/>
  <c r="O645" i="10"/>
  <c r="P645" i="10" s="1"/>
  <c r="O644" i="10"/>
  <c r="P644" i="10" s="1"/>
  <c r="O643" i="10"/>
  <c r="P643" i="10" s="1"/>
  <c r="O642" i="10"/>
  <c r="P642" i="10" s="1"/>
  <c r="O641" i="10"/>
  <c r="P641" i="10" s="1"/>
  <c r="O640" i="10"/>
  <c r="P640" i="10" s="1"/>
  <c r="O639" i="10"/>
  <c r="P639" i="10" s="1"/>
  <c r="O638" i="10"/>
  <c r="P638" i="10" s="1"/>
  <c r="O637" i="10"/>
  <c r="P637" i="10" s="1"/>
  <c r="O636" i="10"/>
  <c r="P636" i="10" s="1"/>
  <c r="O635" i="10"/>
  <c r="P635" i="10" s="1"/>
  <c r="O634" i="10"/>
  <c r="P634" i="10" s="1"/>
  <c r="O633" i="10"/>
  <c r="P633" i="10" s="1"/>
  <c r="O632" i="10"/>
  <c r="P632" i="10" s="1"/>
  <c r="O631" i="10"/>
  <c r="P631" i="10" s="1"/>
  <c r="O630" i="10"/>
  <c r="P630" i="10" s="1"/>
  <c r="O629" i="10"/>
  <c r="P629" i="10" s="1"/>
  <c r="O628" i="10"/>
  <c r="P628" i="10" s="1"/>
  <c r="O627" i="10"/>
  <c r="P627" i="10" s="1"/>
  <c r="O626" i="10"/>
  <c r="P626" i="10" s="1"/>
  <c r="O625" i="10"/>
  <c r="P625" i="10" s="1"/>
  <c r="O624" i="10"/>
  <c r="P624" i="10" s="1"/>
  <c r="O623" i="10"/>
  <c r="P623" i="10" s="1"/>
  <c r="O622" i="10"/>
  <c r="P622" i="10" s="1"/>
  <c r="O621" i="10"/>
  <c r="P621" i="10" s="1"/>
  <c r="O620" i="10"/>
  <c r="P620" i="10" s="1"/>
  <c r="O619" i="10"/>
  <c r="P619" i="10" s="1"/>
  <c r="O618" i="10"/>
  <c r="P618" i="10" s="1"/>
  <c r="O617" i="10"/>
  <c r="P617" i="10" s="1"/>
  <c r="O616" i="10"/>
  <c r="P616" i="10" s="1"/>
  <c r="O615" i="10"/>
  <c r="P615" i="10" s="1"/>
  <c r="O614" i="10"/>
  <c r="P614" i="10" s="1"/>
  <c r="O613" i="10"/>
  <c r="P613" i="10" s="1"/>
  <c r="O612" i="10"/>
  <c r="P612" i="10" s="1"/>
  <c r="O611" i="10"/>
  <c r="P611" i="10" s="1"/>
  <c r="O610" i="10"/>
  <c r="P610" i="10" s="1"/>
  <c r="O609" i="10"/>
  <c r="P609" i="10" s="1"/>
  <c r="O608" i="10"/>
  <c r="P608" i="10" s="1"/>
  <c r="O607" i="10"/>
  <c r="P607" i="10" s="1"/>
  <c r="O606" i="10"/>
  <c r="P606" i="10" s="1"/>
  <c r="O605" i="10"/>
  <c r="P605" i="10" s="1"/>
  <c r="O604" i="10"/>
  <c r="P604" i="10" s="1"/>
  <c r="O603" i="10"/>
  <c r="P603" i="10" s="1"/>
  <c r="O602" i="10"/>
  <c r="P602" i="10" s="1"/>
  <c r="O601" i="10"/>
  <c r="P601" i="10" s="1"/>
  <c r="O600" i="10"/>
  <c r="P600" i="10" s="1"/>
  <c r="O599" i="10"/>
  <c r="P599" i="10" s="1"/>
  <c r="O598" i="10"/>
  <c r="P598" i="10" s="1"/>
  <c r="O597" i="10"/>
  <c r="P597" i="10" s="1"/>
  <c r="O596" i="10"/>
  <c r="P596" i="10" s="1"/>
  <c r="O595" i="10"/>
  <c r="P595" i="10" s="1"/>
  <c r="O594" i="10"/>
  <c r="P594" i="10" s="1"/>
  <c r="O593" i="10"/>
  <c r="P593" i="10" s="1"/>
  <c r="O592" i="10"/>
  <c r="P592" i="10" s="1"/>
  <c r="O591" i="10"/>
  <c r="P591" i="10" s="1"/>
  <c r="O590" i="10"/>
  <c r="P590" i="10" s="1"/>
  <c r="O589" i="10"/>
  <c r="P589" i="10" s="1"/>
  <c r="O588" i="10"/>
  <c r="P588" i="10" s="1"/>
  <c r="O587" i="10"/>
  <c r="P587" i="10" s="1"/>
  <c r="O586" i="10"/>
  <c r="P586" i="10" s="1"/>
  <c r="O585" i="10"/>
  <c r="P585" i="10" s="1"/>
  <c r="O584" i="10"/>
  <c r="P584" i="10" s="1"/>
  <c r="O583" i="10"/>
  <c r="P583" i="10" s="1"/>
  <c r="O582" i="10"/>
  <c r="P582" i="10" s="1"/>
  <c r="O581" i="10"/>
  <c r="P581" i="10" s="1"/>
  <c r="O580" i="10"/>
  <c r="P580" i="10" s="1"/>
  <c r="O579" i="10"/>
  <c r="P579" i="10" s="1"/>
  <c r="O578" i="10"/>
  <c r="P578" i="10" s="1"/>
  <c r="O577" i="10"/>
  <c r="P577" i="10" s="1"/>
  <c r="O576" i="10"/>
  <c r="P576" i="10" s="1"/>
  <c r="O575" i="10"/>
  <c r="P575" i="10" s="1"/>
  <c r="O574" i="10"/>
  <c r="P574" i="10" s="1"/>
  <c r="O573" i="10"/>
  <c r="P573" i="10" s="1"/>
  <c r="O572" i="10"/>
  <c r="P572" i="10" s="1"/>
  <c r="O571" i="10"/>
  <c r="P571" i="10" s="1"/>
  <c r="O570" i="10"/>
  <c r="P570" i="10" s="1"/>
  <c r="O569" i="10"/>
  <c r="P569" i="10" s="1"/>
  <c r="O568" i="10"/>
  <c r="P568" i="10" s="1"/>
  <c r="O567" i="10"/>
  <c r="P567" i="10" s="1"/>
  <c r="O566" i="10"/>
  <c r="P566" i="10" s="1"/>
  <c r="O565" i="10"/>
  <c r="P565" i="10" s="1"/>
  <c r="O564" i="10"/>
  <c r="P564" i="10" s="1"/>
  <c r="O563" i="10"/>
  <c r="P563" i="10" s="1"/>
  <c r="O562" i="10"/>
  <c r="P562" i="10" s="1"/>
  <c r="O561" i="10"/>
  <c r="P561" i="10" s="1"/>
  <c r="O560" i="10"/>
  <c r="P560" i="10" s="1"/>
  <c r="O559" i="10"/>
  <c r="P559" i="10" s="1"/>
  <c r="O558" i="10"/>
  <c r="P558" i="10" s="1"/>
  <c r="O557" i="10"/>
  <c r="P557" i="10" s="1"/>
  <c r="O556" i="10"/>
  <c r="P556" i="10" s="1"/>
  <c r="O555" i="10"/>
  <c r="P555" i="10" s="1"/>
  <c r="O554" i="10"/>
  <c r="P554" i="10" s="1"/>
  <c r="O553" i="10"/>
  <c r="P553" i="10" s="1"/>
  <c r="O552" i="10"/>
  <c r="P552" i="10" s="1"/>
  <c r="O551" i="10"/>
  <c r="P551" i="10" s="1"/>
  <c r="O550" i="10"/>
  <c r="P550" i="10" s="1"/>
  <c r="O549" i="10"/>
  <c r="P549" i="10" s="1"/>
  <c r="O548" i="10"/>
  <c r="P548" i="10" s="1"/>
  <c r="O547" i="10"/>
  <c r="P547" i="10" s="1"/>
  <c r="O546" i="10"/>
  <c r="P546" i="10" s="1"/>
  <c r="O545" i="10"/>
  <c r="P545" i="10" s="1"/>
  <c r="O544" i="10"/>
  <c r="P544" i="10" s="1"/>
  <c r="O543" i="10"/>
  <c r="P543" i="10" s="1"/>
  <c r="O542" i="10"/>
  <c r="P542" i="10" s="1"/>
  <c r="O541" i="10"/>
  <c r="P541" i="10" s="1"/>
  <c r="O540" i="10"/>
  <c r="P540" i="10" s="1"/>
  <c r="O539" i="10"/>
  <c r="P539" i="10" s="1"/>
  <c r="O538" i="10"/>
  <c r="P538" i="10" s="1"/>
  <c r="O537" i="10"/>
  <c r="P537" i="10" s="1"/>
  <c r="O536" i="10"/>
  <c r="P536" i="10" s="1"/>
  <c r="O535" i="10"/>
  <c r="P535" i="10" s="1"/>
  <c r="O534" i="10"/>
  <c r="P534" i="10" s="1"/>
  <c r="O533" i="10"/>
  <c r="P533" i="10" s="1"/>
  <c r="O532" i="10"/>
  <c r="P532" i="10" s="1"/>
  <c r="O531" i="10"/>
  <c r="P531" i="10" s="1"/>
  <c r="O530" i="10"/>
  <c r="P530" i="10" s="1"/>
  <c r="O529" i="10"/>
  <c r="P529" i="10" s="1"/>
  <c r="O528" i="10"/>
  <c r="P528" i="10" s="1"/>
  <c r="O527" i="10"/>
  <c r="P527" i="10" s="1"/>
  <c r="O526" i="10"/>
  <c r="P526" i="10" s="1"/>
  <c r="O525" i="10"/>
  <c r="P525" i="10" s="1"/>
  <c r="O524" i="10"/>
  <c r="P524" i="10" s="1"/>
  <c r="O523" i="10"/>
  <c r="P523" i="10" s="1"/>
  <c r="O522" i="10"/>
  <c r="P522" i="10" s="1"/>
  <c r="O521" i="10"/>
  <c r="P521" i="10" s="1"/>
  <c r="O520" i="10"/>
  <c r="P520" i="10" s="1"/>
  <c r="O519" i="10"/>
  <c r="P519" i="10" s="1"/>
  <c r="O518" i="10"/>
  <c r="P518" i="10" s="1"/>
  <c r="O517" i="10"/>
  <c r="P517" i="10" s="1"/>
  <c r="O516" i="10"/>
  <c r="P516" i="10" s="1"/>
  <c r="O515" i="10"/>
  <c r="P515" i="10" s="1"/>
  <c r="O514" i="10"/>
  <c r="P514" i="10" s="1"/>
  <c r="O513" i="10"/>
  <c r="P513" i="10" s="1"/>
  <c r="O512" i="10"/>
  <c r="P512" i="10" s="1"/>
  <c r="O511" i="10"/>
  <c r="P511" i="10" s="1"/>
  <c r="O510" i="10"/>
  <c r="P510" i="10" s="1"/>
  <c r="O509" i="10"/>
  <c r="P509" i="10" s="1"/>
  <c r="O508" i="10"/>
  <c r="P508" i="10" s="1"/>
  <c r="O507" i="10"/>
  <c r="P507" i="10" s="1"/>
  <c r="O506" i="10"/>
  <c r="P506" i="10" s="1"/>
  <c r="O505" i="10"/>
  <c r="P505" i="10" s="1"/>
  <c r="O504" i="10"/>
  <c r="P504" i="10" s="1"/>
  <c r="O503" i="10"/>
  <c r="P503" i="10" s="1"/>
  <c r="O502" i="10"/>
  <c r="P502" i="10" s="1"/>
  <c r="O501" i="10"/>
  <c r="P501" i="10" s="1"/>
  <c r="O500" i="10"/>
  <c r="P500" i="10" s="1"/>
  <c r="O499" i="10"/>
  <c r="P499" i="10" s="1"/>
  <c r="O498" i="10"/>
  <c r="P498" i="10" s="1"/>
  <c r="O497" i="10"/>
  <c r="P497" i="10" s="1"/>
  <c r="O496" i="10"/>
  <c r="P496" i="10" s="1"/>
  <c r="O495" i="10"/>
  <c r="P495" i="10" s="1"/>
  <c r="O494" i="10"/>
  <c r="P494" i="10" s="1"/>
  <c r="O493" i="10"/>
  <c r="P493" i="10" s="1"/>
  <c r="O492" i="10"/>
  <c r="P492" i="10" s="1"/>
  <c r="O491" i="10"/>
  <c r="P491" i="10" s="1"/>
  <c r="O490" i="10"/>
  <c r="P490" i="10" s="1"/>
  <c r="O489" i="10"/>
  <c r="P489" i="10" s="1"/>
  <c r="O488" i="10"/>
  <c r="P488" i="10" s="1"/>
  <c r="O487" i="10"/>
  <c r="P487" i="10" s="1"/>
  <c r="O486" i="10"/>
  <c r="P486" i="10" s="1"/>
  <c r="O485" i="10"/>
  <c r="P485" i="10" s="1"/>
  <c r="O484" i="10"/>
  <c r="P484" i="10" s="1"/>
  <c r="O483" i="10"/>
  <c r="P483" i="10" s="1"/>
  <c r="O482" i="10"/>
  <c r="P482" i="10" s="1"/>
  <c r="O481" i="10"/>
  <c r="P481" i="10" s="1"/>
  <c r="O480" i="10"/>
  <c r="P480" i="10" s="1"/>
  <c r="O479" i="10"/>
  <c r="P479" i="10" s="1"/>
  <c r="O478" i="10"/>
  <c r="P478" i="10" s="1"/>
  <c r="O477" i="10"/>
  <c r="P477" i="10" s="1"/>
  <c r="O476" i="10"/>
  <c r="P476" i="10" s="1"/>
  <c r="O475" i="10"/>
  <c r="P475" i="10" s="1"/>
  <c r="O474" i="10"/>
  <c r="P474" i="10" s="1"/>
  <c r="O473" i="10"/>
  <c r="P473" i="10" s="1"/>
  <c r="O472" i="10"/>
  <c r="P472" i="10" s="1"/>
  <c r="O471" i="10"/>
  <c r="P471" i="10" s="1"/>
  <c r="O470" i="10"/>
  <c r="P470" i="10" s="1"/>
  <c r="O469" i="10"/>
  <c r="P469" i="10" s="1"/>
  <c r="O468" i="10"/>
  <c r="P468" i="10" s="1"/>
  <c r="O467" i="10"/>
  <c r="P467" i="10" s="1"/>
  <c r="O466" i="10"/>
  <c r="P466" i="10" s="1"/>
  <c r="O465" i="10"/>
  <c r="P465" i="10" s="1"/>
  <c r="O464" i="10"/>
  <c r="P464" i="10" s="1"/>
  <c r="O463" i="10"/>
  <c r="P463" i="10" s="1"/>
  <c r="O462" i="10"/>
  <c r="P462" i="10" s="1"/>
  <c r="O461" i="10"/>
  <c r="P461" i="10" s="1"/>
  <c r="O460" i="10"/>
  <c r="P460" i="10" s="1"/>
  <c r="O459" i="10"/>
  <c r="P459" i="10" s="1"/>
  <c r="O458" i="10"/>
  <c r="P458" i="10" s="1"/>
  <c r="O457" i="10"/>
  <c r="P457" i="10" s="1"/>
  <c r="O456" i="10"/>
  <c r="P456" i="10" s="1"/>
  <c r="O455" i="10"/>
  <c r="P455" i="10" s="1"/>
  <c r="O454" i="10"/>
  <c r="P454" i="10" s="1"/>
  <c r="O453" i="10"/>
  <c r="P453" i="10" s="1"/>
  <c r="O452" i="10"/>
  <c r="P452" i="10" s="1"/>
  <c r="O451" i="10"/>
  <c r="P451" i="10" s="1"/>
  <c r="O450" i="10"/>
  <c r="P450" i="10" s="1"/>
  <c r="O449" i="10"/>
  <c r="P449" i="10" s="1"/>
  <c r="O448" i="10"/>
  <c r="P448" i="10" s="1"/>
  <c r="O447" i="10"/>
  <c r="P447" i="10" s="1"/>
  <c r="O446" i="10"/>
  <c r="P446" i="10" s="1"/>
  <c r="O445" i="10"/>
  <c r="P445" i="10" s="1"/>
  <c r="O444" i="10"/>
  <c r="P444" i="10" s="1"/>
  <c r="O443" i="10"/>
  <c r="P443" i="10" s="1"/>
  <c r="O442" i="10"/>
  <c r="P442" i="10" s="1"/>
  <c r="O441" i="10"/>
  <c r="P441" i="10" s="1"/>
  <c r="O440" i="10"/>
  <c r="P440" i="10" s="1"/>
  <c r="O439" i="10"/>
  <c r="P439" i="10" s="1"/>
  <c r="O438" i="10"/>
  <c r="P438" i="10" s="1"/>
  <c r="O437" i="10"/>
  <c r="P437" i="10" s="1"/>
  <c r="O436" i="10"/>
  <c r="P436" i="10" s="1"/>
  <c r="O435" i="10"/>
  <c r="P435" i="10" s="1"/>
  <c r="O434" i="10"/>
  <c r="P434" i="10" s="1"/>
  <c r="O433" i="10"/>
  <c r="P433" i="10" s="1"/>
  <c r="O432" i="10"/>
  <c r="P432" i="10" s="1"/>
  <c r="O431" i="10"/>
  <c r="P431" i="10" s="1"/>
  <c r="O430" i="10"/>
  <c r="P430" i="10" s="1"/>
  <c r="O429" i="10"/>
  <c r="P429" i="10" s="1"/>
  <c r="O428" i="10"/>
  <c r="P428" i="10" s="1"/>
  <c r="O427" i="10"/>
  <c r="P427" i="10" s="1"/>
  <c r="O426" i="10"/>
  <c r="P426" i="10" s="1"/>
  <c r="O425" i="10"/>
  <c r="P425" i="10" s="1"/>
  <c r="O424" i="10"/>
  <c r="P424" i="10" s="1"/>
  <c r="O423" i="10"/>
  <c r="P423" i="10" s="1"/>
  <c r="O422" i="10"/>
  <c r="P422" i="10" s="1"/>
  <c r="O421" i="10"/>
  <c r="P421" i="10" s="1"/>
  <c r="O420" i="10"/>
  <c r="P420" i="10" s="1"/>
  <c r="O419" i="10"/>
  <c r="P419" i="10" s="1"/>
  <c r="O418" i="10"/>
  <c r="P418" i="10" s="1"/>
  <c r="O417" i="10"/>
  <c r="P417" i="10" s="1"/>
  <c r="O416" i="10"/>
  <c r="P416" i="10" s="1"/>
  <c r="O415" i="10"/>
  <c r="P415" i="10" s="1"/>
  <c r="O414" i="10"/>
  <c r="P414" i="10" s="1"/>
  <c r="O413" i="10"/>
  <c r="P413" i="10" s="1"/>
  <c r="O412" i="10"/>
  <c r="P412" i="10" s="1"/>
  <c r="O411" i="10"/>
  <c r="P411" i="10" s="1"/>
  <c r="O410" i="10"/>
  <c r="P410" i="10" s="1"/>
  <c r="O409" i="10"/>
  <c r="P409" i="10" s="1"/>
  <c r="O408" i="10"/>
  <c r="P408" i="10" s="1"/>
  <c r="O407" i="10"/>
  <c r="P407" i="10" s="1"/>
  <c r="O406" i="10"/>
  <c r="P406" i="10" s="1"/>
  <c r="O405" i="10"/>
  <c r="P405" i="10" s="1"/>
  <c r="O404" i="10"/>
  <c r="P404" i="10" s="1"/>
  <c r="O403" i="10"/>
  <c r="P403" i="10" s="1"/>
  <c r="O402" i="10"/>
  <c r="P402" i="10" s="1"/>
  <c r="O401" i="10"/>
  <c r="P401" i="10" s="1"/>
  <c r="O400" i="10"/>
  <c r="P400" i="10" s="1"/>
  <c r="O399" i="10"/>
  <c r="P399" i="10" s="1"/>
  <c r="O398" i="10"/>
  <c r="P398" i="10" s="1"/>
  <c r="O397" i="10"/>
  <c r="P397" i="10" s="1"/>
  <c r="O396" i="10"/>
  <c r="P396" i="10" s="1"/>
  <c r="O395" i="10"/>
  <c r="P395" i="10" s="1"/>
  <c r="O394" i="10"/>
  <c r="P394" i="10" s="1"/>
  <c r="O393" i="10"/>
  <c r="P393" i="10" s="1"/>
  <c r="O392" i="10"/>
  <c r="P392" i="10" s="1"/>
  <c r="O391" i="10"/>
  <c r="P391" i="10" s="1"/>
  <c r="O390" i="10"/>
  <c r="P390" i="10" s="1"/>
  <c r="O389" i="10"/>
  <c r="P389" i="10" s="1"/>
  <c r="O388" i="10"/>
  <c r="P388" i="10" s="1"/>
  <c r="O387" i="10"/>
  <c r="P387" i="10" s="1"/>
  <c r="O386" i="10"/>
  <c r="P386" i="10" s="1"/>
  <c r="O385" i="10"/>
  <c r="P385" i="10" s="1"/>
  <c r="O384" i="10"/>
  <c r="P384" i="10" s="1"/>
  <c r="O383" i="10"/>
  <c r="P383" i="10" s="1"/>
  <c r="O382" i="10"/>
  <c r="P382" i="10" s="1"/>
  <c r="O381" i="10"/>
  <c r="P381" i="10" s="1"/>
  <c r="O380" i="10"/>
  <c r="P380" i="10" s="1"/>
  <c r="O379" i="10"/>
  <c r="P379" i="10" s="1"/>
  <c r="O378" i="10"/>
  <c r="P378" i="10" s="1"/>
  <c r="O377" i="10"/>
  <c r="P377" i="10" s="1"/>
  <c r="O376" i="10"/>
  <c r="P376" i="10" s="1"/>
  <c r="O375" i="10"/>
  <c r="P375" i="10" s="1"/>
  <c r="O374" i="10"/>
  <c r="P374" i="10" s="1"/>
  <c r="O373" i="10"/>
  <c r="P373" i="10" s="1"/>
  <c r="O372" i="10"/>
  <c r="P372" i="10" s="1"/>
  <c r="O371" i="10"/>
  <c r="P371" i="10" s="1"/>
  <c r="O370" i="10"/>
  <c r="P370" i="10" s="1"/>
  <c r="O369" i="10"/>
  <c r="P369" i="10" s="1"/>
  <c r="O368" i="10"/>
  <c r="P368" i="10" s="1"/>
  <c r="O367" i="10"/>
  <c r="P367" i="10" s="1"/>
  <c r="O366" i="10"/>
  <c r="P366" i="10" s="1"/>
  <c r="O365" i="10"/>
  <c r="P365" i="10" s="1"/>
  <c r="O364" i="10"/>
  <c r="P364" i="10" s="1"/>
  <c r="O363" i="10"/>
  <c r="P363" i="10" s="1"/>
  <c r="O362" i="10"/>
  <c r="P362" i="10" s="1"/>
  <c r="O361" i="10"/>
  <c r="P361" i="10" s="1"/>
  <c r="O360" i="10"/>
  <c r="P360" i="10" s="1"/>
  <c r="O359" i="10"/>
  <c r="P359" i="10" s="1"/>
  <c r="O358" i="10"/>
  <c r="P358" i="10" s="1"/>
  <c r="O357" i="10"/>
  <c r="P357" i="10" s="1"/>
  <c r="O356" i="10"/>
  <c r="P356" i="10" s="1"/>
  <c r="O355" i="10"/>
  <c r="P355" i="10" s="1"/>
  <c r="O354" i="10"/>
  <c r="P354" i="10" s="1"/>
  <c r="O353" i="10"/>
  <c r="P353" i="10" s="1"/>
  <c r="O352" i="10"/>
  <c r="P352" i="10" s="1"/>
  <c r="O351" i="10"/>
  <c r="P351" i="10" s="1"/>
  <c r="O350" i="10"/>
  <c r="P350" i="10" s="1"/>
  <c r="O349" i="10"/>
  <c r="P349" i="10" s="1"/>
  <c r="O348" i="10"/>
  <c r="P348" i="10" s="1"/>
  <c r="O347" i="10"/>
  <c r="P347" i="10" s="1"/>
  <c r="O346" i="10"/>
  <c r="P346" i="10" s="1"/>
  <c r="O345" i="10"/>
  <c r="P345" i="10" s="1"/>
  <c r="O344" i="10"/>
  <c r="P344" i="10" s="1"/>
  <c r="O343" i="10"/>
  <c r="P343" i="10" s="1"/>
  <c r="O342" i="10"/>
  <c r="P342" i="10" s="1"/>
  <c r="O341" i="10"/>
  <c r="P341" i="10" s="1"/>
  <c r="O340" i="10"/>
  <c r="P340" i="10" s="1"/>
  <c r="O339" i="10"/>
  <c r="P339" i="10" s="1"/>
  <c r="O338" i="10"/>
  <c r="P338" i="10" s="1"/>
  <c r="O337" i="10"/>
  <c r="P337" i="10" s="1"/>
  <c r="O336" i="10"/>
  <c r="P336" i="10" s="1"/>
  <c r="O335" i="10"/>
  <c r="P335" i="10" s="1"/>
  <c r="O334" i="10"/>
  <c r="P334" i="10" s="1"/>
  <c r="O333" i="10"/>
  <c r="P333" i="10" s="1"/>
  <c r="O332" i="10"/>
  <c r="P332" i="10" s="1"/>
  <c r="O331" i="10"/>
  <c r="P331" i="10" s="1"/>
  <c r="O330" i="10"/>
  <c r="P330" i="10" s="1"/>
  <c r="O329" i="10"/>
  <c r="P329" i="10" s="1"/>
  <c r="O328" i="10"/>
  <c r="P328" i="10" s="1"/>
  <c r="O327" i="10"/>
  <c r="P327" i="10" s="1"/>
  <c r="O326" i="10"/>
  <c r="P326" i="10" s="1"/>
  <c r="O325" i="10"/>
  <c r="P325" i="10" s="1"/>
  <c r="O324" i="10"/>
  <c r="P324" i="10" s="1"/>
  <c r="O323" i="10"/>
  <c r="P323" i="10" s="1"/>
  <c r="O322" i="10"/>
  <c r="P322" i="10" s="1"/>
  <c r="O321" i="10"/>
  <c r="P321" i="10" s="1"/>
  <c r="O320" i="10"/>
  <c r="P320" i="10" s="1"/>
  <c r="O319" i="10"/>
  <c r="P319" i="10" s="1"/>
  <c r="O318" i="10"/>
  <c r="P318" i="10" s="1"/>
  <c r="O317" i="10"/>
  <c r="P317" i="10" s="1"/>
  <c r="O316" i="10"/>
  <c r="P316" i="10" s="1"/>
  <c r="O315" i="10"/>
  <c r="P315" i="10" s="1"/>
  <c r="O314" i="10"/>
  <c r="P314" i="10" s="1"/>
  <c r="O313" i="10"/>
  <c r="P313" i="10" s="1"/>
  <c r="O312" i="10"/>
  <c r="P312" i="10" s="1"/>
  <c r="O311" i="10"/>
  <c r="P311" i="10" s="1"/>
  <c r="O310" i="10"/>
  <c r="P310" i="10" s="1"/>
  <c r="O309" i="10"/>
  <c r="P309" i="10" s="1"/>
  <c r="O308" i="10"/>
  <c r="P308" i="10" s="1"/>
  <c r="O307" i="10"/>
  <c r="P307" i="10" s="1"/>
  <c r="O306" i="10"/>
  <c r="P306" i="10" s="1"/>
  <c r="O305" i="10"/>
  <c r="P305" i="10" s="1"/>
  <c r="O245" i="10"/>
  <c r="P245" i="10" s="1"/>
  <c r="O244" i="10"/>
  <c r="P244" i="10" s="1"/>
  <c r="O243" i="10"/>
  <c r="P243" i="10" s="1"/>
  <c r="O242" i="10"/>
  <c r="P242" i="10" s="1"/>
  <c r="O241" i="10"/>
  <c r="P241" i="10" s="1"/>
  <c r="O240" i="10"/>
  <c r="P240" i="10" s="1"/>
  <c r="O239" i="10"/>
  <c r="P239" i="10" s="1"/>
  <c r="O238" i="10"/>
  <c r="P238" i="10" s="1"/>
  <c r="O237" i="10"/>
  <c r="P237" i="10" s="1"/>
  <c r="O236" i="10"/>
  <c r="P236" i="10" s="1"/>
  <c r="O235" i="10"/>
  <c r="P235" i="10" s="1"/>
  <c r="O234" i="10"/>
  <c r="P234" i="10" s="1"/>
  <c r="O233" i="10"/>
  <c r="P233" i="10" s="1"/>
  <c r="O232" i="10"/>
  <c r="P232" i="10" s="1"/>
  <c r="O231" i="10"/>
  <c r="P231" i="10" s="1"/>
  <c r="O230" i="10"/>
  <c r="P230" i="10" s="1"/>
  <c r="O229" i="10"/>
  <c r="P229" i="10" s="1"/>
  <c r="O228" i="10"/>
  <c r="P228" i="10" s="1"/>
  <c r="O227" i="10"/>
  <c r="P227" i="10" s="1"/>
  <c r="O226" i="10"/>
  <c r="P226" i="10" s="1"/>
  <c r="O225" i="10"/>
  <c r="P225" i="10" s="1"/>
  <c r="O224" i="10"/>
  <c r="P224" i="10" s="1"/>
  <c r="O223" i="10"/>
  <c r="P223" i="10" s="1"/>
  <c r="O222" i="10"/>
  <c r="P222" i="10" s="1"/>
  <c r="O221" i="10"/>
  <c r="P221" i="10" s="1"/>
  <c r="O220" i="10"/>
  <c r="P220" i="10" s="1"/>
  <c r="O219" i="10"/>
  <c r="P219" i="10" s="1"/>
  <c r="O218" i="10"/>
  <c r="P218" i="10" s="1"/>
  <c r="O217" i="10"/>
  <c r="P217" i="10" s="1"/>
  <c r="O216" i="10"/>
  <c r="P216" i="10" s="1"/>
  <c r="O215" i="10"/>
  <c r="P215" i="10" s="1"/>
  <c r="O214" i="10"/>
  <c r="P214" i="10" s="1"/>
  <c r="O213" i="10"/>
  <c r="P213" i="10" s="1"/>
  <c r="O212" i="10"/>
  <c r="P212" i="10" s="1"/>
  <c r="O211" i="10"/>
  <c r="P211" i="10" s="1"/>
  <c r="O210" i="10"/>
  <c r="P210" i="10" s="1"/>
  <c r="O209" i="10"/>
  <c r="P209" i="10" s="1"/>
  <c r="O208" i="10"/>
  <c r="P208" i="10" s="1"/>
  <c r="O207" i="10"/>
  <c r="P207" i="10" s="1"/>
  <c r="O206" i="10"/>
  <c r="P206" i="10" s="1"/>
  <c r="O205" i="10"/>
  <c r="P205" i="10" s="1"/>
  <c r="O204" i="10"/>
  <c r="P204" i="10" s="1"/>
  <c r="O203" i="10"/>
  <c r="P203" i="10" s="1"/>
  <c r="O202" i="10"/>
  <c r="P202" i="10" s="1"/>
  <c r="O201" i="10"/>
  <c r="P201" i="10" s="1"/>
  <c r="O200" i="10"/>
  <c r="P200" i="10" s="1"/>
  <c r="O199" i="10"/>
  <c r="P199" i="10" s="1"/>
  <c r="O198" i="10"/>
  <c r="P198" i="10" s="1"/>
  <c r="O197" i="10"/>
  <c r="P197" i="10" s="1"/>
  <c r="O196" i="10"/>
  <c r="P196" i="10" s="1"/>
  <c r="O195" i="10"/>
  <c r="P195" i="10" s="1"/>
  <c r="O194" i="10"/>
  <c r="P194" i="10" s="1"/>
  <c r="O193" i="10"/>
  <c r="P193" i="10" s="1"/>
  <c r="O192" i="10"/>
  <c r="P192" i="10" s="1"/>
  <c r="O191" i="10"/>
  <c r="P191" i="10" s="1"/>
  <c r="O190" i="10"/>
  <c r="P190" i="10" s="1"/>
  <c r="O189" i="10"/>
  <c r="P189" i="10" s="1"/>
  <c r="O188" i="10"/>
  <c r="P188" i="10" s="1"/>
  <c r="O187" i="10"/>
  <c r="P187" i="10" s="1"/>
  <c r="O186" i="10"/>
  <c r="P186" i="10" s="1"/>
  <c r="O185" i="10"/>
  <c r="P185" i="10" s="1"/>
  <c r="O184" i="10"/>
  <c r="P184" i="10" s="1"/>
  <c r="O183" i="10"/>
  <c r="P183" i="10" s="1"/>
  <c r="O182" i="10"/>
  <c r="P182" i="10" s="1"/>
  <c r="O181" i="10"/>
  <c r="P181" i="10" s="1"/>
  <c r="O180" i="10"/>
  <c r="P180" i="10" s="1"/>
  <c r="O179" i="10"/>
  <c r="P179" i="10" s="1"/>
  <c r="O178" i="10"/>
  <c r="P178" i="10" s="1"/>
  <c r="O177" i="10"/>
  <c r="P177" i="10" s="1"/>
  <c r="O176" i="10"/>
  <c r="P176" i="10" s="1"/>
  <c r="O175" i="10"/>
  <c r="P175" i="10" s="1"/>
  <c r="O174" i="10"/>
  <c r="P174" i="10" s="1"/>
  <c r="O173" i="10"/>
  <c r="P173" i="10" s="1"/>
  <c r="O172" i="10"/>
  <c r="P172" i="10" s="1"/>
  <c r="O171" i="10"/>
  <c r="P171" i="10" s="1"/>
  <c r="O170" i="10"/>
  <c r="P170" i="10" s="1"/>
  <c r="O169" i="10"/>
  <c r="P169" i="10" s="1"/>
  <c r="O168" i="10"/>
  <c r="P168" i="10" s="1"/>
  <c r="O167" i="10"/>
  <c r="P167" i="10" s="1"/>
  <c r="O166" i="10"/>
  <c r="P166" i="10" s="1"/>
  <c r="O165" i="10"/>
  <c r="P165" i="10" s="1"/>
  <c r="O164" i="10"/>
  <c r="P164" i="10" s="1"/>
  <c r="O163" i="10"/>
  <c r="P163" i="10" s="1"/>
  <c r="O162" i="10"/>
  <c r="P162" i="10" s="1"/>
  <c r="O161" i="10"/>
  <c r="P161" i="10" s="1"/>
  <c r="O160" i="10"/>
  <c r="P160" i="10" s="1"/>
  <c r="O159" i="10"/>
  <c r="P159" i="10" s="1"/>
  <c r="O158" i="10"/>
  <c r="P158" i="10" s="1"/>
  <c r="O157" i="10"/>
  <c r="P157" i="10" s="1"/>
  <c r="O156" i="10"/>
  <c r="P156" i="10" s="1"/>
  <c r="O155" i="10"/>
  <c r="P155" i="10" s="1"/>
  <c r="O154" i="10"/>
  <c r="P154" i="10" s="1"/>
  <c r="O153" i="10"/>
  <c r="P153" i="10" s="1"/>
  <c r="O152" i="10"/>
  <c r="P152" i="10" s="1"/>
  <c r="O151" i="10"/>
  <c r="P151" i="10" s="1"/>
  <c r="O150" i="10"/>
  <c r="P150" i="10" s="1"/>
  <c r="O149" i="10"/>
  <c r="P149" i="10" s="1"/>
  <c r="O148" i="10"/>
  <c r="P148" i="10" s="1"/>
  <c r="O147" i="10"/>
  <c r="P147" i="10" s="1"/>
  <c r="O146" i="10"/>
  <c r="P146" i="10" s="1"/>
  <c r="O145" i="10"/>
  <c r="P145" i="10" s="1"/>
  <c r="O144" i="10"/>
  <c r="P144" i="10" s="1"/>
  <c r="O143" i="10"/>
  <c r="P143" i="10" s="1"/>
  <c r="O142" i="10"/>
  <c r="P142" i="10" s="1"/>
  <c r="O141" i="10"/>
  <c r="P141" i="10" s="1"/>
  <c r="O140" i="10"/>
  <c r="P140" i="10" s="1"/>
  <c r="O139" i="10"/>
  <c r="P139" i="10" s="1"/>
  <c r="O138" i="10"/>
  <c r="P138" i="10" s="1"/>
  <c r="O137" i="10"/>
  <c r="P137" i="10" s="1"/>
  <c r="O136" i="10"/>
  <c r="P136" i="10" s="1"/>
  <c r="O135" i="10"/>
  <c r="P135" i="10" s="1"/>
  <c r="O134" i="10"/>
  <c r="P134" i="10" s="1"/>
  <c r="O133" i="10"/>
  <c r="P133" i="10" s="1"/>
  <c r="O132" i="10"/>
  <c r="P132" i="10" s="1"/>
  <c r="O131" i="10"/>
  <c r="P131" i="10" s="1"/>
  <c r="O130" i="10"/>
  <c r="P130" i="10" s="1"/>
  <c r="O129" i="10"/>
  <c r="P129" i="10" s="1"/>
  <c r="O128" i="10"/>
  <c r="P128" i="10" s="1"/>
  <c r="O127" i="10"/>
  <c r="P127" i="10" s="1"/>
  <c r="O126" i="10"/>
  <c r="P126" i="10" s="1"/>
  <c r="O125" i="10"/>
  <c r="P125" i="10" s="1"/>
  <c r="O124" i="10"/>
  <c r="P124" i="10" s="1"/>
  <c r="O123" i="10"/>
  <c r="P123" i="10" s="1"/>
  <c r="O122" i="10"/>
  <c r="P122" i="10" s="1"/>
  <c r="O121" i="10"/>
  <c r="P121" i="10" s="1"/>
  <c r="O120" i="10"/>
  <c r="P120" i="10" s="1"/>
  <c r="O119" i="10"/>
  <c r="P119" i="10" s="1"/>
  <c r="O118" i="10"/>
  <c r="P118" i="10" s="1"/>
  <c r="O117" i="10"/>
  <c r="P117" i="10" s="1"/>
  <c r="O116" i="10"/>
  <c r="P116" i="10" s="1"/>
  <c r="O115" i="10"/>
  <c r="P115" i="10" s="1"/>
  <c r="O114" i="10"/>
  <c r="P114" i="10" s="1"/>
  <c r="O113" i="10"/>
  <c r="P113" i="10" s="1"/>
  <c r="O112" i="10"/>
  <c r="P112" i="10" s="1"/>
  <c r="O111" i="10"/>
  <c r="P111" i="10" s="1"/>
  <c r="O110" i="10"/>
  <c r="P110" i="10" s="1"/>
  <c r="O109" i="10"/>
  <c r="P109" i="10" s="1"/>
  <c r="O108" i="10"/>
  <c r="P108" i="10" s="1"/>
  <c r="O107" i="10"/>
  <c r="P107" i="10" s="1"/>
  <c r="O106" i="10"/>
  <c r="P106" i="10" s="1"/>
  <c r="O105" i="10"/>
  <c r="P105" i="10" s="1"/>
  <c r="O104" i="10"/>
  <c r="P104" i="10" s="1"/>
  <c r="O103" i="10"/>
  <c r="P103" i="10" s="1"/>
  <c r="O102" i="10"/>
  <c r="P102" i="10" s="1"/>
  <c r="O101" i="10"/>
  <c r="P101" i="10" s="1"/>
  <c r="O100" i="10"/>
  <c r="P100" i="10" s="1"/>
  <c r="O99" i="10"/>
  <c r="P99" i="10" s="1"/>
  <c r="O98" i="10"/>
  <c r="P98" i="10" s="1"/>
  <c r="O97" i="10"/>
  <c r="P97" i="10" s="1"/>
  <c r="O96" i="10"/>
  <c r="P96" i="10" s="1"/>
  <c r="O95" i="10"/>
  <c r="P95" i="10" s="1"/>
  <c r="O94" i="10"/>
  <c r="P94" i="10" s="1"/>
  <c r="O93" i="10"/>
  <c r="P93" i="10" s="1"/>
  <c r="O92" i="10"/>
  <c r="P92" i="10" s="1"/>
  <c r="O91" i="10"/>
  <c r="P91" i="10" s="1"/>
  <c r="O90" i="10"/>
  <c r="P90" i="10" s="1"/>
  <c r="O89" i="10"/>
  <c r="P89" i="10" s="1"/>
  <c r="O88" i="10"/>
  <c r="P88" i="10" s="1"/>
  <c r="O87" i="10"/>
  <c r="P87" i="10" s="1"/>
  <c r="O86" i="10"/>
  <c r="P86" i="10" s="1"/>
  <c r="O85" i="10"/>
  <c r="P85" i="10" s="1"/>
  <c r="O84" i="10"/>
  <c r="P84" i="10" s="1"/>
  <c r="O83" i="10"/>
  <c r="P83" i="10" s="1"/>
  <c r="O82" i="10"/>
  <c r="P82" i="10" s="1"/>
  <c r="O81" i="10"/>
  <c r="P81" i="10" s="1"/>
  <c r="O80" i="10"/>
  <c r="P80" i="10" s="1"/>
  <c r="O79" i="10"/>
  <c r="P79" i="10" s="1"/>
  <c r="O78" i="10"/>
  <c r="P78" i="10" s="1"/>
  <c r="O77" i="10"/>
  <c r="P77" i="10" s="1"/>
  <c r="O76" i="10"/>
  <c r="P76" i="10" s="1"/>
  <c r="O75" i="10"/>
  <c r="P75" i="10" s="1"/>
  <c r="O74" i="10"/>
  <c r="P74" i="10" s="1"/>
  <c r="O73" i="10"/>
  <c r="P73" i="10" s="1"/>
  <c r="O72" i="10"/>
  <c r="P72" i="10" s="1"/>
  <c r="O71" i="10"/>
  <c r="P71" i="10" s="1"/>
  <c r="O70" i="10"/>
  <c r="P70" i="10" s="1"/>
  <c r="O69" i="10"/>
  <c r="P69" i="10" s="1"/>
  <c r="O68" i="10"/>
  <c r="P68" i="10" s="1"/>
  <c r="O67" i="10"/>
  <c r="P67" i="10" s="1"/>
  <c r="O66" i="10"/>
  <c r="P66" i="10" s="1"/>
  <c r="O65" i="10"/>
  <c r="P65" i="10" s="1"/>
  <c r="O64" i="10"/>
  <c r="P64" i="10" s="1"/>
  <c r="O63" i="10"/>
  <c r="P63" i="10" s="1"/>
  <c r="O62" i="10"/>
  <c r="P62" i="10" s="1"/>
  <c r="O61" i="10"/>
  <c r="P61" i="10" s="1"/>
  <c r="O60" i="10"/>
  <c r="P60" i="10" s="1"/>
  <c r="O59" i="10"/>
  <c r="P59" i="10" s="1"/>
  <c r="O58" i="10"/>
  <c r="P58" i="10" s="1"/>
  <c r="O57" i="10"/>
  <c r="P57" i="10" s="1"/>
  <c r="O56" i="10"/>
  <c r="P56" i="10" s="1"/>
  <c r="O55" i="10"/>
  <c r="P55" i="10" s="1"/>
  <c r="O54" i="10"/>
  <c r="P54" i="10" s="1"/>
  <c r="O53" i="10"/>
  <c r="P53" i="10" s="1"/>
  <c r="O52" i="10"/>
  <c r="P52" i="10" s="1"/>
  <c r="O51" i="10"/>
  <c r="P51" i="10" s="1"/>
  <c r="O50" i="10"/>
  <c r="P50" i="10" s="1"/>
  <c r="O49" i="10"/>
  <c r="P49" i="10" s="1"/>
  <c r="O48" i="10"/>
  <c r="P48" i="10" s="1"/>
  <c r="O47" i="10"/>
  <c r="P47" i="10" s="1"/>
  <c r="O46" i="10"/>
  <c r="P46" i="10" s="1"/>
  <c r="O45" i="10"/>
  <c r="P45" i="10" s="1"/>
  <c r="O44" i="10"/>
  <c r="P44" i="10" s="1"/>
  <c r="O43" i="10"/>
  <c r="P43" i="10" s="1"/>
  <c r="O42" i="10"/>
  <c r="P42" i="10" s="1"/>
  <c r="O41" i="10"/>
  <c r="P41" i="10" s="1"/>
  <c r="O40" i="10"/>
  <c r="P40" i="10" s="1"/>
  <c r="O39" i="10"/>
  <c r="P39" i="10" s="1"/>
  <c r="O38" i="10"/>
  <c r="P38" i="10" s="1"/>
  <c r="O37" i="10"/>
  <c r="P37" i="10" s="1"/>
  <c r="O36" i="10"/>
  <c r="P36" i="10" s="1"/>
  <c r="O35" i="10"/>
  <c r="P35" i="10" s="1"/>
  <c r="O34" i="10"/>
  <c r="P34" i="10" s="1"/>
  <c r="O33" i="10"/>
  <c r="P33" i="10" s="1"/>
  <c r="O32" i="10"/>
  <c r="P32" i="10" s="1"/>
  <c r="O31" i="10"/>
  <c r="P31" i="10" s="1"/>
  <c r="O30" i="10"/>
  <c r="P30" i="10" s="1"/>
  <c r="O29" i="10"/>
  <c r="P29" i="10" s="1"/>
  <c r="O28" i="10"/>
  <c r="P28" i="10" s="1"/>
  <c r="O27" i="10"/>
  <c r="P27" i="10" s="1"/>
  <c r="O26" i="10"/>
  <c r="P26" i="10" s="1"/>
  <c r="O25" i="10"/>
  <c r="P25" i="10" s="1"/>
  <c r="O24" i="10"/>
  <c r="P24" i="10" s="1"/>
  <c r="O23" i="10"/>
  <c r="P23" i="10" s="1"/>
  <c r="O22" i="10"/>
  <c r="P22" i="10" s="1"/>
  <c r="O21" i="10"/>
  <c r="P21" i="10" s="1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13" i="10"/>
  <c r="P13" i="10" s="1"/>
  <c r="O12" i="10"/>
  <c r="P12" i="10" s="1"/>
  <c r="O11" i="10"/>
  <c r="P11" i="10" s="1"/>
  <c r="O10" i="10"/>
  <c r="P10" i="10" s="1"/>
  <c r="O9" i="10"/>
  <c r="P9" i="10" s="1"/>
  <c r="N1144" i="10"/>
  <c r="N1143" i="10"/>
  <c r="N1142" i="10"/>
  <c r="N1141" i="10"/>
  <c r="N1140" i="10"/>
  <c r="N1139" i="10"/>
  <c r="N1138" i="10"/>
  <c r="N1137" i="10"/>
  <c r="N1136" i="10"/>
  <c r="N1135" i="10"/>
  <c r="N1134" i="10"/>
  <c r="N1133" i="10"/>
  <c r="N1132" i="10"/>
  <c r="N1131" i="10"/>
  <c r="N1130" i="10"/>
  <c r="N1129" i="10"/>
  <c r="N1128" i="10"/>
  <c r="N1127" i="10"/>
  <c r="N1126" i="10"/>
  <c r="N1125" i="10"/>
  <c r="N1124" i="10"/>
  <c r="N1123" i="10"/>
  <c r="N1122" i="10"/>
  <c r="N1121" i="10"/>
  <c r="N1120" i="10"/>
  <c r="N1119" i="10"/>
  <c r="N1118" i="10"/>
  <c r="N1117" i="10"/>
  <c r="N1116" i="10"/>
  <c r="N1115" i="10"/>
  <c r="N1114" i="10"/>
  <c r="N1113" i="10"/>
  <c r="N1112" i="10"/>
  <c r="N1111" i="10"/>
  <c r="N1110" i="10"/>
  <c r="N1109" i="10"/>
  <c r="N1108" i="10"/>
  <c r="N1107" i="10"/>
  <c r="N1106" i="10"/>
  <c r="N1105" i="10"/>
  <c r="N1104" i="10"/>
  <c r="N1103" i="10"/>
  <c r="N1102" i="10"/>
  <c r="N1101" i="10"/>
  <c r="N1100" i="10"/>
  <c r="N1099" i="10"/>
  <c r="N1098" i="10"/>
  <c r="N1097" i="10"/>
  <c r="N1096" i="10"/>
  <c r="N1095" i="10"/>
  <c r="N1094" i="10"/>
  <c r="N1093" i="10"/>
  <c r="N1092" i="10"/>
  <c r="N1091" i="10"/>
  <c r="N1090" i="10"/>
  <c r="N1089" i="10"/>
  <c r="N1088" i="10"/>
  <c r="N1087" i="10"/>
  <c r="N1086" i="10"/>
  <c r="N1085" i="10"/>
  <c r="N1084" i="10"/>
  <c r="N1083" i="10"/>
  <c r="N1082" i="10"/>
  <c r="N1081" i="10"/>
  <c r="N1080" i="10"/>
  <c r="N1079" i="10"/>
  <c r="N1078" i="10"/>
  <c r="N1077" i="10"/>
  <c r="N1076" i="10"/>
  <c r="N1075" i="10"/>
  <c r="N1074" i="10"/>
  <c r="N1073" i="10"/>
  <c r="N1072" i="10"/>
  <c r="N1071" i="10"/>
  <c r="N1070" i="10"/>
  <c r="N1069" i="10"/>
  <c r="N1068" i="10"/>
  <c r="N1067" i="10"/>
  <c r="N1066" i="10"/>
  <c r="N1065" i="10"/>
  <c r="N1064" i="10"/>
  <c r="N1063" i="10"/>
  <c r="N1062" i="10"/>
  <c r="N1061" i="10"/>
  <c r="N1060" i="10"/>
  <c r="N1059" i="10"/>
  <c r="N1058" i="10"/>
  <c r="N1057" i="10"/>
  <c r="N1056" i="10"/>
  <c r="N1055" i="10"/>
  <c r="N1054" i="10"/>
  <c r="N1053" i="10"/>
  <c r="N1052" i="10"/>
  <c r="N1051" i="10"/>
  <c r="N1050" i="10"/>
  <c r="N1049" i="10"/>
  <c r="N1048" i="10"/>
  <c r="N1047" i="10"/>
  <c r="N1046" i="10"/>
  <c r="N1045" i="10"/>
  <c r="N1044" i="10"/>
  <c r="N1043" i="10"/>
  <c r="N1042" i="10"/>
  <c r="N1041" i="10"/>
  <c r="N1040" i="10"/>
  <c r="N1039" i="10"/>
  <c r="N1038" i="10"/>
  <c r="N1037" i="10"/>
  <c r="N1036" i="10"/>
  <c r="N1035" i="10"/>
  <c r="N1034" i="10"/>
  <c r="N1033" i="10"/>
  <c r="N1032" i="10"/>
  <c r="N1031" i="10"/>
  <c r="N1030" i="10"/>
  <c r="N1029" i="10"/>
  <c r="N1028" i="10"/>
  <c r="N1027" i="10"/>
  <c r="N1026" i="10"/>
  <c r="N1025" i="10"/>
  <c r="N1024" i="10"/>
  <c r="N1023" i="10"/>
  <c r="N1022" i="10"/>
  <c r="N1021" i="10"/>
  <c r="N1020" i="10"/>
  <c r="N1019" i="10"/>
  <c r="N1018" i="10"/>
  <c r="N836" i="10"/>
  <c r="N835" i="10"/>
  <c r="N822" i="10"/>
  <c r="N821" i="10"/>
  <c r="N820" i="10"/>
  <c r="N819" i="10"/>
  <c r="N818" i="10"/>
  <c r="N817" i="10"/>
  <c r="N816" i="10"/>
  <c r="N815" i="10"/>
  <c r="N814" i="10"/>
  <c r="N813" i="10"/>
  <c r="N812" i="10"/>
  <c r="N811" i="10"/>
  <c r="N810" i="10"/>
  <c r="N809" i="10"/>
  <c r="N808" i="10"/>
  <c r="N807" i="10"/>
  <c r="N806" i="10"/>
  <c r="N805" i="10"/>
  <c r="N804" i="10"/>
  <c r="N803" i="10"/>
  <c r="N802" i="10"/>
  <c r="N801" i="10"/>
  <c r="N800" i="10"/>
  <c r="N799" i="10"/>
  <c r="N798" i="10"/>
  <c r="N797" i="10"/>
  <c r="N796" i="10"/>
  <c r="N795" i="10"/>
  <c r="N794" i="10"/>
  <c r="N793" i="10"/>
  <c r="N792" i="10"/>
  <c r="N791" i="10"/>
  <c r="N790" i="10"/>
  <c r="N789" i="10"/>
  <c r="N788" i="10"/>
  <c r="N787" i="10"/>
  <c r="N786" i="10"/>
  <c r="N785" i="10"/>
  <c r="N784" i="10"/>
  <c r="N783" i="10"/>
  <c r="N782" i="10"/>
  <c r="N781" i="10"/>
  <c r="N780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N732" i="10"/>
  <c r="N731" i="10"/>
  <c r="N730" i="10"/>
  <c r="N729" i="10"/>
  <c r="N728" i="10"/>
  <c r="N727" i="10"/>
  <c r="N726" i="10"/>
  <c r="N725" i="10"/>
  <c r="N724" i="10"/>
  <c r="N723" i="10"/>
  <c r="N722" i="10"/>
  <c r="N721" i="10"/>
  <c r="N720" i="10"/>
  <c r="N719" i="10"/>
  <c r="N718" i="10"/>
  <c r="N717" i="10"/>
  <c r="N716" i="10"/>
  <c r="N715" i="10"/>
  <c r="N714" i="10"/>
  <c r="N713" i="10"/>
  <c r="N712" i="10"/>
  <c r="N711" i="10"/>
  <c r="N710" i="10"/>
  <c r="N709" i="10"/>
  <c r="N708" i="10"/>
  <c r="N707" i="10"/>
  <c r="N706" i="10"/>
  <c r="N705" i="10"/>
  <c r="N704" i="10"/>
  <c r="N703" i="10"/>
  <c r="N702" i="10"/>
  <c r="N701" i="10"/>
  <c r="N700" i="10"/>
  <c r="N699" i="10"/>
  <c r="N698" i="10"/>
  <c r="N697" i="10"/>
  <c r="N696" i="10"/>
  <c r="N695" i="10"/>
  <c r="N694" i="10"/>
  <c r="N693" i="10"/>
  <c r="N692" i="10"/>
  <c r="N691" i="10"/>
  <c r="N690" i="10"/>
  <c r="N689" i="10"/>
  <c r="N688" i="10"/>
  <c r="N687" i="10"/>
  <c r="N686" i="10"/>
  <c r="N685" i="10"/>
  <c r="N684" i="10"/>
  <c r="N683" i="10"/>
  <c r="N682" i="10"/>
  <c r="N681" i="10"/>
  <c r="N680" i="10"/>
  <c r="N679" i="10"/>
  <c r="N678" i="10"/>
  <c r="N677" i="10"/>
  <c r="N676" i="10"/>
  <c r="N675" i="10"/>
  <c r="N674" i="10"/>
  <c r="N673" i="10"/>
  <c r="N672" i="10"/>
  <c r="N671" i="10"/>
  <c r="N670" i="10"/>
  <c r="N669" i="10"/>
  <c r="N668" i="10"/>
  <c r="N667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N652" i="10"/>
  <c r="N651" i="10"/>
  <c r="N650" i="10"/>
  <c r="N649" i="10"/>
  <c r="N648" i="10"/>
  <c r="N647" i="10"/>
  <c r="N646" i="10"/>
  <c r="N645" i="10"/>
  <c r="N644" i="10"/>
  <c r="N643" i="10"/>
  <c r="N642" i="10"/>
  <c r="N641" i="10"/>
  <c r="N640" i="10"/>
  <c r="N639" i="10"/>
  <c r="N638" i="10"/>
  <c r="N637" i="10"/>
  <c r="N636" i="10"/>
  <c r="N635" i="10"/>
  <c r="N634" i="10"/>
  <c r="N633" i="10"/>
  <c r="N632" i="10"/>
  <c r="N63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N618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7" i="10"/>
  <c r="N586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6" i="10"/>
  <c r="AH1144" i="10"/>
  <c r="M1144" i="10" s="1"/>
  <c r="AH1143" i="10"/>
  <c r="M1143" i="10" s="1"/>
  <c r="AH1142" i="10"/>
  <c r="M1142" i="10" s="1"/>
  <c r="AH1141" i="10"/>
  <c r="AH1140" i="10"/>
  <c r="M1140" i="10" s="1"/>
  <c r="AH1139" i="10"/>
  <c r="AH1138" i="10"/>
  <c r="M1138" i="10" s="1"/>
  <c r="AH1137" i="10"/>
  <c r="M1137" i="10" s="1"/>
  <c r="AH1136" i="10"/>
  <c r="M1136" i="10" s="1"/>
  <c r="AH1135" i="10"/>
  <c r="M1135" i="10" s="1"/>
  <c r="AH1134" i="10"/>
  <c r="M1134" i="10" s="1"/>
  <c r="AH1133" i="10"/>
  <c r="M1133" i="10" s="1"/>
  <c r="AH1132" i="10"/>
  <c r="M1132" i="10" s="1"/>
  <c r="AH1131" i="10"/>
  <c r="M1131" i="10" s="1"/>
  <c r="AH1130" i="10"/>
  <c r="M1130" i="10" s="1"/>
  <c r="AH1129" i="10"/>
  <c r="M1129" i="10" s="1"/>
  <c r="AH1128" i="10"/>
  <c r="AH1127" i="10"/>
  <c r="M1127" i="10" s="1"/>
  <c r="AH1126" i="10"/>
  <c r="M1126" i="10" s="1"/>
  <c r="AH1125" i="10"/>
  <c r="M1125" i="10" s="1"/>
  <c r="AH1124" i="10"/>
  <c r="M1124" i="10" s="1"/>
  <c r="AH1123" i="10"/>
  <c r="M1123" i="10" s="1"/>
  <c r="AH1122" i="10"/>
  <c r="M1122" i="10" s="1"/>
  <c r="AH1121" i="10"/>
  <c r="M1121" i="10" s="1"/>
  <c r="AH1120" i="10"/>
  <c r="M1120" i="10" s="1"/>
  <c r="AH1119" i="10"/>
  <c r="M1119" i="10" s="1"/>
  <c r="AH1118" i="10"/>
  <c r="M1118" i="10" s="1"/>
  <c r="AH1117" i="10"/>
  <c r="M1117" i="10" s="1"/>
  <c r="AH1116" i="10"/>
  <c r="M1116" i="10" s="1"/>
  <c r="AH1115" i="10"/>
  <c r="M1115" i="10" s="1"/>
  <c r="AH1114" i="10"/>
  <c r="M1114" i="10" s="1"/>
  <c r="AH1113" i="10"/>
  <c r="AH1112" i="10"/>
  <c r="M1112" i="10" s="1"/>
  <c r="AH1111" i="10"/>
  <c r="AH1110" i="10"/>
  <c r="M1110" i="10" s="1"/>
  <c r="AH1109" i="10"/>
  <c r="M1109" i="10" s="1"/>
  <c r="AH1108" i="10"/>
  <c r="M1108" i="10" s="1"/>
  <c r="AH1107" i="10"/>
  <c r="M1107" i="10" s="1"/>
  <c r="AH1106" i="10"/>
  <c r="AH1105" i="10"/>
  <c r="M1105" i="10" s="1"/>
  <c r="AH1104" i="10"/>
  <c r="M1104" i="10" s="1"/>
  <c r="AH1103" i="10"/>
  <c r="M1103" i="10" s="1"/>
  <c r="AH1102" i="10"/>
  <c r="M1102" i="10" s="1"/>
  <c r="AH1101" i="10"/>
  <c r="M1101" i="10" s="1"/>
  <c r="AH1100" i="10"/>
  <c r="AH1099" i="10"/>
  <c r="M1099" i="10" s="1"/>
  <c r="AH1098" i="10"/>
  <c r="M1098" i="10" s="1"/>
  <c r="AH1097" i="10"/>
  <c r="M1097" i="10"/>
  <c r="AH1096" i="10"/>
  <c r="M1096" i="10" s="1"/>
  <c r="AH1095" i="10"/>
  <c r="M1095" i="10" s="1"/>
  <c r="AH1094" i="10"/>
  <c r="M1094" i="10" s="1"/>
  <c r="AH1093" i="10"/>
  <c r="M1093" i="10" s="1"/>
  <c r="AH1092" i="10"/>
  <c r="AH1091" i="10"/>
  <c r="M1091" i="10" s="1"/>
  <c r="AH1090" i="10"/>
  <c r="M1090" i="10" s="1"/>
  <c r="AH1089" i="10"/>
  <c r="M1089" i="10" s="1"/>
  <c r="AH1088" i="10"/>
  <c r="M1088" i="10" s="1"/>
  <c r="AH1087" i="10"/>
  <c r="AH1086" i="10"/>
  <c r="M1086" i="10" s="1"/>
  <c r="AH1085" i="10"/>
  <c r="M1085" i="10" s="1"/>
  <c r="AH1084" i="10"/>
  <c r="M1084" i="10" s="1"/>
  <c r="AH1083" i="10"/>
  <c r="M1083" i="10" s="1"/>
  <c r="AH1082" i="10"/>
  <c r="M1082" i="10" s="1"/>
  <c r="AH1081" i="10"/>
  <c r="M1081" i="10" s="1"/>
  <c r="AH1080" i="10"/>
  <c r="M1080" i="10" s="1"/>
  <c r="AH1079" i="10"/>
  <c r="M1079" i="10" s="1"/>
  <c r="AH1078" i="10"/>
  <c r="M1078" i="10" s="1"/>
  <c r="AH1077" i="10"/>
  <c r="M1077" i="10" s="1"/>
  <c r="AH1076" i="10"/>
  <c r="M1076" i="10" s="1"/>
  <c r="AH1075" i="10"/>
  <c r="M1075" i="10" s="1"/>
  <c r="AH1074" i="10"/>
  <c r="M1074" i="10" s="1"/>
  <c r="AH1073" i="10"/>
  <c r="M1073" i="10" s="1"/>
  <c r="AH1072" i="10"/>
  <c r="M1072" i="10" s="1"/>
  <c r="AH1071" i="10"/>
  <c r="M1071" i="10" s="1"/>
  <c r="AH1070" i="10"/>
  <c r="AH1069" i="10"/>
  <c r="M1069" i="10" s="1"/>
  <c r="AH1068" i="10"/>
  <c r="M1068" i="10" s="1"/>
  <c r="AH1067" i="10"/>
  <c r="M1067" i="10" s="1"/>
  <c r="AH1066" i="10"/>
  <c r="M1066" i="10" s="1"/>
  <c r="AH1065" i="10"/>
  <c r="M1065" i="10" s="1"/>
  <c r="AH1064" i="10"/>
  <c r="M1064" i="10" s="1"/>
  <c r="AH1063" i="10"/>
  <c r="M1063" i="10" s="1"/>
  <c r="AH1062" i="10"/>
  <c r="M1062" i="10" s="1"/>
  <c r="AH1061" i="10"/>
  <c r="M1061" i="10" s="1"/>
  <c r="AH1060" i="10"/>
  <c r="AH1059" i="10"/>
  <c r="AH1058" i="10"/>
  <c r="M1058" i="10" s="1"/>
  <c r="AH1057" i="10"/>
  <c r="AH1056" i="10"/>
  <c r="AH1055" i="10"/>
  <c r="M1055" i="10" s="1"/>
  <c r="AH1054" i="10"/>
  <c r="M1054" i="10" s="1"/>
  <c r="AH1053" i="10"/>
  <c r="M1053" i="10" s="1"/>
  <c r="AH1052" i="10"/>
  <c r="AH1051" i="10"/>
  <c r="M1051" i="10" s="1"/>
  <c r="AH1050" i="10"/>
  <c r="AH1049" i="10"/>
  <c r="M1049" i="10" s="1"/>
  <c r="AH1048" i="10"/>
  <c r="AH1047" i="10"/>
  <c r="M1047" i="10" s="1"/>
  <c r="AH1046" i="10"/>
  <c r="M1046" i="10" s="1"/>
  <c r="AH1045" i="10"/>
  <c r="AH1044" i="10"/>
  <c r="AH1043" i="10"/>
  <c r="AH1042" i="10"/>
  <c r="M1042" i="10" s="1"/>
  <c r="AH1041" i="10"/>
  <c r="AH1040" i="10"/>
  <c r="M1040" i="10" s="1"/>
  <c r="AH1039" i="10"/>
  <c r="M1039" i="10" s="1"/>
  <c r="AH1038" i="10"/>
  <c r="M1038" i="10" s="1"/>
  <c r="AH1037" i="10"/>
  <c r="AH1036" i="10"/>
  <c r="AH1035" i="10"/>
  <c r="M1035" i="10" s="1"/>
  <c r="AH1034" i="10"/>
  <c r="M1034" i="10" s="1"/>
  <c r="AH1033" i="10"/>
  <c r="M1033" i="10" s="1"/>
  <c r="AH1032" i="10"/>
  <c r="M1032" i="10" s="1"/>
  <c r="AH1031" i="10"/>
  <c r="M1031" i="10" s="1"/>
  <c r="AH1030" i="10"/>
  <c r="M1030" i="10" s="1"/>
  <c r="AH1029" i="10"/>
  <c r="M1029" i="10" s="1"/>
  <c r="AH1028" i="10"/>
  <c r="M1028" i="10" s="1"/>
  <c r="AH1027" i="10"/>
  <c r="AH1026" i="10"/>
  <c r="M1026" i="10" s="1"/>
  <c r="AH1025" i="10"/>
  <c r="M1025" i="10" s="1"/>
  <c r="AH1024" i="10"/>
  <c r="M1024" i="10" s="1"/>
  <c r="AH1023" i="10"/>
  <c r="M1023" i="10" s="1"/>
  <c r="AH1022" i="10"/>
  <c r="AH1021" i="10"/>
  <c r="M1021" i="10" s="1"/>
  <c r="AH1020" i="10"/>
  <c r="M1020" i="10" s="1"/>
  <c r="AH1019" i="10"/>
  <c r="M1019" i="10" s="1"/>
  <c r="AH1018" i="10"/>
  <c r="M1018" i="10" s="1"/>
  <c r="AH1017" i="10"/>
  <c r="AH1016" i="10"/>
  <c r="AH1015" i="10"/>
  <c r="AH1014" i="10"/>
  <c r="M1014" i="10" s="1"/>
  <c r="AH1013" i="10"/>
  <c r="M1013" i="10" s="1"/>
  <c r="AH1012" i="10"/>
  <c r="M1012" i="10" s="1"/>
  <c r="AH1011" i="10"/>
  <c r="M1011" i="10" s="1"/>
  <c r="AH1010" i="10"/>
  <c r="AH1009" i="10"/>
  <c r="AH1008" i="10"/>
  <c r="AH1007" i="10"/>
  <c r="M1007" i="10" s="1"/>
  <c r="AH1006" i="10"/>
  <c r="M1006" i="10" s="1"/>
  <c r="AH1005" i="10"/>
  <c r="M1005" i="10" s="1"/>
  <c r="AH1004" i="10"/>
  <c r="M1004" i="10" s="1"/>
  <c r="AH1003" i="10"/>
  <c r="M1003" i="10" s="1"/>
  <c r="AH1002" i="10"/>
  <c r="M1002" i="10" s="1"/>
  <c r="AH1001" i="10"/>
  <c r="M1001" i="10" s="1"/>
  <c r="AH1000" i="10"/>
  <c r="M1000" i="10" s="1"/>
  <c r="AH999" i="10"/>
  <c r="M999" i="10" s="1"/>
  <c r="AH998" i="10"/>
  <c r="M998" i="10" s="1"/>
  <c r="AH997" i="10"/>
  <c r="M997" i="10" s="1"/>
  <c r="AH996" i="10"/>
  <c r="M996" i="10" s="1"/>
  <c r="AH995" i="10"/>
  <c r="AH994" i="10"/>
  <c r="AH993" i="10"/>
  <c r="M993" i="10" s="1"/>
  <c r="AH992" i="10"/>
  <c r="AH991" i="10"/>
  <c r="M991" i="10" s="1"/>
  <c r="AH990" i="10"/>
  <c r="M990" i="10" s="1"/>
  <c r="AH989" i="10"/>
  <c r="M989" i="10" s="1"/>
  <c r="AH988" i="10"/>
  <c r="AH987" i="10"/>
  <c r="M987" i="10" s="1"/>
  <c r="AH986" i="10"/>
  <c r="M986" i="10" s="1"/>
  <c r="AH985" i="10"/>
  <c r="M985" i="10" s="1"/>
  <c r="AH984" i="10"/>
  <c r="M984" i="10" s="1"/>
  <c r="AH983" i="10"/>
  <c r="AH982" i="10"/>
  <c r="M982" i="10" s="1"/>
  <c r="AH981" i="10"/>
  <c r="M981" i="10" s="1"/>
  <c r="AH980" i="10"/>
  <c r="M980" i="10" s="1"/>
  <c r="AH979" i="10"/>
  <c r="M979" i="10" s="1"/>
  <c r="AH978" i="10"/>
  <c r="M978" i="10" s="1"/>
  <c r="AH977" i="10"/>
  <c r="M977" i="10" s="1"/>
  <c r="AH976" i="10"/>
  <c r="M976" i="10" s="1"/>
  <c r="AH975" i="10"/>
  <c r="M975" i="10" s="1"/>
  <c r="AH974" i="10"/>
  <c r="M974" i="10" s="1"/>
  <c r="AH973" i="10"/>
  <c r="AH972" i="10"/>
  <c r="AH971" i="10"/>
  <c r="AH970" i="10"/>
  <c r="AH969" i="10"/>
  <c r="M969" i="10" s="1"/>
  <c r="AH968" i="10"/>
  <c r="M968" i="10" s="1"/>
  <c r="AH967" i="10"/>
  <c r="M967" i="10" s="1"/>
  <c r="AH966" i="10"/>
  <c r="M966" i="10" s="1"/>
  <c r="AH965" i="10"/>
  <c r="M965" i="10" s="1"/>
  <c r="AH964" i="10"/>
  <c r="M964" i="10" s="1"/>
  <c r="AH963" i="10"/>
  <c r="M963" i="10" s="1"/>
  <c r="AH962" i="10"/>
  <c r="M962" i="10" s="1"/>
  <c r="AH961" i="10"/>
  <c r="M961" i="10" s="1"/>
  <c r="AH960" i="10"/>
  <c r="M960" i="10" s="1"/>
  <c r="AH959" i="10"/>
  <c r="M959" i="10" s="1"/>
  <c r="AH958" i="10"/>
  <c r="M958" i="10" s="1"/>
  <c r="AH957" i="10"/>
  <c r="AH956" i="10"/>
  <c r="M956" i="10"/>
  <c r="AH955" i="10"/>
  <c r="M955" i="10" s="1"/>
  <c r="AH954" i="10"/>
  <c r="M954" i="10" s="1"/>
  <c r="AH953" i="10"/>
  <c r="M953" i="10" s="1"/>
  <c r="AH952" i="10"/>
  <c r="M952" i="10" s="1"/>
  <c r="AH951" i="10"/>
  <c r="M951" i="10" s="1"/>
  <c r="AH950" i="10"/>
  <c r="M950" i="10" s="1"/>
  <c r="AH949" i="10"/>
  <c r="M949" i="10" s="1"/>
  <c r="AH948" i="10"/>
  <c r="M948" i="10" s="1"/>
  <c r="AH947" i="10"/>
  <c r="M947" i="10" s="1"/>
  <c r="AH946" i="10"/>
  <c r="M946" i="10" s="1"/>
  <c r="AH945" i="10"/>
  <c r="M945" i="10" s="1"/>
  <c r="AH944" i="10"/>
  <c r="AH943" i="10"/>
  <c r="M943" i="10" s="1"/>
  <c r="AH942" i="10"/>
  <c r="M942" i="10" s="1"/>
  <c r="AH941" i="10"/>
  <c r="AH940" i="10"/>
  <c r="M940" i="10" s="1"/>
  <c r="AH939" i="10"/>
  <c r="M939" i="10" s="1"/>
  <c r="AH938" i="10"/>
  <c r="M938" i="10" s="1"/>
  <c r="AH937" i="10"/>
  <c r="M937" i="10" s="1"/>
  <c r="AH936" i="10"/>
  <c r="M936" i="10" s="1"/>
  <c r="AH935" i="10"/>
  <c r="M935" i="10" s="1"/>
  <c r="AH934" i="10"/>
  <c r="M934" i="10" s="1"/>
  <c r="AH933" i="10"/>
  <c r="M933" i="10" s="1"/>
  <c r="AH932" i="10"/>
  <c r="M932" i="10" s="1"/>
  <c r="AH931" i="10"/>
  <c r="M931" i="10" s="1"/>
  <c r="AH930" i="10"/>
  <c r="M930" i="10" s="1"/>
  <c r="AH929" i="10"/>
  <c r="AH928" i="10"/>
  <c r="M928" i="10" s="1"/>
  <c r="AH927" i="10"/>
  <c r="M927" i="10" s="1"/>
  <c r="AH926" i="10"/>
  <c r="M926" i="10" s="1"/>
  <c r="AH925" i="10"/>
  <c r="M925" i="10" s="1"/>
  <c r="AH924" i="10"/>
  <c r="M924" i="10" s="1"/>
  <c r="AH923" i="10"/>
  <c r="M923" i="10" s="1"/>
  <c r="AH922" i="10"/>
  <c r="AH921" i="10"/>
  <c r="M921" i="10" s="1"/>
  <c r="AH920" i="10"/>
  <c r="M920" i="10" s="1"/>
  <c r="AH919" i="10"/>
  <c r="M919" i="10" s="1"/>
  <c r="AH918" i="10"/>
  <c r="M918" i="10" s="1"/>
  <c r="AH917" i="10"/>
  <c r="AH916" i="10"/>
  <c r="M916" i="10" s="1"/>
  <c r="AH915" i="10"/>
  <c r="M915" i="10" s="1"/>
  <c r="AH914" i="10"/>
  <c r="M914" i="10" s="1"/>
  <c r="AH913" i="10"/>
  <c r="M913" i="10" s="1"/>
  <c r="AH912" i="10"/>
  <c r="M912" i="10" s="1"/>
  <c r="AH911" i="10"/>
  <c r="M911" i="10" s="1"/>
  <c r="AH910" i="10"/>
  <c r="M910" i="10"/>
  <c r="AH909" i="10"/>
  <c r="M909" i="10" s="1"/>
  <c r="AH908" i="10"/>
  <c r="M908" i="10" s="1"/>
  <c r="AH907" i="10"/>
  <c r="M907" i="10" s="1"/>
  <c r="AH906" i="10"/>
  <c r="M906" i="10" s="1"/>
  <c r="AH905" i="10"/>
  <c r="M905" i="10" s="1"/>
  <c r="AH904" i="10"/>
  <c r="M904" i="10" s="1"/>
  <c r="AH903" i="10"/>
  <c r="AH902" i="10"/>
  <c r="AH901" i="10"/>
  <c r="AH900" i="10"/>
  <c r="M900" i="10" s="1"/>
  <c r="AH899" i="10"/>
  <c r="M899" i="10" s="1"/>
  <c r="AH898" i="10"/>
  <c r="M898" i="10" s="1"/>
  <c r="AH897" i="10"/>
  <c r="M897" i="10" s="1"/>
  <c r="AH896" i="10"/>
  <c r="M896" i="10" s="1"/>
  <c r="AH895" i="10"/>
  <c r="AH894" i="10"/>
  <c r="M894" i="10" s="1"/>
  <c r="AH893" i="10"/>
  <c r="M893" i="10" s="1"/>
  <c r="AH892" i="10"/>
  <c r="M892" i="10" s="1"/>
  <c r="AH891" i="10"/>
  <c r="AH890" i="10"/>
  <c r="M890" i="10" s="1"/>
  <c r="AH889" i="10"/>
  <c r="AH888" i="10"/>
  <c r="AH887" i="10"/>
  <c r="M887" i="10" s="1"/>
  <c r="AH886" i="10"/>
  <c r="M886" i="10" s="1"/>
  <c r="AH885" i="10"/>
  <c r="M885" i="10" s="1"/>
  <c r="AH884" i="10"/>
  <c r="M884" i="10" s="1"/>
  <c r="AH883" i="10"/>
  <c r="M883" i="10" s="1"/>
  <c r="AH882" i="10"/>
  <c r="M882" i="10" s="1"/>
  <c r="AH881" i="10"/>
  <c r="M881" i="10" s="1"/>
  <c r="AH880" i="10"/>
  <c r="AH879" i="10"/>
  <c r="AH878" i="10"/>
  <c r="M878" i="10" s="1"/>
  <c r="AH877" i="10"/>
  <c r="M877" i="10" s="1"/>
  <c r="AH876" i="10"/>
  <c r="M876" i="10" s="1"/>
  <c r="AH875" i="10"/>
  <c r="M875" i="10" s="1"/>
  <c r="AH874" i="10"/>
  <c r="AH873" i="10"/>
  <c r="AH872" i="10"/>
  <c r="M872" i="10" s="1"/>
  <c r="AH871" i="10"/>
  <c r="M871" i="10" s="1"/>
  <c r="AH870" i="10"/>
  <c r="M870" i="10" s="1"/>
  <c r="AH869" i="10"/>
  <c r="M869" i="10" s="1"/>
  <c r="AH868" i="10"/>
  <c r="M868" i="10" s="1"/>
  <c r="AH867" i="10"/>
  <c r="M867" i="10" s="1"/>
  <c r="AH866" i="10"/>
  <c r="M866" i="10" s="1"/>
  <c r="AH865" i="10"/>
  <c r="M865" i="10" s="1"/>
  <c r="AH864" i="10"/>
  <c r="M864" i="10"/>
  <c r="AH863" i="10"/>
  <c r="AH862" i="10"/>
  <c r="M862" i="10" s="1"/>
  <c r="AH861" i="10"/>
  <c r="M861" i="10" s="1"/>
  <c r="AH860" i="10"/>
  <c r="M860" i="10" s="1"/>
  <c r="AH859" i="10"/>
  <c r="M859" i="10" s="1"/>
  <c r="AH858" i="10"/>
  <c r="AH857" i="10"/>
  <c r="AH856" i="10"/>
  <c r="M856" i="10" s="1"/>
  <c r="AH855" i="10"/>
  <c r="AH854" i="10"/>
  <c r="M854" i="10" s="1"/>
  <c r="AH853" i="10"/>
  <c r="M853" i="10" s="1"/>
  <c r="AH852" i="10"/>
  <c r="M852" i="10" s="1"/>
  <c r="AH851" i="10"/>
  <c r="AH850" i="10"/>
  <c r="AH849" i="10"/>
  <c r="AH848" i="10"/>
  <c r="M848" i="10" s="1"/>
  <c r="AH847" i="10"/>
  <c r="M847" i="10" s="1"/>
  <c r="AH846" i="10"/>
  <c r="M846" i="10" s="1"/>
  <c r="AH845" i="10"/>
  <c r="M845" i="10" s="1"/>
  <c r="AH844" i="10"/>
  <c r="AH843" i="10"/>
  <c r="M843" i="10" s="1"/>
  <c r="AH842" i="10"/>
  <c r="AH841" i="10"/>
  <c r="AH840" i="10"/>
  <c r="AH839" i="10"/>
  <c r="M839" i="10" s="1"/>
  <c r="AH838" i="10"/>
  <c r="M838" i="10" s="1"/>
  <c r="AH837" i="10"/>
  <c r="M837" i="10" s="1"/>
  <c r="AH836" i="10"/>
  <c r="M836" i="10" s="1"/>
  <c r="AH835" i="10"/>
  <c r="M835" i="10" s="1"/>
  <c r="AH834" i="10"/>
  <c r="AH833" i="10"/>
  <c r="M833" i="10" s="1"/>
  <c r="AH832" i="10"/>
  <c r="M832" i="10" s="1"/>
  <c r="AH831" i="10"/>
  <c r="M831" i="10" s="1"/>
  <c r="AH830" i="10"/>
  <c r="M830" i="10" s="1"/>
  <c r="AH829" i="10"/>
  <c r="AH828" i="10"/>
  <c r="M828" i="10" s="1"/>
  <c r="AH827" i="10"/>
  <c r="M827" i="10" s="1"/>
  <c r="AH826" i="10"/>
  <c r="M826" i="10" s="1"/>
  <c r="AH825" i="10"/>
  <c r="M825" i="10" s="1"/>
  <c r="AH824" i="10"/>
  <c r="M824" i="10" s="1"/>
  <c r="AH823" i="10"/>
  <c r="M823" i="10" s="1"/>
  <c r="AH822" i="10"/>
  <c r="M822" i="10" s="1"/>
  <c r="AH821" i="10"/>
  <c r="AH820" i="10"/>
  <c r="M820" i="10" s="1"/>
  <c r="AH819" i="10"/>
  <c r="AH818" i="10"/>
  <c r="M818" i="10" s="1"/>
  <c r="AH817" i="10"/>
  <c r="M817" i="10" s="1"/>
  <c r="AH816" i="10"/>
  <c r="AH815" i="10"/>
  <c r="M815" i="10" s="1"/>
  <c r="AH814" i="10"/>
  <c r="M814" i="10" s="1"/>
  <c r="AH813" i="10"/>
  <c r="M813" i="10" s="1"/>
  <c r="AH812" i="10"/>
  <c r="M812" i="10" s="1"/>
  <c r="AH811" i="10"/>
  <c r="M811" i="10" s="1"/>
  <c r="AH810" i="10"/>
  <c r="M810" i="10" s="1"/>
  <c r="AH809" i="10"/>
  <c r="M809" i="10" s="1"/>
  <c r="AH808" i="10"/>
  <c r="M808" i="10" s="1"/>
  <c r="AH807" i="10"/>
  <c r="M807" i="10" s="1"/>
  <c r="AH806" i="10"/>
  <c r="M806" i="10" s="1"/>
  <c r="AH805" i="10"/>
  <c r="M805" i="10" s="1"/>
  <c r="AH804" i="10"/>
  <c r="M804" i="10" s="1"/>
  <c r="AH803" i="10"/>
  <c r="M803" i="10" s="1"/>
  <c r="AH802" i="10"/>
  <c r="M802" i="10" s="1"/>
  <c r="AH801" i="10"/>
  <c r="M801" i="10" s="1"/>
  <c r="AH800" i="10"/>
  <c r="M800" i="10" s="1"/>
  <c r="AH799" i="10"/>
  <c r="M799" i="10" s="1"/>
  <c r="AH798" i="10"/>
  <c r="M798" i="10" s="1"/>
  <c r="AH797" i="10"/>
  <c r="M797" i="10" s="1"/>
  <c r="AH796" i="10"/>
  <c r="M796" i="10" s="1"/>
  <c r="AH795" i="10"/>
  <c r="M795" i="10" s="1"/>
  <c r="AH794" i="10"/>
  <c r="AH793" i="10"/>
  <c r="AH792" i="10"/>
  <c r="M792" i="10" s="1"/>
  <c r="AH791" i="10"/>
  <c r="M791" i="10" s="1"/>
  <c r="AH790" i="10"/>
  <c r="M790" i="10" s="1"/>
  <c r="AH789" i="10"/>
  <c r="M789" i="10" s="1"/>
  <c r="AH788" i="10"/>
  <c r="M788" i="10" s="1"/>
  <c r="AH787" i="10"/>
  <c r="M787" i="10" s="1"/>
  <c r="AH786" i="10"/>
  <c r="AH785" i="10"/>
  <c r="AH784" i="10"/>
  <c r="AH783" i="10"/>
  <c r="M783" i="10" s="1"/>
  <c r="AH782" i="10"/>
  <c r="M782" i="10" s="1"/>
  <c r="AH781" i="10"/>
  <c r="M781" i="10" s="1"/>
  <c r="AH780" i="10"/>
  <c r="M780" i="10" s="1"/>
  <c r="AH779" i="10"/>
  <c r="M779" i="10" s="1"/>
  <c r="AH778" i="10"/>
  <c r="M778" i="10" s="1"/>
  <c r="AH777" i="10"/>
  <c r="M777" i="10" s="1"/>
  <c r="AH776" i="10"/>
  <c r="M776" i="10" s="1"/>
  <c r="AH775" i="10"/>
  <c r="M775" i="10" s="1"/>
  <c r="AH774" i="10"/>
  <c r="M774" i="10" s="1"/>
  <c r="AH773" i="10"/>
  <c r="M773" i="10" s="1"/>
  <c r="AH772" i="10"/>
  <c r="M772" i="10" s="1"/>
  <c r="AH771" i="10"/>
  <c r="M771" i="10" s="1"/>
  <c r="AH770" i="10"/>
  <c r="AH769" i="10"/>
  <c r="M769" i="10" s="1"/>
  <c r="AH768" i="10"/>
  <c r="M768" i="10" s="1"/>
  <c r="AH767" i="10"/>
  <c r="AH766" i="10"/>
  <c r="M766" i="10" s="1"/>
  <c r="AH765" i="10"/>
  <c r="M765" i="10" s="1"/>
  <c r="AH764" i="10"/>
  <c r="M764" i="10" s="1"/>
  <c r="AH763" i="10"/>
  <c r="AH762" i="10"/>
  <c r="M762" i="10" s="1"/>
  <c r="AH761" i="10"/>
  <c r="M761" i="10" s="1"/>
  <c r="AH760" i="10"/>
  <c r="M760" i="10" s="1"/>
  <c r="AH759" i="10"/>
  <c r="M759" i="10" s="1"/>
  <c r="AH758" i="10"/>
  <c r="AH757" i="10"/>
  <c r="M757" i="10" s="1"/>
  <c r="AH756" i="10"/>
  <c r="M756" i="10" s="1"/>
  <c r="AH755" i="10"/>
  <c r="AH754" i="10"/>
  <c r="AH753" i="10"/>
  <c r="M753" i="10" s="1"/>
  <c r="AH752" i="10"/>
  <c r="M752" i="10" s="1"/>
  <c r="AH751" i="10"/>
  <c r="M751" i="10" s="1"/>
  <c r="AH750" i="10"/>
  <c r="M750" i="10" s="1"/>
  <c r="AH749" i="10"/>
  <c r="M749" i="10" s="1"/>
  <c r="AH748" i="10"/>
  <c r="M748" i="10" s="1"/>
  <c r="AH747" i="10"/>
  <c r="M747" i="10" s="1"/>
  <c r="AH746" i="10"/>
  <c r="AH745" i="10"/>
  <c r="M745" i="10" s="1"/>
  <c r="AH744" i="10"/>
  <c r="M744" i="10" s="1"/>
  <c r="AH743" i="10"/>
  <c r="M743" i="10" s="1"/>
  <c r="AH742" i="10"/>
  <c r="M742" i="10" s="1"/>
  <c r="AH741" i="10"/>
  <c r="M741" i="10" s="1"/>
  <c r="AH740" i="10"/>
  <c r="M740" i="10" s="1"/>
  <c r="AH739" i="10"/>
  <c r="M739" i="10" s="1"/>
  <c r="AH738" i="10"/>
  <c r="M738" i="10" s="1"/>
  <c r="AH737" i="10"/>
  <c r="M737" i="10" s="1"/>
  <c r="AH736" i="10"/>
  <c r="M736" i="10" s="1"/>
  <c r="AH735" i="10"/>
  <c r="M735" i="10" s="1"/>
  <c r="AH734" i="10"/>
  <c r="M734" i="10" s="1"/>
  <c r="AH733" i="10"/>
  <c r="AH732" i="10"/>
  <c r="AH731" i="10"/>
  <c r="M731" i="10" s="1"/>
  <c r="AH730" i="10"/>
  <c r="AH729" i="10"/>
  <c r="M729" i="10" s="1"/>
  <c r="AH728" i="10"/>
  <c r="M728" i="10" s="1"/>
  <c r="AH727" i="10"/>
  <c r="AH726" i="10"/>
  <c r="M726" i="10" s="1"/>
  <c r="AH725" i="10"/>
  <c r="M725" i="10" s="1"/>
  <c r="AH724" i="10"/>
  <c r="AH723" i="10"/>
  <c r="M723" i="10" s="1"/>
  <c r="AH722" i="10"/>
  <c r="AH721" i="10"/>
  <c r="M721" i="10" s="1"/>
  <c r="AH720" i="10"/>
  <c r="M720" i="10" s="1"/>
  <c r="AH719" i="10"/>
  <c r="M719" i="10" s="1"/>
  <c r="AH718" i="10"/>
  <c r="M718" i="10" s="1"/>
  <c r="AH717" i="10"/>
  <c r="M717" i="10"/>
  <c r="AH716" i="10"/>
  <c r="M716" i="10" s="1"/>
  <c r="AH715" i="10"/>
  <c r="M715" i="10" s="1"/>
  <c r="AH714" i="10"/>
  <c r="M714" i="10" s="1"/>
  <c r="AH713" i="10"/>
  <c r="M713" i="10" s="1"/>
  <c r="AH712" i="10"/>
  <c r="AH711" i="10"/>
  <c r="M711" i="10" s="1"/>
  <c r="AH710" i="10"/>
  <c r="M710" i="10" s="1"/>
  <c r="AH709" i="10"/>
  <c r="M709" i="10" s="1"/>
  <c r="AH708" i="10"/>
  <c r="AH707" i="10"/>
  <c r="M707" i="10" s="1"/>
  <c r="AH706" i="10"/>
  <c r="M706" i="10" s="1"/>
  <c r="AH705" i="10"/>
  <c r="AH704" i="10"/>
  <c r="M704" i="10" s="1"/>
  <c r="AH703" i="10"/>
  <c r="M703" i="10" s="1"/>
  <c r="AH702" i="10"/>
  <c r="M702" i="10" s="1"/>
  <c r="AH701" i="10"/>
  <c r="M701" i="10" s="1"/>
  <c r="AH700" i="10"/>
  <c r="M700" i="10" s="1"/>
  <c r="AH699" i="10"/>
  <c r="M699" i="10" s="1"/>
  <c r="AH698" i="10"/>
  <c r="AH697" i="10"/>
  <c r="M697" i="10" s="1"/>
  <c r="AH696" i="10"/>
  <c r="M696" i="10" s="1"/>
  <c r="AH695" i="10"/>
  <c r="M695" i="10" s="1"/>
  <c r="AH694" i="10"/>
  <c r="M694" i="10" s="1"/>
  <c r="AH693" i="10"/>
  <c r="M693" i="10" s="1"/>
  <c r="AH692" i="10"/>
  <c r="AH691" i="10"/>
  <c r="AH690" i="10"/>
  <c r="M690" i="10" s="1"/>
  <c r="AH689" i="10"/>
  <c r="M689" i="10" s="1"/>
  <c r="AH688" i="10"/>
  <c r="M688" i="10" s="1"/>
  <c r="AH687" i="10"/>
  <c r="M687" i="10" s="1"/>
  <c r="AH686" i="10"/>
  <c r="AH685" i="10"/>
  <c r="M685" i="10" s="1"/>
  <c r="AH684" i="10"/>
  <c r="AH683" i="10"/>
  <c r="M683" i="10" s="1"/>
  <c r="AH682" i="10"/>
  <c r="M682" i="10" s="1"/>
  <c r="AH681" i="10"/>
  <c r="M681" i="10" s="1"/>
  <c r="AH680" i="10"/>
  <c r="AH679" i="10"/>
  <c r="AH678" i="10"/>
  <c r="M678" i="10" s="1"/>
  <c r="AH677" i="10"/>
  <c r="M677" i="10"/>
  <c r="AH676" i="10"/>
  <c r="M676" i="10" s="1"/>
  <c r="AH675" i="10"/>
  <c r="AH674" i="10"/>
  <c r="M674" i="10" s="1"/>
  <c r="AH673" i="10"/>
  <c r="M673" i="10" s="1"/>
  <c r="AH672" i="10"/>
  <c r="M672" i="10" s="1"/>
  <c r="AH671" i="10"/>
  <c r="AH670" i="10"/>
  <c r="M670" i="10" s="1"/>
  <c r="AH669" i="10"/>
  <c r="M669" i="10" s="1"/>
  <c r="AH668" i="10"/>
  <c r="M668" i="10" s="1"/>
  <c r="AH667" i="10"/>
  <c r="M667" i="10" s="1"/>
  <c r="AH666" i="10"/>
  <c r="M666" i="10" s="1"/>
  <c r="AH665" i="10"/>
  <c r="AH664" i="10"/>
  <c r="AH663" i="10"/>
  <c r="AH662" i="10"/>
  <c r="M662" i="10" s="1"/>
  <c r="AH661" i="10"/>
  <c r="M661" i="10" s="1"/>
  <c r="AH660" i="10"/>
  <c r="AH659" i="10"/>
  <c r="AH658" i="10"/>
  <c r="M658" i="10" s="1"/>
  <c r="AH657" i="10"/>
  <c r="M657" i="10" s="1"/>
  <c r="AH656" i="10"/>
  <c r="M656" i="10" s="1"/>
  <c r="AH655" i="10"/>
  <c r="M655" i="10"/>
  <c r="AH654" i="10"/>
  <c r="M654" i="10" s="1"/>
  <c r="AH653" i="10"/>
  <c r="M653" i="10" s="1"/>
  <c r="AH652" i="10"/>
  <c r="M652" i="10" s="1"/>
  <c r="AH651" i="10"/>
  <c r="M651" i="10" s="1"/>
  <c r="AH650" i="10"/>
  <c r="M650" i="10" s="1"/>
  <c r="AH649" i="10"/>
  <c r="AH648" i="10"/>
  <c r="M648" i="10" s="1"/>
  <c r="AH647" i="10"/>
  <c r="M647" i="10" s="1"/>
  <c r="AH646" i="10"/>
  <c r="M646" i="10" s="1"/>
  <c r="AH645" i="10"/>
  <c r="M645" i="10" s="1"/>
  <c r="AH644" i="10"/>
  <c r="M644" i="10" s="1"/>
  <c r="AH643" i="10"/>
  <c r="AH642" i="10"/>
  <c r="M642" i="10" s="1"/>
  <c r="AH641" i="10"/>
  <c r="M641" i="10" s="1"/>
  <c r="AH640" i="10"/>
  <c r="AH639" i="10"/>
  <c r="M639" i="10" s="1"/>
  <c r="AH638" i="10"/>
  <c r="M638" i="10" s="1"/>
  <c r="AH637" i="10"/>
  <c r="M637" i="10" s="1"/>
  <c r="AH636" i="10"/>
  <c r="M636" i="10" s="1"/>
  <c r="AH635" i="10"/>
  <c r="M635" i="10" s="1"/>
  <c r="AH634" i="10"/>
  <c r="M634" i="10" s="1"/>
  <c r="AH633" i="10"/>
  <c r="M633" i="10" s="1"/>
  <c r="AH632" i="10"/>
  <c r="M632" i="10" s="1"/>
  <c r="AH631" i="10"/>
  <c r="M631" i="10" s="1"/>
  <c r="AH630" i="10"/>
  <c r="M630" i="10" s="1"/>
  <c r="AH629" i="10"/>
  <c r="M629" i="10" s="1"/>
  <c r="AH628" i="10"/>
  <c r="M628" i="10" s="1"/>
  <c r="AH627" i="10"/>
  <c r="M627" i="10" s="1"/>
  <c r="AH626" i="10"/>
  <c r="AH625" i="10"/>
  <c r="AH624" i="10"/>
  <c r="M624" i="10" s="1"/>
  <c r="AH623" i="10"/>
  <c r="AH622" i="10"/>
  <c r="M622" i="10" s="1"/>
  <c r="AH621" i="10"/>
  <c r="M621" i="10" s="1"/>
  <c r="AH620" i="10"/>
  <c r="AH619" i="10"/>
  <c r="M619" i="10" s="1"/>
  <c r="AH618" i="10"/>
  <c r="M618" i="10" s="1"/>
  <c r="AH617" i="10"/>
  <c r="AH616" i="10"/>
  <c r="AH615" i="10"/>
  <c r="M615" i="10" s="1"/>
  <c r="AH614" i="10"/>
  <c r="M614" i="10" s="1"/>
  <c r="AH613" i="10"/>
  <c r="M613" i="10" s="1"/>
  <c r="AH612" i="10"/>
  <c r="M612" i="10" s="1"/>
  <c r="AH611" i="10"/>
  <c r="M611" i="10" s="1"/>
  <c r="AH610" i="10"/>
  <c r="M610" i="10" s="1"/>
  <c r="AH609" i="10"/>
  <c r="AH608" i="10"/>
  <c r="AH607" i="10"/>
  <c r="AH606" i="10"/>
  <c r="M606" i="10" s="1"/>
  <c r="AH605" i="10"/>
  <c r="M605" i="10" s="1"/>
  <c r="AH604" i="10"/>
  <c r="M604" i="10" s="1"/>
  <c r="AH603" i="10"/>
  <c r="M603" i="10" s="1"/>
  <c r="AH602" i="10"/>
  <c r="M602" i="10" s="1"/>
  <c r="AH601" i="10"/>
  <c r="M601" i="10" s="1"/>
  <c r="AH600" i="10"/>
  <c r="M600" i="10" s="1"/>
  <c r="AH599" i="10"/>
  <c r="AH598" i="10"/>
  <c r="M598" i="10" s="1"/>
  <c r="AH597" i="10"/>
  <c r="M597" i="10" s="1"/>
  <c r="AH596" i="10"/>
  <c r="M596" i="10" s="1"/>
  <c r="AH595" i="10"/>
  <c r="M595" i="10" s="1"/>
  <c r="AH594" i="10"/>
  <c r="M594" i="10" s="1"/>
  <c r="AH593" i="10"/>
  <c r="M593" i="10" s="1"/>
  <c r="AH592" i="10"/>
  <c r="AH591" i="10"/>
  <c r="M591" i="10" s="1"/>
  <c r="AH590" i="10"/>
  <c r="M590" i="10" s="1"/>
  <c r="AH589" i="10"/>
  <c r="M589" i="10" s="1"/>
  <c r="AH588" i="10"/>
  <c r="AH587" i="10"/>
  <c r="M587" i="10" s="1"/>
  <c r="AH586" i="10"/>
  <c r="M586" i="10" s="1"/>
  <c r="AH585" i="10"/>
  <c r="M585" i="10" s="1"/>
  <c r="AH584" i="10"/>
  <c r="M584" i="10" s="1"/>
  <c r="AH583" i="10"/>
  <c r="M583" i="10" s="1"/>
  <c r="AH582" i="10"/>
  <c r="M582" i="10" s="1"/>
  <c r="AH581" i="10"/>
  <c r="M581" i="10" s="1"/>
  <c r="AH580" i="10"/>
  <c r="M580" i="10" s="1"/>
  <c r="AH579" i="10"/>
  <c r="M579" i="10" s="1"/>
  <c r="AH578" i="10"/>
  <c r="M578" i="10" s="1"/>
  <c r="AH577" i="10"/>
  <c r="M577" i="10" s="1"/>
  <c r="AH576" i="10"/>
  <c r="AH575" i="10"/>
  <c r="M575" i="10" s="1"/>
  <c r="AH574" i="10"/>
  <c r="M574" i="10" s="1"/>
  <c r="AH573" i="10"/>
  <c r="AH572" i="10"/>
  <c r="M572" i="10" s="1"/>
  <c r="AH571" i="10"/>
  <c r="M571" i="10" s="1"/>
  <c r="AH570" i="10"/>
  <c r="AH569" i="10"/>
  <c r="M569" i="10" s="1"/>
  <c r="AH568" i="10"/>
  <c r="M568" i="10" s="1"/>
  <c r="AH567" i="10"/>
  <c r="M567" i="10" s="1"/>
  <c r="AH566" i="10"/>
  <c r="M566" i="10" s="1"/>
  <c r="AH565" i="10"/>
  <c r="M565" i="10" s="1"/>
  <c r="AH564" i="10"/>
  <c r="M564" i="10" s="1"/>
  <c r="AH563" i="10"/>
  <c r="M563" i="10" s="1"/>
  <c r="AH562" i="10"/>
  <c r="M562" i="10" s="1"/>
  <c r="AH561" i="10"/>
  <c r="M561" i="10" s="1"/>
  <c r="AH560" i="10"/>
  <c r="M560" i="10" s="1"/>
  <c r="AH559" i="10"/>
  <c r="M559" i="10" s="1"/>
  <c r="AH558" i="10"/>
  <c r="M558" i="10" s="1"/>
  <c r="AH557" i="10"/>
  <c r="M557" i="10" s="1"/>
  <c r="AH556" i="10"/>
  <c r="M556" i="10" s="1"/>
  <c r="AH555" i="10"/>
  <c r="M555" i="10" s="1"/>
  <c r="AH554" i="10"/>
  <c r="M554" i="10" s="1"/>
  <c r="AH553" i="10"/>
  <c r="M553" i="10" s="1"/>
  <c r="AH552" i="10"/>
  <c r="M552" i="10" s="1"/>
  <c r="AH551" i="10"/>
  <c r="M551" i="10" s="1"/>
  <c r="AH550" i="10"/>
  <c r="M550" i="10" s="1"/>
  <c r="AH549" i="10"/>
  <c r="M549" i="10" s="1"/>
  <c r="AH548" i="10"/>
  <c r="M548" i="10" s="1"/>
  <c r="AH547" i="10"/>
  <c r="M547" i="10" s="1"/>
  <c r="AH546" i="10"/>
  <c r="M546" i="10" s="1"/>
  <c r="AH545" i="10"/>
  <c r="M545" i="10" s="1"/>
  <c r="AH544" i="10"/>
  <c r="M544" i="10" s="1"/>
  <c r="AH543" i="10"/>
  <c r="AH542" i="10"/>
  <c r="M542" i="10"/>
  <c r="AH541" i="10"/>
  <c r="AH540" i="10"/>
  <c r="M540" i="10" s="1"/>
  <c r="AH539" i="10"/>
  <c r="AH538" i="10"/>
  <c r="M538" i="10" s="1"/>
  <c r="AH537" i="10"/>
  <c r="M537" i="10" s="1"/>
  <c r="AH536" i="10"/>
  <c r="M536" i="10"/>
  <c r="AH535" i="10"/>
  <c r="M535" i="10" s="1"/>
  <c r="AH534" i="10"/>
  <c r="M534" i="10" s="1"/>
  <c r="AH533" i="10"/>
  <c r="AH532" i="10"/>
  <c r="M532" i="10" s="1"/>
  <c r="AH531" i="10"/>
  <c r="M531" i="10" s="1"/>
  <c r="AH530" i="10"/>
  <c r="M530" i="10" s="1"/>
  <c r="AH529" i="10"/>
  <c r="AH528" i="10"/>
  <c r="M528" i="10" s="1"/>
  <c r="AH527" i="10"/>
  <c r="M527" i="10" s="1"/>
  <c r="AH526" i="10"/>
  <c r="AH525" i="10"/>
  <c r="M525" i="10" s="1"/>
  <c r="AH524" i="10"/>
  <c r="AH523" i="10"/>
  <c r="M523" i="10" s="1"/>
  <c r="AH522" i="10"/>
  <c r="M522" i="10" s="1"/>
  <c r="AH521" i="10"/>
  <c r="M521" i="10" s="1"/>
  <c r="AH520" i="10"/>
  <c r="M520" i="10" s="1"/>
  <c r="AH519" i="10"/>
  <c r="M519" i="10" s="1"/>
  <c r="AH518" i="10"/>
  <c r="M518" i="10" s="1"/>
  <c r="AH517" i="10"/>
  <c r="M517" i="10" s="1"/>
  <c r="AH516" i="10"/>
  <c r="M516" i="10" s="1"/>
  <c r="AH515" i="10"/>
  <c r="M515" i="10" s="1"/>
  <c r="AH514" i="10"/>
  <c r="AH513" i="10"/>
  <c r="M513" i="10" s="1"/>
  <c r="AH512" i="10"/>
  <c r="M512" i="10" s="1"/>
  <c r="AH511" i="10"/>
  <c r="AH510" i="10"/>
  <c r="M510" i="10" s="1"/>
  <c r="AH509" i="10"/>
  <c r="M509" i="10" s="1"/>
  <c r="AH508" i="10"/>
  <c r="AH507" i="10"/>
  <c r="AH506" i="10"/>
  <c r="M506" i="10" s="1"/>
  <c r="AH505" i="10"/>
  <c r="M505" i="10" s="1"/>
  <c r="AH504" i="10"/>
  <c r="M504" i="10" s="1"/>
  <c r="AH503" i="10"/>
  <c r="M503" i="10" s="1"/>
  <c r="AH502" i="10"/>
  <c r="M502" i="10" s="1"/>
  <c r="AH501" i="10"/>
  <c r="AH500" i="10"/>
  <c r="M500" i="10" s="1"/>
  <c r="AH499" i="10"/>
  <c r="M499" i="10" s="1"/>
  <c r="AH498" i="10"/>
  <c r="M498" i="10" s="1"/>
  <c r="AH497" i="10"/>
  <c r="M497" i="10" s="1"/>
  <c r="AH496" i="10"/>
  <c r="M496" i="10" s="1"/>
  <c r="AH495" i="10"/>
  <c r="AH494" i="10"/>
  <c r="AH493" i="10"/>
  <c r="AH492" i="10"/>
  <c r="M492" i="10" s="1"/>
  <c r="AH491" i="10"/>
  <c r="M491" i="10" s="1"/>
  <c r="AH490" i="10"/>
  <c r="AH489" i="10"/>
  <c r="M489" i="10" s="1"/>
  <c r="AH488" i="10"/>
  <c r="M488" i="10" s="1"/>
  <c r="AH487" i="10"/>
  <c r="M487" i="10" s="1"/>
  <c r="AH486" i="10"/>
  <c r="M486" i="10" s="1"/>
  <c r="AH485" i="10"/>
  <c r="AH484" i="10"/>
  <c r="AH483" i="10"/>
  <c r="M483" i="10" s="1"/>
  <c r="AH482" i="10"/>
  <c r="M482" i="10" s="1"/>
  <c r="AH481" i="10"/>
  <c r="M481" i="10" s="1"/>
  <c r="AH480" i="10"/>
  <c r="M480" i="10" s="1"/>
  <c r="AH479" i="10"/>
  <c r="M479" i="10" s="1"/>
  <c r="AH478" i="10"/>
  <c r="M478" i="10" s="1"/>
  <c r="AH477" i="10"/>
  <c r="AH476" i="10"/>
  <c r="M476" i="10" s="1"/>
  <c r="AH475" i="10"/>
  <c r="M475" i="10" s="1"/>
  <c r="AH474" i="10"/>
  <c r="M474" i="10" s="1"/>
  <c r="AH473" i="10"/>
  <c r="M473" i="10" s="1"/>
  <c r="AH472" i="10"/>
  <c r="M472" i="10" s="1"/>
  <c r="AH471" i="10"/>
  <c r="M471" i="10" s="1"/>
  <c r="AH470" i="10"/>
  <c r="M470" i="10" s="1"/>
  <c r="AH469" i="10"/>
  <c r="M469" i="10" s="1"/>
  <c r="AH468" i="10"/>
  <c r="M468" i="10" s="1"/>
  <c r="AH467" i="10"/>
  <c r="AH466" i="10"/>
  <c r="M466" i="10" s="1"/>
  <c r="AH465" i="10"/>
  <c r="AH464" i="10"/>
  <c r="M464" i="10" s="1"/>
  <c r="AH463" i="10"/>
  <c r="M463" i="10" s="1"/>
  <c r="AH462" i="10"/>
  <c r="M462" i="10" s="1"/>
  <c r="AH461" i="10"/>
  <c r="M461" i="10" s="1"/>
  <c r="AH460" i="10"/>
  <c r="AH459" i="10"/>
  <c r="M459" i="10" s="1"/>
  <c r="AH458" i="10"/>
  <c r="M458" i="10" s="1"/>
  <c r="AH457" i="10"/>
  <c r="M457" i="10" s="1"/>
  <c r="AH456" i="10"/>
  <c r="M456" i="10" s="1"/>
  <c r="AH455" i="10"/>
  <c r="M455" i="10" s="1"/>
  <c r="AH454" i="10"/>
  <c r="M454" i="10" s="1"/>
  <c r="AH453" i="10"/>
  <c r="M453" i="10" s="1"/>
  <c r="AH452" i="10"/>
  <c r="AH451" i="10"/>
  <c r="M451" i="10" s="1"/>
  <c r="AH450" i="10"/>
  <c r="AH449" i="10"/>
  <c r="M449" i="10" s="1"/>
  <c r="AH448" i="10"/>
  <c r="M448" i="10" s="1"/>
  <c r="AH447" i="10"/>
  <c r="M447" i="10" s="1"/>
  <c r="AH446" i="10"/>
  <c r="M446" i="10" s="1"/>
  <c r="AH445" i="10"/>
  <c r="M445" i="10" s="1"/>
  <c r="AH444" i="10"/>
  <c r="AH443" i="10"/>
  <c r="AH442" i="10"/>
  <c r="M442" i="10" s="1"/>
  <c r="AH441" i="10"/>
  <c r="M441" i="10" s="1"/>
  <c r="AH440" i="10"/>
  <c r="M440" i="10" s="1"/>
  <c r="AH439" i="10"/>
  <c r="M439" i="10" s="1"/>
  <c r="AH438" i="10"/>
  <c r="M438" i="10" s="1"/>
  <c r="AH437" i="10"/>
  <c r="AH436" i="10"/>
  <c r="AH435" i="10"/>
  <c r="M435" i="10" s="1"/>
  <c r="AH434" i="10"/>
  <c r="M434" i="10" s="1"/>
  <c r="AH433" i="10"/>
  <c r="AH432" i="10"/>
  <c r="M432" i="10" s="1"/>
  <c r="AH431" i="10"/>
  <c r="M431" i="10" s="1"/>
  <c r="AH430" i="10"/>
  <c r="AH429" i="10"/>
  <c r="M429" i="10" s="1"/>
  <c r="AH428" i="10"/>
  <c r="M428" i="10" s="1"/>
  <c r="AH427" i="10"/>
  <c r="AH426" i="10"/>
  <c r="M426" i="10" s="1"/>
  <c r="AH425" i="10"/>
  <c r="M425" i="10" s="1"/>
  <c r="AH424" i="10"/>
  <c r="M424" i="10" s="1"/>
  <c r="AH423" i="10"/>
  <c r="AH422" i="10"/>
  <c r="M422" i="10" s="1"/>
  <c r="AH421" i="10"/>
  <c r="M421" i="10" s="1"/>
  <c r="AH420" i="10"/>
  <c r="M420" i="10" s="1"/>
  <c r="AH419" i="10"/>
  <c r="M419" i="10" s="1"/>
  <c r="AH418" i="10"/>
  <c r="M418" i="10" s="1"/>
  <c r="AH417" i="10"/>
  <c r="M417" i="10" s="1"/>
  <c r="AH416" i="10"/>
  <c r="AH415" i="10"/>
  <c r="M415" i="10" s="1"/>
  <c r="AH414" i="10"/>
  <c r="M414" i="10" s="1"/>
  <c r="AH413" i="10"/>
  <c r="M413" i="10" s="1"/>
  <c r="AH412" i="10"/>
  <c r="M412" i="10" s="1"/>
  <c r="AH411" i="10"/>
  <c r="M411" i="10" s="1"/>
  <c r="AH410" i="10"/>
  <c r="AH409" i="10"/>
  <c r="M409" i="10" s="1"/>
  <c r="AH408" i="10"/>
  <c r="M408" i="10" s="1"/>
  <c r="AH407" i="10"/>
  <c r="AH406" i="10"/>
  <c r="M406" i="10" s="1"/>
  <c r="AH405" i="10"/>
  <c r="M405" i="10" s="1"/>
  <c r="AH404" i="10"/>
  <c r="M404" i="10" s="1"/>
  <c r="AH403" i="10"/>
  <c r="AH402" i="10"/>
  <c r="M402" i="10" s="1"/>
  <c r="AH401" i="10"/>
  <c r="AH400" i="10"/>
  <c r="AH399" i="10"/>
  <c r="AH398" i="10"/>
  <c r="M398" i="10" s="1"/>
  <c r="AH397" i="10"/>
  <c r="AH396" i="10"/>
  <c r="M396" i="10" s="1"/>
  <c r="AH395" i="10"/>
  <c r="M395" i="10" s="1"/>
  <c r="AH394" i="10"/>
  <c r="M394" i="10" s="1"/>
  <c r="AH393" i="10"/>
  <c r="M393" i="10" s="1"/>
  <c r="AH392" i="10"/>
  <c r="M392" i="10" s="1"/>
  <c r="AH391" i="10"/>
  <c r="AH390" i="10"/>
  <c r="M390" i="10" s="1"/>
  <c r="AH389" i="10"/>
  <c r="AH388" i="10"/>
  <c r="AH387" i="10"/>
  <c r="M387" i="10" s="1"/>
  <c r="AH386" i="10"/>
  <c r="M386" i="10" s="1"/>
  <c r="AH385" i="10"/>
  <c r="M385" i="10" s="1"/>
  <c r="AH384" i="10"/>
  <c r="M384" i="10" s="1"/>
  <c r="AH383" i="10"/>
  <c r="AH382" i="10"/>
  <c r="M382" i="10" s="1"/>
  <c r="AH381" i="10"/>
  <c r="AH380" i="10"/>
  <c r="M380" i="10" s="1"/>
  <c r="AH379" i="10"/>
  <c r="M379" i="10" s="1"/>
  <c r="AH378" i="10"/>
  <c r="AH377" i="10"/>
  <c r="M377" i="10" s="1"/>
  <c r="AH376" i="10"/>
  <c r="M376" i="10" s="1"/>
  <c r="AH375" i="10"/>
  <c r="M375" i="10" s="1"/>
  <c r="AH374" i="10"/>
  <c r="M374" i="10" s="1"/>
  <c r="AH373" i="10"/>
  <c r="M373" i="10" s="1"/>
  <c r="AH372" i="10"/>
  <c r="M372" i="10" s="1"/>
  <c r="AH371" i="10"/>
  <c r="M371" i="10" s="1"/>
  <c r="AH370" i="10"/>
  <c r="M370" i="10" s="1"/>
  <c r="AH369" i="10"/>
  <c r="M369" i="10" s="1"/>
  <c r="AH368" i="10"/>
  <c r="M368" i="10" s="1"/>
  <c r="AH367" i="10"/>
  <c r="M367" i="10" s="1"/>
  <c r="AH366" i="10"/>
  <c r="M366" i="10" s="1"/>
  <c r="AH365" i="10"/>
  <c r="M365" i="10" s="1"/>
  <c r="AH364" i="10"/>
  <c r="M364" i="10" s="1"/>
  <c r="AH363" i="10"/>
  <c r="AH362" i="10"/>
  <c r="M362" i="10" s="1"/>
  <c r="AH361" i="10"/>
  <c r="AH360" i="10"/>
  <c r="M360" i="10" s="1"/>
  <c r="AH359" i="10"/>
  <c r="M359" i="10" s="1"/>
  <c r="AH358" i="10"/>
  <c r="M358" i="10" s="1"/>
  <c r="AH357" i="10"/>
  <c r="M357" i="10" s="1"/>
  <c r="AH356" i="10"/>
  <c r="M356" i="10" s="1"/>
  <c r="AH355" i="10"/>
  <c r="M355" i="10" s="1"/>
  <c r="AH354" i="10"/>
  <c r="AH353" i="10"/>
  <c r="M353" i="10" s="1"/>
  <c r="AH352" i="10"/>
  <c r="M352" i="10" s="1"/>
  <c r="AH351" i="10"/>
  <c r="M351" i="10" s="1"/>
  <c r="AH350" i="10"/>
  <c r="M350" i="10" s="1"/>
  <c r="AH349" i="10"/>
  <c r="M349" i="10" s="1"/>
  <c r="AH348" i="10"/>
  <c r="M348" i="10" s="1"/>
  <c r="AH347" i="10"/>
  <c r="M347" i="10" s="1"/>
  <c r="AH346" i="10"/>
  <c r="AH345" i="10"/>
  <c r="M345" i="10" s="1"/>
  <c r="AH344" i="10"/>
  <c r="M344" i="10" s="1"/>
  <c r="AH343" i="10"/>
  <c r="M343" i="10" s="1"/>
  <c r="AH342" i="10"/>
  <c r="M342" i="10"/>
  <c r="AH341" i="10"/>
  <c r="M341" i="10" s="1"/>
  <c r="AH340" i="10"/>
  <c r="M340" i="10" s="1"/>
  <c r="AH339" i="10"/>
  <c r="M339" i="10" s="1"/>
  <c r="AH338" i="10"/>
  <c r="M338" i="10" s="1"/>
  <c r="AH337" i="10"/>
  <c r="M337" i="10" s="1"/>
  <c r="AH336" i="10"/>
  <c r="M336" i="10" s="1"/>
  <c r="AH335" i="10"/>
  <c r="M335" i="10" s="1"/>
  <c r="AH334" i="10"/>
  <c r="M334" i="10" s="1"/>
  <c r="AH333" i="10"/>
  <c r="M333" i="10" s="1"/>
  <c r="AH332" i="10"/>
  <c r="M332" i="10" s="1"/>
  <c r="AH331" i="10"/>
  <c r="M331" i="10" s="1"/>
  <c r="AH330" i="10"/>
  <c r="AH329" i="10"/>
  <c r="M329" i="10" s="1"/>
  <c r="AH328" i="10"/>
  <c r="AH327" i="10"/>
  <c r="M327" i="10" s="1"/>
  <c r="AH326" i="10"/>
  <c r="AH325" i="10"/>
  <c r="M325" i="10" s="1"/>
  <c r="AH324" i="10"/>
  <c r="M324" i="10" s="1"/>
  <c r="AH323" i="10"/>
  <c r="M323" i="10" s="1"/>
  <c r="AH322" i="10"/>
  <c r="AH321" i="10"/>
  <c r="AH320" i="10"/>
  <c r="M320" i="10" s="1"/>
  <c r="AH319" i="10"/>
  <c r="M319" i="10" s="1"/>
  <c r="AH318" i="10"/>
  <c r="M318" i="10" s="1"/>
  <c r="AH317" i="10"/>
  <c r="M317" i="10" s="1"/>
  <c r="AH316" i="10"/>
  <c r="M316" i="10" s="1"/>
  <c r="AH315" i="10"/>
  <c r="M315" i="10" s="1"/>
  <c r="AH314" i="10"/>
  <c r="M314" i="10" s="1"/>
  <c r="AH313" i="10"/>
  <c r="M313" i="10" s="1"/>
  <c r="AH312" i="10"/>
  <c r="M312" i="10" s="1"/>
  <c r="AH311" i="10"/>
  <c r="M311" i="10" s="1"/>
  <c r="AH310" i="10"/>
  <c r="M310" i="10" s="1"/>
  <c r="AH309" i="10"/>
  <c r="M309" i="10" s="1"/>
  <c r="AH308" i="10"/>
  <c r="AH307" i="10"/>
  <c r="M307" i="10" s="1"/>
  <c r="AH306" i="10"/>
  <c r="AH305" i="10"/>
  <c r="AH304" i="10"/>
  <c r="AH303" i="10"/>
  <c r="M303" i="10" s="1"/>
  <c r="AH302" i="10"/>
  <c r="M302" i="10" s="1"/>
  <c r="AH301" i="10"/>
  <c r="M301" i="10" s="1"/>
  <c r="AH300" i="10"/>
  <c r="M300" i="10" s="1"/>
  <c r="AH299" i="10"/>
  <c r="M299" i="10" s="1"/>
  <c r="AH298" i="10"/>
  <c r="AH297" i="10"/>
  <c r="M297" i="10" s="1"/>
  <c r="AH296" i="10"/>
  <c r="M296" i="10" s="1"/>
  <c r="AH295" i="10"/>
  <c r="M295" i="10" s="1"/>
  <c r="AH294" i="10"/>
  <c r="M294" i="10" s="1"/>
  <c r="AH293" i="10"/>
  <c r="M293" i="10" s="1"/>
  <c r="AH292" i="10"/>
  <c r="M292" i="10" s="1"/>
  <c r="AH291" i="10"/>
  <c r="M291" i="10" s="1"/>
  <c r="AH290" i="10"/>
  <c r="M290" i="10" s="1"/>
  <c r="AH289" i="10"/>
  <c r="M289" i="10" s="1"/>
  <c r="AH288" i="10"/>
  <c r="AH287" i="10"/>
  <c r="M287" i="10" s="1"/>
  <c r="AH286" i="10"/>
  <c r="AH285" i="10"/>
  <c r="M285" i="10" s="1"/>
  <c r="AH284" i="10"/>
  <c r="M284" i="10" s="1"/>
  <c r="AH283" i="10"/>
  <c r="M283" i="10" s="1"/>
  <c r="AH282" i="10"/>
  <c r="M282" i="10" s="1"/>
  <c r="AH281" i="10"/>
  <c r="AH280" i="10"/>
  <c r="M280" i="10" s="1"/>
  <c r="AH279" i="10"/>
  <c r="M279" i="10" s="1"/>
  <c r="AH278" i="10"/>
  <c r="M278" i="10" s="1"/>
  <c r="AH277" i="10"/>
  <c r="M277" i="10" s="1"/>
  <c r="AH276" i="10"/>
  <c r="M276" i="10" s="1"/>
  <c r="AH275" i="10"/>
  <c r="M275" i="10" s="1"/>
  <c r="AH274" i="10"/>
  <c r="M274" i="10" s="1"/>
  <c r="AH273" i="10"/>
  <c r="M273" i="10" s="1"/>
  <c r="AH272" i="10"/>
  <c r="AH271" i="10"/>
  <c r="M271" i="10" s="1"/>
  <c r="AH270" i="10"/>
  <c r="M270" i="10" s="1"/>
  <c r="AH269" i="10"/>
  <c r="M269" i="10" s="1"/>
  <c r="AH268" i="10"/>
  <c r="M268" i="10" s="1"/>
  <c r="AH267" i="10"/>
  <c r="M267" i="10" s="1"/>
  <c r="AH266" i="10"/>
  <c r="M266" i="10" s="1"/>
  <c r="AH265" i="10"/>
  <c r="M265" i="10" s="1"/>
  <c r="AH264" i="10"/>
  <c r="M264" i="10" s="1"/>
  <c r="AH263" i="10"/>
  <c r="M263" i="10" s="1"/>
  <c r="AH262" i="10"/>
  <c r="M262" i="10" s="1"/>
  <c r="AH261" i="10"/>
  <c r="M261" i="10" s="1"/>
  <c r="AH260" i="10"/>
  <c r="M260" i="10" s="1"/>
  <c r="AH259" i="10"/>
  <c r="M259" i="10" s="1"/>
  <c r="AH258" i="10"/>
  <c r="AH257" i="10"/>
  <c r="AH256" i="10"/>
  <c r="AH255" i="10"/>
  <c r="M255" i="10" s="1"/>
  <c r="AH254" i="10"/>
  <c r="M254" i="10" s="1"/>
  <c r="AH253" i="10"/>
  <c r="M253" i="10" s="1"/>
  <c r="AH252" i="10"/>
  <c r="M252" i="10" s="1"/>
  <c r="AH251" i="10"/>
  <c r="M251" i="10" s="1"/>
  <c r="AH250" i="10"/>
  <c r="M250" i="10" s="1"/>
  <c r="AH249" i="10"/>
  <c r="M249" i="10" s="1"/>
  <c r="AH248" i="10"/>
  <c r="AH247" i="10"/>
  <c r="M247" i="10" s="1"/>
  <c r="AH246" i="10"/>
  <c r="M246" i="10" s="1"/>
  <c r="AH245" i="10"/>
  <c r="AH244" i="10"/>
  <c r="AH243" i="10"/>
  <c r="M243" i="10" s="1"/>
  <c r="AH242" i="10"/>
  <c r="M242" i="10" s="1"/>
  <c r="AH241" i="10"/>
  <c r="M241" i="10" s="1"/>
  <c r="AH240" i="10"/>
  <c r="M240" i="10" s="1"/>
  <c r="AH239" i="10"/>
  <c r="M239" i="10" s="1"/>
  <c r="AH238" i="10"/>
  <c r="M238" i="10" s="1"/>
  <c r="AH237" i="10"/>
  <c r="M237" i="10" s="1"/>
  <c r="AH236" i="10"/>
  <c r="M236" i="10" s="1"/>
  <c r="AH235" i="10"/>
  <c r="M235" i="10" s="1"/>
  <c r="AH234" i="10"/>
  <c r="AH233" i="10"/>
  <c r="AH232" i="10"/>
  <c r="AH231" i="10"/>
  <c r="M231" i="10" s="1"/>
  <c r="AH230" i="10"/>
  <c r="M230" i="10" s="1"/>
  <c r="AH229" i="10"/>
  <c r="M229" i="10" s="1"/>
  <c r="AH228" i="10"/>
  <c r="AH227" i="10"/>
  <c r="M227" i="10" s="1"/>
  <c r="AH226" i="10"/>
  <c r="M226" i="10" s="1"/>
  <c r="AH225" i="10"/>
  <c r="M225" i="10" s="1"/>
  <c r="AH224" i="10"/>
  <c r="M224" i="10" s="1"/>
  <c r="AH223" i="10"/>
  <c r="M223" i="10" s="1"/>
  <c r="AH222" i="10"/>
  <c r="AH221" i="10"/>
  <c r="AH220" i="10"/>
  <c r="M220" i="10" s="1"/>
  <c r="AH219" i="10"/>
  <c r="M219" i="10" s="1"/>
  <c r="AH218" i="10"/>
  <c r="M218" i="10" s="1"/>
  <c r="AH217" i="10"/>
  <c r="AH216" i="10"/>
  <c r="AH215" i="10"/>
  <c r="AH214" i="10"/>
  <c r="M214" i="10" s="1"/>
  <c r="AH213" i="10"/>
  <c r="AH212" i="10"/>
  <c r="M212" i="10" s="1"/>
  <c r="AH211" i="10"/>
  <c r="M211" i="10" s="1"/>
  <c r="AH210" i="10"/>
  <c r="AH209" i="10"/>
  <c r="AH208" i="10"/>
  <c r="AH207" i="10"/>
  <c r="M207" i="10" s="1"/>
  <c r="AH206" i="10"/>
  <c r="M206" i="10" s="1"/>
  <c r="AH205" i="10"/>
  <c r="M205" i="10" s="1"/>
  <c r="AH204" i="10"/>
  <c r="M204" i="10" s="1"/>
  <c r="AH203" i="10"/>
  <c r="M203" i="10" s="1"/>
  <c r="AH202" i="10"/>
  <c r="M202" i="10" s="1"/>
  <c r="AH201" i="10"/>
  <c r="M201" i="10" s="1"/>
  <c r="AH200" i="10"/>
  <c r="M200" i="10" s="1"/>
  <c r="AH199" i="10"/>
  <c r="M199" i="10" s="1"/>
  <c r="AH198" i="10"/>
  <c r="AH197" i="10"/>
  <c r="M197" i="10" s="1"/>
  <c r="AH196" i="10"/>
  <c r="M196" i="10" s="1"/>
  <c r="AH195" i="10"/>
  <c r="M195" i="10" s="1"/>
  <c r="AH194" i="10"/>
  <c r="M194" i="10" s="1"/>
  <c r="AH193" i="10"/>
  <c r="AH192" i="10"/>
  <c r="M192" i="10" s="1"/>
  <c r="AH191" i="10"/>
  <c r="M191" i="10" s="1"/>
  <c r="AH190" i="10"/>
  <c r="M190" i="10" s="1"/>
  <c r="AH189" i="10"/>
  <c r="M189" i="10" s="1"/>
  <c r="AH188" i="10"/>
  <c r="AH187" i="10"/>
  <c r="M187" i="10" s="1"/>
  <c r="AH186" i="10"/>
  <c r="M186" i="10" s="1"/>
  <c r="AH185" i="10"/>
  <c r="M185" i="10" s="1"/>
  <c r="AH184" i="10"/>
  <c r="AH183" i="10"/>
  <c r="M183" i="10" s="1"/>
  <c r="AH182" i="10"/>
  <c r="M182" i="10" s="1"/>
  <c r="AH181" i="10"/>
  <c r="AH180" i="10"/>
  <c r="M180" i="10" s="1"/>
  <c r="AH179" i="10"/>
  <c r="M179" i="10"/>
  <c r="AH178" i="10"/>
  <c r="AH177" i="10"/>
  <c r="M177" i="10" s="1"/>
  <c r="AH176" i="10"/>
  <c r="M176" i="10" s="1"/>
  <c r="AH175" i="10"/>
  <c r="M175" i="10" s="1"/>
  <c r="AH174" i="10"/>
  <c r="M174" i="10" s="1"/>
  <c r="AH173" i="10"/>
  <c r="M173" i="10" s="1"/>
  <c r="AH172" i="10"/>
  <c r="M172" i="10" s="1"/>
  <c r="AH171" i="10"/>
  <c r="M171" i="10" s="1"/>
  <c r="AH170" i="10"/>
  <c r="M170" i="10" s="1"/>
  <c r="AH169" i="10"/>
  <c r="M169" i="10" s="1"/>
  <c r="AH168" i="10"/>
  <c r="M168" i="10" s="1"/>
  <c r="AH167" i="10"/>
  <c r="M167" i="10" s="1"/>
  <c r="AH166" i="10"/>
  <c r="M166" i="10" s="1"/>
  <c r="AH165" i="10"/>
  <c r="AH164" i="10"/>
  <c r="M164" i="10" s="1"/>
  <c r="AH163" i="10"/>
  <c r="M163" i="10" s="1"/>
  <c r="AH162" i="10"/>
  <c r="M162" i="10" s="1"/>
  <c r="AH161" i="10"/>
  <c r="AH160" i="10"/>
  <c r="M160" i="10"/>
  <c r="AH159" i="10"/>
  <c r="M159" i="10" s="1"/>
  <c r="AH158" i="10"/>
  <c r="AH157" i="10"/>
  <c r="AH156" i="10"/>
  <c r="M156" i="10" s="1"/>
  <c r="AH155" i="10"/>
  <c r="AH154" i="10"/>
  <c r="M154" i="10" s="1"/>
  <c r="AH153" i="10"/>
  <c r="M153" i="10" s="1"/>
  <c r="AH152" i="10"/>
  <c r="M152" i="10" s="1"/>
  <c r="AH151" i="10"/>
  <c r="M151" i="10" s="1"/>
  <c r="AH150" i="10"/>
  <c r="AH149" i="10"/>
  <c r="AH148" i="10"/>
  <c r="M148" i="10" s="1"/>
  <c r="AH147" i="10"/>
  <c r="M147" i="10" s="1"/>
  <c r="AH146" i="10"/>
  <c r="AH145" i="10"/>
  <c r="M145" i="10" s="1"/>
  <c r="AH144" i="10"/>
  <c r="M144" i="10" s="1"/>
  <c r="AH143" i="10"/>
  <c r="M143" i="10" s="1"/>
  <c r="AH142" i="10"/>
  <c r="M142" i="10" s="1"/>
  <c r="AH141" i="10"/>
  <c r="AH140" i="10"/>
  <c r="AH139" i="10"/>
  <c r="M139" i="10" s="1"/>
  <c r="AH138" i="10"/>
  <c r="AH137" i="10"/>
  <c r="AH136" i="10"/>
  <c r="M136" i="10" s="1"/>
  <c r="AH135" i="10"/>
  <c r="M135" i="10" s="1"/>
  <c r="AH134" i="10"/>
  <c r="M134" i="10" s="1"/>
  <c r="AH133" i="10"/>
  <c r="M133" i="10" s="1"/>
  <c r="AH132" i="10"/>
  <c r="M132" i="10" s="1"/>
  <c r="AH131" i="10"/>
  <c r="M131" i="10" s="1"/>
  <c r="AH130" i="10"/>
  <c r="AH129" i="10"/>
  <c r="AH128" i="10"/>
  <c r="M128" i="10" s="1"/>
  <c r="AH127" i="10"/>
  <c r="M127" i="10" s="1"/>
  <c r="AH126" i="10"/>
  <c r="M126" i="10" s="1"/>
  <c r="AH125" i="10"/>
  <c r="AH124" i="10"/>
  <c r="M124" i="10" s="1"/>
  <c r="AH123" i="10"/>
  <c r="M123" i="10" s="1"/>
  <c r="AH122" i="10"/>
  <c r="M122" i="10" s="1"/>
  <c r="AH121" i="10"/>
  <c r="AH120" i="10"/>
  <c r="AH119" i="10"/>
  <c r="M119" i="10" s="1"/>
  <c r="AH118" i="10"/>
  <c r="M118" i="10" s="1"/>
  <c r="AH117" i="10"/>
  <c r="M117" i="10" s="1"/>
  <c r="AH116" i="10"/>
  <c r="M116" i="10" s="1"/>
  <c r="AH115" i="10"/>
  <c r="M115" i="10" s="1"/>
  <c r="AH114" i="10"/>
  <c r="M114" i="10" s="1"/>
  <c r="AH113" i="10"/>
  <c r="AH112" i="10"/>
  <c r="M112" i="10" s="1"/>
  <c r="AH111" i="10"/>
  <c r="AH110" i="10"/>
  <c r="M110" i="10"/>
  <c r="AH109" i="10"/>
  <c r="M109" i="10" s="1"/>
  <c r="AH108" i="10"/>
  <c r="M108" i="10" s="1"/>
  <c r="AH107" i="10"/>
  <c r="M107" i="10"/>
  <c r="AH106" i="10"/>
  <c r="AH105" i="10"/>
  <c r="AH104" i="10"/>
  <c r="AH103" i="10"/>
  <c r="AH102" i="10"/>
  <c r="AH101" i="10"/>
  <c r="AH100" i="10"/>
  <c r="M100" i="10" s="1"/>
  <c r="AH99" i="10"/>
  <c r="M99" i="10" s="1"/>
  <c r="AH98" i="10"/>
  <c r="AH97" i="10"/>
  <c r="M97" i="10" s="1"/>
  <c r="AH96" i="10"/>
  <c r="M96" i="10" s="1"/>
  <c r="AH95" i="10"/>
  <c r="M95" i="10" s="1"/>
  <c r="AH94" i="10"/>
  <c r="AH93" i="10"/>
  <c r="M93" i="10" s="1"/>
  <c r="AH92" i="10"/>
  <c r="M92" i="10" s="1"/>
  <c r="AH91" i="10"/>
  <c r="M91" i="10" s="1"/>
  <c r="AH90" i="10"/>
  <c r="M90" i="10" s="1"/>
  <c r="AH89" i="10"/>
  <c r="AH88" i="10"/>
  <c r="AH87" i="10"/>
  <c r="AH86" i="10"/>
  <c r="M86" i="10" s="1"/>
  <c r="AH85" i="10"/>
  <c r="AH84" i="10"/>
  <c r="M84" i="10" s="1"/>
  <c r="AH83" i="10"/>
  <c r="M83" i="10" s="1"/>
  <c r="AH82" i="10"/>
  <c r="M82" i="10" s="1"/>
  <c r="AH81" i="10"/>
  <c r="M81" i="10" s="1"/>
  <c r="AH80" i="10"/>
  <c r="M80" i="10" s="1"/>
  <c r="AH79" i="10"/>
  <c r="M79" i="10" s="1"/>
  <c r="AH78" i="10"/>
  <c r="M78" i="10" s="1"/>
  <c r="AH77" i="10"/>
  <c r="M77" i="10" s="1"/>
  <c r="AH76" i="10"/>
  <c r="M76" i="10" s="1"/>
  <c r="AH75" i="10"/>
  <c r="AH74" i="10"/>
  <c r="AH73" i="10"/>
  <c r="M73" i="10" s="1"/>
  <c r="AH72" i="10"/>
  <c r="AH71" i="10"/>
  <c r="AH70" i="10"/>
  <c r="M70" i="10" s="1"/>
  <c r="AH69" i="10"/>
  <c r="AH68" i="10"/>
  <c r="AH67" i="10"/>
  <c r="M67" i="10" s="1"/>
  <c r="AH66" i="10"/>
  <c r="AH65" i="10"/>
  <c r="M65" i="10" s="1"/>
  <c r="AH64" i="10"/>
  <c r="M64" i="10" s="1"/>
  <c r="AH63" i="10"/>
  <c r="M63" i="10" s="1"/>
  <c r="AH62" i="10"/>
  <c r="M62" i="10" s="1"/>
  <c r="AH61" i="10"/>
  <c r="AH60" i="10"/>
  <c r="M60" i="10" s="1"/>
  <c r="AH59" i="10"/>
  <c r="M59" i="10" s="1"/>
  <c r="AH58" i="10"/>
  <c r="M58" i="10" s="1"/>
  <c r="AH57" i="10"/>
  <c r="AH56" i="10"/>
  <c r="M56" i="10" s="1"/>
  <c r="AH55" i="10"/>
  <c r="M55" i="10" s="1"/>
  <c r="AH54" i="10"/>
  <c r="M54" i="10" s="1"/>
  <c r="AH53" i="10"/>
  <c r="AH52" i="10"/>
  <c r="M52" i="10"/>
  <c r="AH51" i="10"/>
  <c r="M51" i="10" s="1"/>
  <c r="AH50" i="10"/>
  <c r="M50" i="10" s="1"/>
  <c r="AH49" i="10"/>
  <c r="AH48" i="10"/>
  <c r="AH47" i="10"/>
  <c r="M47" i="10" s="1"/>
  <c r="AH46" i="10"/>
  <c r="AH45" i="10"/>
  <c r="AH44" i="10"/>
  <c r="M44" i="10" s="1"/>
  <c r="AH43" i="10"/>
  <c r="M43" i="10" s="1"/>
  <c r="AH42" i="10"/>
  <c r="M42" i="10" s="1"/>
  <c r="AH41" i="10"/>
  <c r="AH40" i="10"/>
  <c r="M40" i="10" s="1"/>
  <c r="AH39" i="10"/>
  <c r="M39" i="10" s="1"/>
  <c r="AH38" i="10"/>
  <c r="M38" i="10" s="1"/>
  <c r="AH37" i="10"/>
  <c r="AH36" i="10"/>
  <c r="M36" i="10" s="1"/>
  <c r="AH35" i="10"/>
  <c r="M35" i="10" s="1"/>
  <c r="AH34" i="10"/>
  <c r="M34" i="10" s="1"/>
  <c r="AH33" i="10"/>
  <c r="M33" i="10" s="1"/>
  <c r="AH32" i="10"/>
  <c r="M32" i="10" s="1"/>
  <c r="AH31" i="10"/>
  <c r="AH30" i="10"/>
  <c r="M30" i="10" s="1"/>
  <c r="AH29" i="10"/>
  <c r="AH28" i="10"/>
  <c r="AH27" i="10"/>
  <c r="M27" i="10" s="1"/>
  <c r="AH26" i="10"/>
  <c r="M26" i="10" s="1"/>
  <c r="AH25" i="10"/>
  <c r="AH24" i="10"/>
  <c r="M24" i="10" s="1"/>
  <c r="AH23" i="10"/>
  <c r="AH22" i="10"/>
  <c r="M22" i="10" s="1"/>
  <c r="AH21" i="10"/>
  <c r="M21" i="10" s="1"/>
  <c r="AH20" i="10"/>
  <c r="M20" i="10" s="1"/>
  <c r="AH19" i="10"/>
  <c r="M19" i="10" s="1"/>
  <c r="AH18" i="10"/>
  <c r="M18" i="10" s="1"/>
  <c r="AH17" i="10"/>
  <c r="AH16" i="10"/>
  <c r="M16" i="10" s="1"/>
  <c r="AH15" i="10"/>
  <c r="M15" i="10" s="1"/>
  <c r="AH14" i="10"/>
  <c r="M14" i="10" s="1"/>
  <c r="AH13" i="10"/>
  <c r="AH12" i="10"/>
  <c r="M12" i="10" s="1"/>
  <c r="AH11" i="10"/>
  <c r="M11" i="10" s="1"/>
  <c r="AH10" i="10"/>
  <c r="AH9" i="10"/>
  <c r="M9" i="10" s="1"/>
  <c r="AH8" i="10"/>
  <c r="M8" i="10" s="1"/>
  <c r="AH7" i="10"/>
  <c r="AH6" i="10"/>
  <c r="M6" i="10" s="1"/>
  <c r="AH5" i="10"/>
  <c r="M5" i="10" s="1"/>
  <c r="AH4" i="10"/>
  <c r="M4" i="10" s="1"/>
  <c r="AH3" i="10"/>
  <c r="M3" i="10" s="1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M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5" i="10"/>
  <c r="N14" i="10"/>
  <c r="N13" i="10"/>
  <c r="N12" i="10"/>
  <c r="N11" i="10"/>
  <c r="N10" i="10"/>
  <c r="N9" i="10"/>
  <c r="O8" i="10"/>
  <c r="P8" i="10" s="1"/>
  <c r="N8" i="10"/>
  <c r="O7" i="10"/>
  <c r="P7" i="10" s="1"/>
  <c r="N7" i="10"/>
  <c r="O6" i="10"/>
  <c r="P6" i="10" s="1"/>
  <c r="N6" i="10"/>
  <c r="O5" i="10"/>
  <c r="P5" i="10" s="1"/>
  <c r="N5" i="10"/>
  <c r="O4" i="10"/>
  <c r="P4" i="10" s="1"/>
  <c r="N4" i="10"/>
  <c r="O3" i="10"/>
  <c r="P3" i="10" s="1"/>
  <c r="N3" i="10"/>
  <c r="N21" i="7"/>
  <c r="N20" i="7"/>
  <c r="N19" i="7"/>
  <c r="N18" i="7"/>
  <c r="N17" i="7"/>
  <c r="P21" i="7"/>
  <c r="Q21" i="7" s="1"/>
  <c r="P20" i="7"/>
  <c r="Q20" i="7" s="1"/>
  <c r="P19" i="7"/>
  <c r="Q19" i="7" s="1"/>
  <c r="P18" i="7"/>
  <c r="Q18" i="7" s="1"/>
  <c r="P17" i="7"/>
  <c r="Q17" i="7" s="1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BY21" i="7"/>
  <c r="M21" i="7" s="1"/>
  <c r="BY19" i="7"/>
  <c r="M19" i="7" s="1"/>
  <c r="BY20" i="7"/>
  <c r="M20" i="7"/>
  <c r="BY18" i="7"/>
  <c r="M18" i="7" s="1"/>
  <c r="BY17" i="7"/>
  <c r="M17" i="7" s="1"/>
  <c r="BY16" i="7"/>
  <c r="M16" i="7" s="1"/>
  <c r="BY15" i="7"/>
  <c r="M15" i="7" s="1"/>
  <c r="BY14" i="7"/>
  <c r="M14" i="7" s="1"/>
  <c r="BY13" i="7"/>
  <c r="M13" i="7" s="1"/>
  <c r="BY12" i="7"/>
  <c r="M12" i="7" s="1"/>
  <c r="BY11" i="7"/>
  <c r="M11" i="7"/>
  <c r="BY10" i="7"/>
  <c r="M10" i="7" s="1"/>
  <c r="BY9" i="7"/>
  <c r="M9" i="7" s="1"/>
  <c r="BY8" i="7"/>
  <c r="M8" i="7" s="1"/>
  <c r="BY7" i="7"/>
  <c r="M7" i="7" s="1"/>
  <c r="BY6" i="7"/>
  <c r="M6" i="7" s="1"/>
  <c r="BY5" i="7"/>
  <c r="M5" i="7" s="1"/>
  <c r="BY4" i="7"/>
  <c r="M4" i="7"/>
  <c r="BY3" i="7"/>
  <c r="M3" i="7" s="1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X41" i="6"/>
  <c r="M41" i="6" s="1"/>
  <c r="X40" i="6"/>
  <c r="M40" i="6" s="1"/>
  <c r="X39" i="6"/>
  <c r="M39" i="6"/>
  <c r="X38" i="6"/>
  <c r="M38" i="6" s="1"/>
  <c r="X37" i="6"/>
  <c r="M37" i="6" s="1"/>
  <c r="X36" i="6"/>
  <c r="M36" i="6" s="1"/>
  <c r="X35" i="6"/>
  <c r="M35" i="6" s="1"/>
  <c r="X34" i="6"/>
  <c r="M34" i="6" s="1"/>
  <c r="X33" i="6"/>
  <c r="M33" i="6" s="1"/>
  <c r="X32" i="6"/>
  <c r="M32" i="6" s="1"/>
  <c r="X31" i="6"/>
  <c r="M31" i="6" s="1"/>
  <c r="X30" i="6"/>
  <c r="M30" i="6" s="1"/>
  <c r="X29" i="6"/>
  <c r="X28" i="6"/>
  <c r="M28" i="6" s="1"/>
  <c r="X27" i="6"/>
  <c r="M27" i="6" s="1"/>
  <c r="X26" i="6"/>
  <c r="M26" i="6" s="1"/>
  <c r="X25" i="6"/>
  <c r="M25" i="6" s="1"/>
  <c r="X24" i="6"/>
  <c r="M24" i="6" s="1"/>
  <c r="X23" i="6"/>
  <c r="M23" i="6" s="1"/>
  <c r="X22" i="6"/>
  <c r="M22" i="6" s="1"/>
  <c r="X21" i="6"/>
  <c r="M21" i="6" s="1"/>
  <c r="M29" i="6"/>
  <c r="X17" i="6"/>
  <c r="M17" i="6" s="1"/>
  <c r="X20" i="6"/>
  <c r="M20" i="6" s="1"/>
  <c r="X19" i="6"/>
  <c r="M19" i="6" s="1"/>
  <c r="X18" i="6"/>
  <c r="M18" i="6" s="1"/>
  <c r="X16" i="6"/>
  <c r="M16" i="6" s="1"/>
  <c r="X15" i="6"/>
  <c r="M15" i="6" s="1"/>
  <c r="X14" i="6"/>
  <c r="M14" i="6" s="1"/>
  <c r="X13" i="6"/>
  <c r="M13" i="6" s="1"/>
  <c r="X12" i="6"/>
  <c r="M12" i="6" s="1"/>
  <c r="X11" i="6"/>
  <c r="M11" i="6" s="1"/>
  <c r="X10" i="6"/>
  <c r="M10" i="6" s="1"/>
  <c r="X9" i="6"/>
  <c r="M9" i="6" s="1"/>
  <c r="X8" i="6"/>
  <c r="M8" i="6" s="1"/>
  <c r="X7" i="6"/>
  <c r="M7" i="6" s="1"/>
  <c r="X6" i="6"/>
  <c r="M6" i="6" s="1"/>
  <c r="X5" i="6"/>
  <c r="M5" i="6" s="1"/>
  <c r="X4" i="6"/>
  <c r="M4" i="6" s="1"/>
  <c r="X3" i="6"/>
  <c r="M3" i="6" s="1"/>
  <c r="O3" i="4"/>
  <c r="AF66" i="4"/>
  <c r="M66" i="4" s="1"/>
  <c r="AF65" i="4"/>
  <c r="M65" i="4" s="1"/>
  <c r="AF64" i="4"/>
  <c r="M64" i="4" s="1"/>
  <c r="AF63" i="4"/>
  <c r="M63" i="4" s="1"/>
  <c r="AF62" i="4"/>
  <c r="M62" i="4" s="1"/>
  <c r="AF61" i="4"/>
  <c r="M61" i="4" s="1"/>
  <c r="AF60" i="4"/>
  <c r="M60" i="4" s="1"/>
  <c r="AF59" i="4"/>
  <c r="M59" i="4" s="1"/>
  <c r="AF58" i="4"/>
  <c r="M58" i="4" s="1"/>
  <c r="AF57" i="4"/>
  <c r="M57" i="4" s="1"/>
  <c r="AF56" i="4"/>
  <c r="M56" i="4" s="1"/>
  <c r="AF55" i="4"/>
  <c r="M55" i="4" s="1"/>
  <c r="AF54" i="4"/>
  <c r="M54" i="4" s="1"/>
  <c r="AF53" i="4"/>
  <c r="M53" i="4" s="1"/>
  <c r="AF52" i="4"/>
  <c r="M52" i="4" s="1"/>
  <c r="AF51" i="4"/>
  <c r="M51" i="4" s="1"/>
  <c r="AF50" i="4"/>
  <c r="M50" i="4" s="1"/>
  <c r="AF49" i="4"/>
  <c r="M49" i="4" s="1"/>
  <c r="AF48" i="4"/>
  <c r="M48" i="4" s="1"/>
  <c r="AF47" i="4"/>
  <c r="M47" i="4" s="1"/>
  <c r="AF46" i="4"/>
  <c r="M46" i="4" s="1"/>
  <c r="AF45" i="4"/>
  <c r="M45" i="4" s="1"/>
  <c r="AF44" i="4"/>
  <c r="M44" i="4" s="1"/>
  <c r="AF43" i="4"/>
  <c r="M43" i="4" s="1"/>
  <c r="AF42" i="4"/>
  <c r="M42" i="4" s="1"/>
  <c r="AF41" i="4"/>
  <c r="M41" i="4" s="1"/>
  <c r="AF40" i="4"/>
  <c r="M40" i="4" s="1"/>
  <c r="AF39" i="4"/>
  <c r="M39" i="4" s="1"/>
  <c r="AF38" i="4"/>
  <c r="M38" i="4" s="1"/>
  <c r="AF37" i="4"/>
  <c r="M37" i="4" s="1"/>
  <c r="AF36" i="4"/>
  <c r="M36" i="4" s="1"/>
  <c r="AF35" i="4"/>
  <c r="M35" i="4" s="1"/>
  <c r="AF34" i="4"/>
  <c r="M34" i="4" s="1"/>
  <c r="AF33" i="4"/>
  <c r="M33" i="4" s="1"/>
  <c r="AF32" i="4"/>
  <c r="M32" i="4" s="1"/>
  <c r="AF31" i="4"/>
  <c r="M31" i="4" s="1"/>
  <c r="AF30" i="4"/>
  <c r="M30" i="4" s="1"/>
  <c r="AF29" i="4"/>
  <c r="M29" i="4" s="1"/>
  <c r="AF28" i="4"/>
  <c r="M28" i="4" s="1"/>
  <c r="AF27" i="4"/>
  <c r="M27" i="4" s="1"/>
  <c r="AF26" i="4"/>
  <c r="M26" i="4" s="1"/>
  <c r="AF25" i="4"/>
  <c r="M25" i="4" s="1"/>
  <c r="AF24" i="4"/>
  <c r="M24" i="4" s="1"/>
  <c r="AF23" i="4"/>
  <c r="M23" i="4" s="1"/>
  <c r="AF22" i="4"/>
  <c r="M22" i="4" s="1"/>
  <c r="AF21" i="4"/>
  <c r="M21" i="4" s="1"/>
  <c r="AF20" i="4"/>
  <c r="M20" i="4" s="1"/>
  <c r="AF19" i="4"/>
  <c r="M19" i="4" s="1"/>
  <c r="AF18" i="4"/>
  <c r="M18" i="4" s="1"/>
  <c r="AF17" i="4"/>
  <c r="M17" i="4" s="1"/>
  <c r="AF16" i="4"/>
  <c r="M16" i="4" s="1"/>
  <c r="AF15" i="4"/>
  <c r="M15" i="4" s="1"/>
  <c r="AF14" i="4"/>
  <c r="M14" i="4" s="1"/>
  <c r="AF13" i="4"/>
  <c r="M13" i="4" s="1"/>
  <c r="AF12" i="4"/>
  <c r="M12" i="4" s="1"/>
  <c r="AF11" i="4"/>
  <c r="M11" i="4" s="1"/>
  <c r="AF10" i="4"/>
  <c r="M10" i="4" s="1"/>
  <c r="AF9" i="4"/>
  <c r="M9" i="4" s="1"/>
  <c r="AF8" i="4"/>
  <c r="M8" i="4" s="1"/>
  <c r="AF7" i="4"/>
  <c r="M7" i="4" s="1"/>
  <c r="AF6" i="4"/>
  <c r="M6" i="4" s="1"/>
  <c r="AF5" i="4"/>
  <c r="M5" i="4" s="1"/>
  <c r="AF4" i="4"/>
  <c r="M4" i="4" s="1"/>
  <c r="AF3" i="4"/>
  <c r="M3" i="4" s="1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AD47" i="3"/>
  <c r="M47" i="3" s="1"/>
  <c r="AD46" i="3"/>
  <c r="M46" i="3" s="1"/>
  <c r="AD45" i="3"/>
  <c r="M45" i="3" s="1"/>
  <c r="AD44" i="3"/>
  <c r="M44" i="3" s="1"/>
  <c r="AD43" i="3"/>
  <c r="M43" i="3" s="1"/>
  <c r="AD42" i="3"/>
  <c r="M42" i="3" s="1"/>
  <c r="AD41" i="3"/>
  <c r="M41" i="3" s="1"/>
  <c r="AD40" i="3"/>
  <c r="M40" i="3" s="1"/>
  <c r="AD39" i="3"/>
  <c r="M39" i="3" s="1"/>
  <c r="AD38" i="3"/>
  <c r="M38" i="3" s="1"/>
  <c r="AD37" i="3"/>
  <c r="M37" i="3" s="1"/>
  <c r="AD36" i="3"/>
  <c r="M36" i="3" s="1"/>
  <c r="AD35" i="3"/>
  <c r="M35" i="3" s="1"/>
  <c r="AD34" i="3"/>
  <c r="M34" i="3" s="1"/>
  <c r="AD33" i="3"/>
  <c r="M33" i="3" s="1"/>
  <c r="AD32" i="3"/>
  <c r="M32" i="3" s="1"/>
  <c r="AD31" i="3"/>
  <c r="M31" i="3" s="1"/>
  <c r="AD30" i="3"/>
  <c r="M30" i="3" s="1"/>
  <c r="AD29" i="3"/>
  <c r="M29" i="3" s="1"/>
  <c r="AD28" i="3"/>
  <c r="M28" i="3" s="1"/>
  <c r="AD27" i="3"/>
  <c r="M27" i="3" s="1"/>
  <c r="AD26" i="3"/>
  <c r="M26" i="3" s="1"/>
  <c r="AD25" i="3"/>
  <c r="M25" i="3" s="1"/>
  <c r="AD24" i="3"/>
  <c r="M24" i="3" s="1"/>
  <c r="AD23" i="3"/>
  <c r="M23" i="3" s="1"/>
  <c r="AD22" i="3"/>
  <c r="M22" i="3" s="1"/>
  <c r="AD21" i="3"/>
  <c r="M21" i="3" s="1"/>
  <c r="AD20" i="3"/>
  <c r="M20" i="3" s="1"/>
  <c r="AD19" i="3"/>
  <c r="M19" i="3" s="1"/>
  <c r="AD18" i="3"/>
  <c r="M18" i="3" s="1"/>
  <c r="AD17" i="3"/>
  <c r="M17" i="3" s="1"/>
  <c r="AD16" i="3"/>
  <c r="M16" i="3" s="1"/>
  <c r="AD15" i="3"/>
  <c r="M15" i="3" s="1"/>
  <c r="AD14" i="3"/>
  <c r="M14" i="3" s="1"/>
  <c r="AD13" i="3"/>
  <c r="M13" i="3" s="1"/>
  <c r="AD12" i="3"/>
  <c r="M12" i="3" s="1"/>
  <c r="AD11" i="3"/>
  <c r="M11" i="3" s="1"/>
  <c r="AD10" i="3"/>
  <c r="M10" i="3" s="1"/>
  <c r="AD9" i="3"/>
  <c r="M9" i="3" s="1"/>
  <c r="AD8" i="3"/>
  <c r="M8" i="3" s="1"/>
  <c r="AD7" i="3"/>
  <c r="M7" i="3" s="1"/>
  <c r="AD6" i="3"/>
  <c r="M6" i="3" s="1"/>
  <c r="AD5" i="3"/>
  <c r="M5" i="3" s="1"/>
  <c r="AD4" i="3"/>
  <c r="M4" i="3" s="1"/>
  <c r="AD3" i="3"/>
  <c r="M3" i="3" s="1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0" i="7"/>
  <c r="Q10" i="7" s="1"/>
  <c r="P9" i="7"/>
  <c r="Q9" i="7" s="1"/>
  <c r="P8" i="7"/>
  <c r="Q8" i="7" s="1"/>
  <c r="P7" i="7"/>
  <c r="Q7" i="7" s="1"/>
  <c r="P6" i="7"/>
  <c r="Q6" i="7" s="1"/>
  <c r="P5" i="7"/>
  <c r="Q5" i="7" s="1"/>
  <c r="P4" i="7"/>
  <c r="Q4" i="7" s="1"/>
  <c r="P3" i="7"/>
  <c r="M573" i="10"/>
  <c r="M973" i="10"/>
  <c r="M157" i="10"/>
  <c r="M763" i="10"/>
  <c r="M994" i="10"/>
  <c r="M77" i="14"/>
  <c r="M18" i="15"/>
  <c r="AD59" i="14"/>
  <c r="AE90" i="14"/>
  <c r="AC26" i="15" l="1"/>
  <c r="AC18" i="15"/>
  <c r="AC6" i="15"/>
  <c r="AC15" i="15"/>
  <c r="R22" i="15"/>
  <c r="AC17" i="15"/>
  <c r="AC11" i="15"/>
  <c r="M15" i="15"/>
  <c r="R15" i="15" s="1"/>
  <c r="R10" i="15"/>
  <c r="R14" i="15"/>
  <c r="R19" i="15"/>
  <c r="AC14" i="15"/>
  <c r="AC7" i="15"/>
  <c r="M23" i="15"/>
  <c r="R23" i="15" s="1"/>
  <c r="R12" i="15"/>
  <c r="AE33" i="14"/>
  <c r="AD49" i="14"/>
  <c r="AE89" i="14"/>
  <c r="AF89" i="14" s="1"/>
  <c r="N39" i="14"/>
  <c r="N27" i="14"/>
  <c r="AF88" i="14"/>
  <c r="AF9" i="14"/>
  <c r="AD5" i="14"/>
  <c r="N4" i="14"/>
  <c r="AE19" i="14"/>
  <c r="AF19" i="14" s="1"/>
  <c r="AE18" i="14"/>
  <c r="AF18" i="14" s="1"/>
  <c r="AE26" i="14"/>
  <c r="N85" i="14"/>
  <c r="N69" i="14"/>
  <c r="AF45" i="14"/>
  <c r="AF11" i="14"/>
  <c r="AE51" i="14"/>
  <c r="N79" i="14"/>
  <c r="N71" i="14"/>
  <c r="AF41" i="14"/>
  <c r="AF25" i="14"/>
  <c r="N42" i="14"/>
  <c r="N6" i="14"/>
  <c r="AE67" i="14"/>
  <c r="AF67" i="14" s="1"/>
  <c r="AD27" i="14"/>
  <c r="AF47" i="14"/>
  <c r="AF20" i="14"/>
  <c r="N53" i="14"/>
  <c r="AE82" i="14"/>
  <c r="AF82" i="14" s="1"/>
  <c r="AD20" i="14"/>
  <c r="AD41" i="14"/>
  <c r="N19" i="14"/>
  <c r="N15" i="14"/>
  <c r="N7" i="14"/>
  <c r="AD45" i="14"/>
  <c r="AD47" i="14"/>
  <c r="N64" i="14"/>
  <c r="AF27" i="14"/>
  <c r="AD25" i="14"/>
  <c r="AE57" i="14"/>
  <c r="AF57" i="14" s="1"/>
  <c r="AF85" i="14"/>
  <c r="AF40" i="14"/>
  <c r="AF60" i="14"/>
  <c r="AF70" i="14"/>
  <c r="N68" i="14"/>
  <c r="AF29" i="14"/>
  <c r="AE65" i="14"/>
  <c r="M20" i="14"/>
  <c r="AF77" i="14"/>
  <c r="N84" i="14"/>
  <c r="N60" i="14"/>
  <c r="AD73" i="14"/>
  <c r="AF5" i="14"/>
  <c r="N82" i="14"/>
  <c r="N78" i="14"/>
  <c r="N40" i="14"/>
  <c r="N25" i="14"/>
  <c r="N21" i="14"/>
  <c r="N17" i="14"/>
  <c r="AD21" i="14"/>
  <c r="M70" i="14"/>
  <c r="N55" i="14"/>
  <c r="N51" i="14"/>
  <c r="N47" i="14"/>
  <c r="N32" i="14"/>
  <c r="N28" i="14"/>
  <c r="N20" i="14"/>
  <c r="AE13" i="14"/>
  <c r="AF13" i="14" s="1"/>
  <c r="AE3" i="14"/>
  <c r="AF3" i="14" s="1"/>
  <c r="AD9" i="14"/>
  <c r="N70" i="14"/>
  <c r="N58" i="14"/>
  <c r="N54" i="14"/>
  <c r="AF73" i="14"/>
  <c r="AE50" i="14"/>
  <c r="AF50" i="14" s="1"/>
  <c r="AF36" i="14"/>
  <c r="N81" i="14"/>
  <c r="N77" i="14"/>
  <c r="N73" i="14"/>
  <c r="N45" i="14"/>
  <c r="N41" i="14"/>
  <c r="N34" i="14"/>
  <c r="N22" i="14"/>
  <c r="N10" i="14"/>
  <c r="AF17" i="14"/>
  <c r="M3" i="14"/>
  <c r="M85" i="14"/>
  <c r="N92" i="14"/>
  <c r="N29" i="14"/>
  <c r="AD86" i="14"/>
  <c r="M28" i="10"/>
  <c r="M272" i="10"/>
  <c r="M87" i="10"/>
  <c r="M922" i="10"/>
  <c r="M524" i="10"/>
  <c r="M494" i="10"/>
  <c r="M643" i="10"/>
  <c r="M929" i="10"/>
  <c r="M477" i="10"/>
  <c r="M245" i="10"/>
  <c r="M378" i="10"/>
  <c r="M526" i="10"/>
  <c r="M539" i="10"/>
  <c r="M754" i="10"/>
  <c r="M1048" i="10"/>
  <c r="M891" i="10"/>
  <c r="M150" i="10"/>
  <c r="M663" i="10"/>
  <c r="M786" i="10"/>
  <c r="M31" i="10"/>
  <c r="M120" i="10"/>
  <c r="M508" i="10"/>
  <c r="M834" i="10"/>
  <c r="M1141" i="10"/>
  <c r="M671" i="10"/>
  <c r="M901" i="10"/>
  <c r="M944" i="10"/>
  <c r="M849" i="10"/>
  <c r="M25" i="10"/>
  <c r="M286" i="10"/>
  <c r="M490" i="10"/>
  <c r="M495" i="10"/>
  <c r="M705" i="10"/>
  <c r="M623" i="10"/>
  <c r="M57" i="10"/>
  <c r="M433" i="10"/>
  <c r="M485" i="10"/>
  <c r="M511" i="10"/>
  <c r="M1017" i="10"/>
  <c r="M649" i="10"/>
  <c r="M514" i="10"/>
  <c r="M879" i="10"/>
  <c r="M1100" i="10"/>
  <c r="M1106" i="10"/>
  <c r="M1113" i="10"/>
  <c r="M381" i="10"/>
  <c r="M397" i="10"/>
  <c r="M484" i="10"/>
  <c r="M592" i="10"/>
  <c r="M675" i="10"/>
  <c r="M917" i="10"/>
  <c r="M941" i="10"/>
  <c r="M1060" i="10"/>
  <c r="M712" i="10"/>
  <c r="M10" i="10"/>
  <c r="M17" i="10"/>
  <c r="M104" i="10"/>
  <c r="M146" i="10"/>
  <c r="M304" i="10"/>
  <c r="M971" i="10"/>
  <c r="M46" i="10"/>
  <c r="M75" i="10"/>
  <c r="M298" i="10"/>
  <c r="M305" i="10"/>
  <c r="M493" i="10"/>
  <c r="M541" i="10"/>
  <c r="M576" i="10"/>
  <c r="M599" i="10"/>
  <c r="M1128" i="10"/>
  <c r="M68" i="10"/>
  <c r="M181" i="10"/>
  <c r="M354" i="10"/>
  <c r="M149" i="10"/>
  <c r="M198" i="10"/>
  <c r="M686" i="10"/>
  <c r="M137" i="10"/>
  <c r="M158" i="10"/>
  <c r="M533" i="10"/>
  <c r="M679" i="10"/>
  <c r="M821" i="10"/>
  <c r="M983" i="10"/>
  <c r="M1092" i="10"/>
  <c r="M23" i="10"/>
  <c r="M244" i="10"/>
  <c r="M141" i="10"/>
  <c r="M873" i="10"/>
  <c r="M1022" i="10"/>
  <c r="M113" i="10"/>
  <c r="M129" i="10"/>
  <c r="M178" i="10"/>
  <c r="M193" i="10"/>
  <c r="M330" i="10"/>
  <c r="M389" i="10"/>
  <c r="M501" i="10"/>
  <c r="M680" i="10"/>
  <c r="M957" i="10"/>
  <c r="M1087" i="10"/>
  <c r="M430" i="10"/>
  <c r="M346" i="10"/>
  <c r="M437" i="10"/>
  <c r="M640" i="10"/>
  <c r="AB250" i="13"/>
  <c r="AB294" i="13"/>
  <c r="AB234" i="13"/>
  <c r="P84" i="13"/>
  <c r="P367" i="13"/>
  <c r="AD4" i="14"/>
  <c r="AE66" i="14"/>
  <c r="AF66" i="14" s="1"/>
  <c r="AE84" i="14"/>
  <c r="AF84" i="14" s="1"/>
  <c r="M86" i="14"/>
  <c r="N88" i="14"/>
  <c r="N65" i="14"/>
  <c r="N57" i="14"/>
  <c r="N31" i="14"/>
  <c r="N8" i="14"/>
  <c r="AE30" i="14"/>
  <c r="AF30" i="14" s="1"/>
  <c r="AF26" i="14"/>
  <c r="AD69" i="14"/>
  <c r="AE83" i="14"/>
  <c r="AF83" i="14" s="1"/>
  <c r="AD60" i="14"/>
  <c r="AF33" i="14"/>
  <c r="N91" i="14"/>
  <c r="N56" i="14"/>
  <c r="N30" i="14"/>
  <c r="AE15" i="14"/>
  <c r="AF15" i="14" s="1"/>
  <c r="N52" i="14"/>
  <c r="M40" i="14"/>
  <c r="N90" i="14"/>
  <c r="N86" i="14"/>
  <c r="N67" i="14"/>
  <c r="N63" i="14"/>
  <c r="N37" i="14"/>
  <c r="N14" i="14"/>
  <c r="AE56" i="14"/>
  <c r="AF56" i="14" s="1"/>
  <c r="AD40" i="14"/>
  <c r="N75" i="14"/>
  <c r="AD17" i="14"/>
  <c r="AE58" i="14"/>
  <c r="AF58" i="14" s="1"/>
  <c r="AE34" i="14"/>
  <c r="AF34" i="14" s="1"/>
  <c r="AF49" i="14"/>
  <c r="AE81" i="14"/>
  <c r="AF81" i="14" s="1"/>
  <c r="N89" i="14"/>
  <c r="N62" i="14"/>
  <c r="N43" i="14"/>
  <c r="N13" i="14"/>
  <c r="AE32" i="14"/>
  <c r="AF32" i="14" s="1"/>
  <c r="AF65" i="14"/>
  <c r="AF54" i="14"/>
  <c r="AF90" i="14"/>
  <c r="AF51" i="14"/>
  <c r="AF69" i="14"/>
  <c r="AF4" i="14"/>
  <c r="N24" i="14"/>
  <c r="AD12" i="14"/>
  <c r="R20" i="15"/>
  <c r="AC25" i="15"/>
  <c r="R13" i="15"/>
  <c r="M11" i="15"/>
  <c r="AC9" i="15"/>
  <c r="M5" i="15"/>
  <c r="M26" i="15"/>
  <c r="R26" i="15" s="1"/>
  <c r="AC20" i="15"/>
  <c r="AC13" i="15"/>
  <c r="AC22" i="15"/>
  <c r="M17" i="15"/>
  <c r="R7" i="15"/>
  <c r="N44" i="14"/>
  <c r="AB276" i="13"/>
  <c r="AC80" i="13"/>
  <c r="AD80" i="13" s="1"/>
  <c r="AB264" i="13"/>
  <c r="P142" i="13"/>
  <c r="P108" i="13"/>
  <c r="AB56" i="13"/>
  <c r="AC76" i="13"/>
  <c r="AD76" i="13" s="1"/>
  <c r="AB72" i="13"/>
  <c r="AC288" i="13"/>
  <c r="AD288" i="13" s="1"/>
  <c r="AC144" i="13"/>
  <c r="AD144" i="13" s="1"/>
  <c r="AB239" i="13"/>
  <c r="AC40" i="13"/>
  <c r="AD40" i="13" s="1"/>
  <c r="P36" i="13"/>
  <c r="AB36" i="13"/>
  <c r="AB412" i="13"/>
  <c r="P268" i="13"/>
  <c r="AB183" i="13"/>
  <c r="P396" i="13"/>
  <c r="AC26" i="13"/>
  <c r="AD26" i="13" s="1"/>
  <c r="AB47" i="13"/>
  <c r="P398" i="13"/>
  <c r="P315" i="13"/>
  <c r="P293" i="13"/>
  <c r="P305" i="13"/>
  <c r="P337" i="13"/>
  <c r="P229" i="13"/>
  <c r="P82" i="13"/>
  <c r="AB141" i="13"/>
  <c r="AC196" i="13"/>
  <c r="AD196" i="13" s="1"/>
  <c r="AC154" i="13"/>
  <c r="AD154" i="13" s="1"/>
  <c r="P174" i="13"/>
  <c r="AB186" i="13"/>
  <c r="P336" i="13"/>
  <c r="AB135" i="13"/>
  <c r="AC128" i="13"/>
  <c r="AD128" i="13" s="1"/>
  <c r="P264" i="13"/>
  <c r="P118" i="13"/>
  <c r="P70" i="13"/>
  <c r="AB92" i="13"/>
  <c r="AB158" i="13"/>
  <c r="P197" i="13"/>
  <c r="P106" i="13"/>
  <c r="AB257" i="13"/>
  <c r="AB48" i="13"/>
  <c r="P184" i="13"/>
  <c r="AC70" i="13"/>
  <c r="AD70" i="13" s="1"/>
  <c r="P277" i="13"/>
  <c r="P104" i="13"/>
  <c r="P67" i="13"/>
  <c r="AB214" i="13"/>
  <c r="AC262" i="13"/>
  <c r="AD262" i="13" s="1"/>
  <c r="AC247" i="13"/>
  <c r="AD247" i="13" s="1"/>
  <c r="P284" i="13"/>
  <c r="P379" i="13"/>
  <c r="AB23" i="13"/>
  <c r="P289" i="13"/>
  <c r="P374" i="13"/>
  <c r="P309" i="13"/>
  <c r="P275" i="13"/>
  <c r="P259" i="13"/>
  <c r="AB13" i="13"/>
  <c r="P86" i="13"/>
  <c r="P269" i="13"/>
  <c r="P352" i="13"/>
  <c r="P292" i="13"/>
  <c r="P272" i="13"/>
  <c r="P189" i="13"/>
  <c r="AB261" i="13"/>
  <c r="P132" i="13"/>
  <c r="P385" i="13"/>
  <c r="P209" i="13"/>
  <c r="P125" i="13"/>
  <c r="AD365" i="13"/>
  <c r="AD361" i="13"/>
  <c r="AD357" i="13"/>
  <c r="AD148" i="13"/>
  <c r="P388" i="13"/>
  <c r="P183" i="13"/>
  <c r="P234" i="13"/>
  <c r="P206" i="13"/>
  <c r="P90" i="13"/>
  <c r="P63" i="13"/>
  <c r="AB245" i="13"/>
  <c r="AD250" i="13"/>
  <c r="AD346" i="13"/>
  <c r="AB346" i="13"/>
  <c r="AB314" i="13"/>
  <c r="P307" i="13"/>
  <c r="P280" i="13"/>
  <c r="P199" i="13"/>
  <c r="P166" i="13"/>
  <c r="P88" i="13"/>
  <c r="AB371" i="13"/>
  <c r="AB66" i="13"/>
  <c r="P159" i="13"/>
  <c r="AB307" i="13"/>
  <c r="AB49" i="13"/>
  <c r="P363" i="13"/>
  <c r="P158" i="13"/>
  <c r="AC299" i="13"/>
  <c r="AD299" i="13" s="1"/>
  <c r="P351" i="13"/>
  <c r="AC254" i="13"/>
  <c r="AD254" i="13" s="1"/>
  <c r="P350" i="13"/>
  <c r="P295" i="13"/>
  <c r="P279" i="13"/>
  <c r="P157" i="13"/>
  <c r="P117" i="13"/>
  <c r="AB113" i="13"/>
  <c r="AB39" i="13"/>
  <c r="AC403" i="13"/>
  <c r="AD403" i="13" s="1"/>
  <c r="AC18" i="13"/>
  <c r="AD18" i="13" s="1"/>
  <c r="P221" i="13"/>
  <c r="AB354" i="13"/>
  <c r="P321" i="13"/>
  <c r="P236" i="13"/>
  <c r="P191" i="13"/>
  <c r="AB223" i="13"/>
  <c r="P297" i="13"/>
  <c r="AB121" i="13"/>
  <c r="AD72" i="13"/>
  <c r="AC318" i="13"/>
  <c r="AD318" i="13" s="1"/>
  <c r="P362" i="13"/>
  <c r="P211" i="13"/>
  <c r="P9" i="13"/>
  <c r="AC224" i="13"/>
  <c r="AD224" i="13" s="1"/>
  <c r="P377" i="13"/>
  <c r="P406" i="13"/>
  <c r="P360" i="13"/>
  <c r="P140" i="13"/>
  <c r="AB69" i="13"/>
  <c r="AB22" i="13"/>
  <c r="AB362" i="13"/>
  <c r="P356" i="13"/>
  <c r="P164" i="13"/>
  <c r="AB148" i="13"/>
  <c r="AB240" i="13"/>
  <c r="AD126" i="13"/>
  <c r="AD106" i="13"/>
  <c r="AD138" i="13"/>
  <c r="AD122" i="13"/>
  <c r="AD102" i="13"/>
  <c r="AB138" i="13"/>
  <c r="P192" i="13"/>
  <c r="AB369" i="13"/>
  <c r="AC352" i="13"/>
  <c r="AD352" i="13" s="1"/>
  <c r="P358" i="13"/>
  <c r="P306" i="13"/>
  <c r="P133" i="13"/>
  <c r="AB134" i="13"/>
  <c r="AB64" i="13"/>
  <c r="AB29" i="13"/>
  <c r="AC335" i="13"/>
  <c r="AD335" i="13" s="1"/>
  <c r="AD113" i="13"/>
  <c r="AC34" i="13"/>
  <c r="AD34" i="13" s="1"/>
  <c r="AD266" i="13"/>
  <c r="AB90" i="13"/>
  <c r="AB286" i="13"/>
  <c r="AB106" i="13"/>
  <c r="P414" i="13"/>
  <c r="P79" i="13"/>
  <c r="AB334" i="13"/>
  <c r="AB200" i="13"/>
  <c r="AB62" i="13"/>
  <c r="AB278" i="13"/>
  <c r="AB357" i="13"/>
  <c r="P413" i="13"/>
  <c r="P170" i="13"/>
  <c r="P127" i="13"/>
  <c r="P44" i="13"/>
  <c r="AB321" i="13"/>
  <c r="AB258" i="13"/>
  <c r="AB52" i="13"/>
  <c r="AC100" i="13"/>
  <c r="AD100" i="13" s="1"/>
  <c r="AC208" i="13"/>
  <c r="AD208" i="13" s="1"/>
  <c r="P299" i="13"/>
  <c r="AB316" i="13"/>
  <c r="AB184" i="13"/>
  <c r="AB110" i="13"/>
  <c r="P308" i="13"/>
  <c r="P203" i="13"/>
  <c r="P122" i="13"/>
  <c r="P89" i="13"/>
  <c r="AC142" i="13"/>
  <c r="AD142" i="13" s="1"/>
  <c r="AD269" i="13"/>
  <c r="AB63" i="13"/>
  <c r="AC170" i="13"/>
  <c r="AD170" i="13" s="1"/>
  <c r="AC176" i="13"/>
  <c r="AD176" i="13" s="1"/>
  <c r="P417" i="13"/>
  <c r="P393" i="13"/>
  <c r="P370" i="13"/>
  <c r="P357" i="13"/>
  <c r="P348" i="13"/>
  <c r="P278" i="13"/>
  <c r="P253" i="13"/>
  <c r="P217" i="13"/>
  <c r="P175" i="13"/>
  <c r="P149" i="13"/>
  <c r="P100" i="13"/>
  <c r="P71" i="13"/>
  <c r="P50" i="13"/>
  <c r="AB343" i="13"/>
  <c r="AB219" i="13"/>
  <c r="AB164" i="13"/>
  <c r="AB389" i="13"/>
  <c r="AC188" i="13"/>
  <c r="AD188" i="13" s="1"/>
  <c r="AC99" i="13"/>
  <c r="AD99" i="13" s="1"/>
  <c r="AD21" i="13"/>
  <c r="P320" i="13"/>
  <c r="AC304" i="13"/>
  <c r="AD304" i="13" s="1"/>
  <c r="P135" i="13"/>
  <c r="AB217" i="13"/>
  <c r="AB297" i="13"/>
  <c r="AB221" i="13"/>
  <c r="P402" i="13"/>
  <c r="P99" i="13"/>
  <c r="AB163" i="13"/>
  <c r="AB266" i="13"/>
  <c r="AB122" i="13"/>
  <c r="AC190" i="13"/>
  <c r="AD190" i="13" s="1"/>
  <c r="P380" i="13"/>
  <c r="P364" i="13"/>
  <c r="P329" i="13"/>
  <c r="P311" i="13"/>
  <c r="P304" i="13"/>
  <c r="P285" i="13"/>
  <c r="P263" i="13"/>
  <c r="P235" i="13"/>
  <c r="P215" i="13"/>
  <c r="P207" i="13"/>
  <c r="P160" i="13"/>
  <c r="P134" i="13"/>
  <c r="P119" i="13"/>
  <c r="AB402" i="13"/>
  <c r="AB322" i="13"/>
  <c r="AB274" i="13"/>
  <c r="AB162" i="13"/>
  <c r="AB59" i="13"/>
  <c r="AD263" i="13"/>
  <c r="AD141" i="13"/>
  <c r="AC8" i="13"/>
  <c r="AD8" i="13" s="1"/>
  <c r="P219" i="13"/>
  <c r="P180" i="13"/>
  <c r="AB379" i="13"/>
  <c r="AB353" i="13"/>
  <c r="P409" i="13"/>
  <c r="P399" i="13"/>
  <c r="P389" i="13"/>
  <c r="P294" i="13"/>
  <c r="P276" i="13"/>
  <c r="P226" i="13"/>
  <c r="P182" i="13"/>
  <c r="P173" i="13"/>
  <c r="P144" i="13"/>
  <c r="P81" i="13"/>
  <c r="AB373" i="13"/>
  <c r="AB228" i="13"/>
  <c r="AB55" i="13"/>
  <c r="AD364" i="13"/>
  <c r="AD282" i="13"/>
  <c r="AC259" i="13"/>
  <c r="AD259" i="13" s="1"/>
  <c r="P376" i="13"/>
  <c r="P243" i="13"/>
  <c r="P115" i="13"/>
  <c r="AC351" i="13"/>
  <c r="AD351" i="13" s="1"/>
  <c r="AD293" i="13"/>
  <c r="AD186" i="13"/>
  <c r="AD182" i="13"/>
  <c r="AD174" i="13"/>
  <c r="P419" i="13"/>
  <c r="P394" i="13"/>
  <c r="P317" i="13"/>
  <c r="P255" i="13"/>
  <c r="P202" i="13"/>
  <c r="P156" i="13"/>
  <c r="P137" i="13"/>
  <c r="P74" i="13"/>
  <c r="P51" i="13"/>
  <c r="P3" i="13"/>
  <c r="AB251" i="13"/>
  <c r="AB220" i="13"/>
  <c r="AB182" i="13"/>
  <c r="AD307" i="13"/>
  <c r="AD276" i="13"/>
  <c r="AD239" i="13"/>
  <c r="AD204" i="13"/>
  <c r="AD29" i="13"/>
  <c r="AD6" i="13"/>
  <c r="P288" i="13"/>
  <c r="AC325" i="13"/>
  <c r="AD325" i="13" s="1"/>
  <c r="AB325" i="13"/>
  <c r="P72" i="13"/>
  <c r="P80" i="13"/>
  <c r="AC328" i="13"/>
  <c r="AD328" i="13" s="1"/>
  <c r="AB328" i="13"/>
  <c r="P227" i="13"/>
  <c r="P319" i="13"/>
  <c r="P151" i="13"/>
  <c r="P124" i="13"/>
  <c r="AB413" i="13"/>
  <c r="AC413" i="13"/>
  <c r="AD413" i="13" s="1"/>
  <c r="AD244" i="13"/>
  <c r="AC46" i="13"/>
  <c r="AD46" i="13" s="1"/>
  <c r="AB46" i="13"/>
  <c r="AC42" i="13"/>
  <c r="AD42" i="13" s="1"/>
  <c r="AB42" i="13"/>
  <c r="AC15" i="13"/>
  <c r="AD15" i="13" s="1"/>
  <c r="AB15" i="13"/>
  <c r="P141" i="13"/>
  <c r="P105" i="13"/>
  <c r="P281" i="13"/>
  <c r="P185" i="13"/>
  <c r="P314" i="13"/>
  <c r="P87" i="13"/>
  <c r="P248" i="13"/>
  <c r="P22" i="13"/>
  <c r="P15" i="13"/>
  <c r="P232" i="13"/>
  <c r="P251" i="13"/>
  <c r="P10" i="13"/>
  <c r="P369" i="13"/>
  <c r="AD221" i="13"/>
  <c r="P240" i="13"/>
  <c r="P65" i="13"/>
  <c r="AD389" i="13"/>
  <c r="AC374" i="13"/>
  <c r="AD374" i="13" s="1"/>
  <c r="AB374" i="13"/>
  <c r="AD362" i="13"/>
  <c r="AC284" i="13"/>
  <c r="AD284" i="13" s="1"/>
  <c r="AB284" i="13"/>
  <c r="AC280" i="13"/>
  <c r="AD280" i="13" s="1"/>
  <c r="AC265" i="13"/>
  <c r="AD265" i="13" s="1"/>
  <c r="AC116" i="13"/>
  <c r="AD116" i="13" s="1"/>
  <c r="AB116" i="13"/>
  <c r="AC93" i="13"/>
  <c r="AD93" i="13" s="1"/>
  <c r="AB93" i="13"/>
  <c r="AC89" i="13"/>
  <c r="AD89" i="13" s="1"/>
  <c r="AB89" i="13"/>
  <c r="AC85" i="13"/>
  <c r="AD85" i="13" s="1"/>
  <c r="AB85" i="13"/>
  <c r="P146" i="13"/>
  <c r="P397" i="13"/>
  <c r="P395" i="13"/>
  <c r="P228" i="13"/>
  <c r="AC298" i="13"/>
  <c r="AD298" i="13" s="1"/>
  <c r="AB298" i="13"/>
  <c r="AC161" i="13"/>
  <c r="AD161" i="13" s="1"/>
  <c r="AB161" i="13"/>
  <c r="AC5" i="13"/>
  <c r="AD5" i="13" s="1"/>
  <c r="AB5" i="13"/>
  <c r="P138" i="13"/>
  <c r="P109" i="13"/>
  <c r="P212" i="13"/>
  <c r="P196" i="13"/>
  <c r="P165" i="13"/>
  <c r="AC355" i="13"/>
  <c r="AD355" i="13" s="1"/>
  <c r="AB355" i="13"/>
  <c r="P27" i="13"/>
  <c r="P244" i="13"/>
  <c r="P110" i="13"/>
  <c r="P126" i="13"/>
  <c r="P190" i="13"/>
  <c r="P162" i="13"/>
  <c r="AC313" i="13"/>
  <c r="AD313" i="13" s="1"/>
  <c r="AB313" i="13"/>
  <c r="AC211" i="13"/>
  <c r="AD211" i="13" s="1"/>
  <c r="AB211" i="13"/>
  <c r="P411" i="13"/>
  <c r="AC195" i="13"/>
  <c r="AD195" i="13" s="1"/>
  <c r="AB195" i="13"/>
  <c r="P260" i="13"/>
  <c r="AD324" i="13"/>
  <c r="AC237" i="13"/>
  <c r="AD237" i="13" s="1"/>
  <c r="AB237" i="13"/>
  <c r="AC218" i="13"/>
  <c r="AD218" i="13" s="1"/>
  <c r="AB218" i="13"/>
  <c r="AD202" i="13"/>
  <c r="P418" i="13"/>
  <c r="P24" i="13"/>
  <c r="P301" i="13"/>
  <c r="AD240" i="13"/>
  <c r="AC332" i="13"/>
  <c r="AD332" i="13" s="1"/>
  <c r="AC310" i="13"/>
  <c r="AD310" i="13" s="1"/>
  <c r="AB310" i="13"/>
  <c r="AC302" i="13"/>
  <c r="AD302" i="13" s="1"/>
  <c r="AB302" i="13"/>
  <c r="AC291" i="13"/>
  <c r="AD291" i="13" s="1"/>
  <c r="AB291" i="13"/>
  <c r="AC287" i="13"/>
  <c r="AD287" i="13" s="1"/>
  <c r="AB287" i="13"/>
  <c r="AC185" i="13"/>
  <c r="AD185" i="13" s="1"/>
  <c r="AB185" i="13"/>
  <c r="AC146" i="13"/>
  <c r="AD146" i="13" s="1"/>
  <c r="AB146" i="13"/>
  <c r="AC131" i="13"/>
  <c r="AD131" i="13" s="1"/>
  <c r="AB131" i="13"/>
  <c r="AC127" i="13"/>
  <c r="AD127" i="13" s="1"/>
  <c r="AB127" i="13"/>
  <c r="AC119" i="13"/>
  <c r="AD119" i="13" s="1"/>
  <c r="AB119" i="13"/>
  <c r="P271" i="13"/>
  <c r="P386" i="13"/>
  <c r="P57" i="13"/>
  <c r="AD286" i="13"/>
  <c r="AD164" i="13"/>
  <c r="AD354" i="13"/>
  <c r="AB202" i="13"/>
  <c r="AD158" i="13"/>
  <c r="P412" i="13"/>
  <c r="P361" i="13"/>
  <c r="P341" i="13"/>
  <c r="P327" i="13"/>
  <c r="P296" i="13"/>
  <c r="P290" i="13"/>
  <c r="P220" i="13"/>
  <c r="P111" i="13"/>
  <c r="P33" i="13"/>
  <c r="P6" i="13"/>
  <c r="AB387" i="13"/>
  <c r="AB339" i="13"/>
  <c r="AB263" i="13"/>
  <c r="AB189" i="13"/>
  <c r="AB11" i="13"/>
  <c r="AD316" i="13"/>
  <c r="AD297" i="13"/>
  <c r="AC194" i="13"/>
  <c r="AD194" i="13" s="1"/>
  <c r="AC187" i="13"/>
  <c r="AD187" i="13" s="1"/>
  <c r="AD232" i="13"/>
  <c r="AD228" i="13"/>
  <c r="AC9" i="13"/>
  <c r="AD9" i="13" s="1"/>
  <c r="P366" i="13"/>
  <c r="P347" i="13"/>
  <c r="P312" i="13"/>
  <c r="P300" i="13"/>
  <c r="P239" i="13"/>
  <c r="P169" i="13"/>
  <c r="P154" i="13"/>
  <c r="AB311" i="13"/>
  <c r="AC285" i="13"/>
  <c r="AD285" i="13" s="1"/>
  <c r="AD314" i="13"/>
  <c r="P403" i="13"/>
  <c r="P365" i="13"/>
  <c r="P359" i="13"/>
  <c r="P283" i="13"/>
  <c r="P246" i="13"/>
  <c r="P91" i="13"/>
  <c r="P4" i="13"/>
  <c r="AB281" i="13"/>
  <c r="AB232" i="13"/>
  <c r="AB216" i="13"/>
  <c r="AB6" i="13"/>
  <c r="AC368" i="13"/>
  <c r="AD368" i="13" s="1"/>
  <c r="AC260" i="13"/>
  <c r="AD260" i="13" s="1"/>
  <c r="AD223" i="13"/>
  <c r="AD162" i="13"/>
  <c r="AD369" i="13"/>
  <c r="P408" i="13"/>
  <c r="P390" i="13"/>
  <c r="P287" i="13"/>
  <c r="P262" i="13"/>
  <c r="P76" i="13"/>
  <c r="P41" i="13"/>
  <c r="AB324" i="13"/>
  <c r="AB4" i="13"/>
  <c r="AD226" i="13"/>
  <c r="AD222" i="13"/>
  <c r="AD90" i="13"/>
  <c r="P383" i="13"/>
  <c r="P40" i="13"/>
  <c r="AD337" i="13"/>
  <c r="AD11" i="13"/>
  <c r="AB411" i="13"/>
  <c r="P331" i="13"/>
  <c r="P47" i="13"/>
  <c r="P37" i="13"/>
  <c r="AB19" i="13"/>
  <c r="AD371" i="13"/>
  <c r="AD4" i="13"/>
  <c r="P375" i="13"/>
  <c r="P355" i="13"/>
  <c r="P325" i="13"/>
  <c r="P31" i="13"/>
  <c r="AB38" i="13"/>
  <c r="AD326" i="13"/>
  <c r="AD55" i="13"/>
  <c r="AD23" i="13"/>
  <c r="P382" i="13"/>
  <c r="P338" i="13"/>
  <c r="P332" i="13"/>
  <c r="P64" i="13"/>
  <c r="P48" i="13"/>
  <c r="P32" i="13"/>
  <c r="AD341" i="13"/>
  <c r="AD51" i="13"/>
  <c r="AB364" i="13"/>
  <c r="P343" i="13"/>
  <c r="P61" i="13"/>
  <c r="P45" i="13"/>
  <c r="P35" i="13"/>
  <c r="P7" i="13"/>
  <c r="AB361" i="13"/>
  <c r="AD353" i="13"/>
  <c r="P384" i="13"/>
  <c r="P353" i="13"/>
  <c r="P334" i="13"/>
  <c r="P59" i="13"/>
  <c r="P26" i="13"/>
  <c r="AB410" i="13"/>
  <c r="AB28" i="13"/>
  <c r="AD56" i="13"/>
  <c r="AC41" i="13"/>
  <c r="AD41" i="13" s="1"/>
  <c r="AC227" i="13"/>
  <c r="AD227" i="13" s="1"/>
  <c r="AB227" i="13"/>
  <c r="AC213" i="13"/>
  <c r="AD213" i="13" s="1"/>
  <c r="AB213" i="13"/>
  <c r="P163" i="13"/>
  <c r="AC95" i="13"/>
  <c r="AD95" i="13" s="1"/>
  <c r="AB95" i="13"/>
  <c r="P344" i="13"/>
  <c r="AB14" i="13"/>
  <c r="AC14" i="13"/>
  <c r="AD14" i="13" s="1"/>
  <c r="AC359" i="13"/>
  <c r="AD359" i="13" s="1"/>
  <c r="AB359" i="13"/>
  <c r="AC348" i="13"/>
  <c r="AD348" i="13" s="1"/>
  <c r="AB348" i="13"/>
  <c r="AC333" i="13"/>
  <c r="AD333" i="13" s="1"/>
  <c r="AB333" i="13"/>
  <c r="AB256" i="13"/>
  <c r="AC256" i="13"/>
  <c r="AD256" i="13" s="1"/>
  <c r="AC140" i="13"/>
  <c r="AD140" i="13" s="1"/>
  <c r="AB140" i="13"/>
  <c r="AC136" i="13"/>
  <c r="AD136" i="13" s="1"/>
  <c r="AB136" i="13"/>
  <c r="AB94" i="13"/>
  <c r="AC94" i="13"/>
  <c r="AD94" i="13" s="1"/>
  <c r="AC82" i="13"/>
  <c r="AD82" i="13" s="1"/>
  <c r="AB82" i="13"/>
  <c r="AC78" i="13"/>
  <c r="AD78" i="13" s="1"/>
  <c r="AB78" i="13"/>
  <c r="AC74" i="13"/>
  <c r="AD74" i="13" s="1"/>
  <c r="AB74" i="13"/>
  <c r="P21" i="13"/>
  <c r="P60" i="13"/>
  <c r="P324" i="13"/>
  <c r="P42" i="13"/>
  <c r="P83" i="13"/>
  <c r="AB282" i="13"/>
  <c r="P410" i="13"/>
  <c r="P323" i="13"/>
  <c r="AC397" i="13"/>
  <c r="AD397" i="13" s="1"/>
  <c r="AB397" i="13"/>
  <c r="AC386" i="13"/>
  <c r="AD386" i="13" s="1"/>
  <c r="AB386" i="13"/>
  <c r="AB181" i="13"/>
  <c r="AC181" i="13"/>
  <c r="AD181" i="13" s="1"/>
  <c r="AC177" i="13"/>
  <c r="AD177" i="13" s="1"/>
  <c r="AB177" i="13"/>
  <c r="AC169" i="13"/>
  <c r="AD169" i="13" s="1"/>
  <c r="AB169" i="13"/>
  <c r="AC165" i="13"/>
  <c r="AD165" i="13" s="1"/>
  <c r="AB165" i="13"/>
  <c r="P310" i="13"/>
  <c r="P23" i="13"/>
  <c r="P150" i="13"/>
  <c r="P404" i="13"/>
  <c r="P38" i="13"/>
  <c r="AC209" i="13"/>
  <c r="AD209" i="13" s="1"/>
  <c r="AB209" i="13"/>
  <c r="P98" i="13"/>
  <c r="AD322" i="13"/>
  <c r="M322" i="13"/>
  <c r="AC87" i="13"/>
  <c r="AD87" i="13" s="1"/>
  <c r="AB87" i="13"/>
  <c r="AC44" i="13"/>
  <c r="AD44" i="13" s="1"/>
  <c r="AB44" i="13"/>
  <c r="AB16" i="13"/>
  <c r="AB375" i="13"/>
  <c r="AC375" i="13"/>
  <c r="AD375" i="13" s="1"/>
  <c r="P176" i="13"/>
  <c r="P256" i="13"/>
  <c r="AC139" i="13"/>
  <c r="AD139" i="13" s="1"/>
  <c r="AB139" i="13"/>
  <c r="P387" i="13"/>
  <c r="P16" i="13"/>
  <c r="P28" i="13"/>
  <c r="P302" i="13"/>
  <c r="P17" i="13"/>
  <c r="P152" i="13"/>
  <c r="P167" i="13"/>
  <c r="P231" i="13"/>
  <c r="P153" i="13"/>
  <c r="AC330" i="13"/>
  <c r="AD330" i="13" s="1"/>
  <c r="AB341" i="13"/>
  <c r="AB293" i="13"/>
  <c r="AC305" i="13"/>
  <c r="AD305" i="13" s="1"/>
  <c r="AB305" i="13"/>
  <c r="AC301" i="13"/>
  <c r="AD301" i="13" s="1"/>
  <c r="AB301" i="13"/>
  <c r="AC283" i="13"/>
  <c r="AD283" i="13" s="1"/>
  <c r="AB283" i="13"/>
  <c r="AB272" i="13"/>
  <c r="AC272" i="13"/>
  <c r="AD272" i="13" s="1"/>
  <c r="AB268" i="13"/>
  <c r="AC268" i="13"/>
  <c r="AD268" i="13" s="1"/>
  <c r="AD261" i="13"/>
  <c r="M261" i="13"/>
  <c r="M9" i="13"/>
  <c r="P342" i="13"/>
  <c r="P200" i="13"/>
  <c r="AC279" i="13"/>
  <c r="AD279" i="13" s="1"/>
  <c r="AB279" i="13"/>
  <c r="AC60" i="13"/>
  <c r="AD60" i="13" s="1"/>
  <c r="AB60" i="13"/>
  <c r="AB45" i="13"/>
  <c r="AC45" i="13"/>
  <c r="AD45" i="13" s="1"/>
  <c r="P378" i="13"/>
  <c r="P216" i="13"/>
  <c r="P416" i="13"/>
  <c r="P237" i="13"/>
  <c r="P340" i="13"/>
  <c r="P368" i="13"/>
  <c r="P131" i="13"/>
  <c r="P130" i="13"/>
  <c r="P39" i="13"/>
  <c r="P68" i="13"/>
  <c r="P354" i="13"/>
  <c r="P107" i="13"/>
  <c r="AD404" i="13"/>
  <c r="AC296" i="13"/>
  <c r="AD296" i="13" s="1"/>
  <c r="AB296" i="13"/>
  <c r="P345" i="13"/>
  <c r="AD400" i="13"/>
  <c r="AC152" i="13"/>
  <c r="AD152" i="13" s="1"/>
  <c r="AB152" i="13"/>
  <c r="P208" i="13"/>
  <c r="P241" i="13"/>
  <c r="P97" i="13"/>
  <c r="P261" i="13"/>
  <c r="AC112" i="13"/>
  <c r="AD112" i="13" s="1"/>
  <c r="P405" i="13"/>
  <c r="P335" i="13"/>
  <c r="P5" i="13"/>
  <c r="AB404" i="13"/>
  <c r="AB320" i="13"/>
  <c r="AC320" i="13"/>
  <c r="AD320" i="13" s="1"/>
  <c r="AC193" i="13"/>
  <c r="AD193" i="13" s="1"/>
  <c r="AB193" i="13"/>
  <c r="AB65" i="13"/>
  <c r="AC65" i="13"/>
  <c r="AD65" i="13" s="1"/>
  <c r="P139" i="13"/>
  <c r="P172" i="13"/>
  <c r="P49" i="13"/>
  <c r="P121" i="13"/>
  <c r="P69" i="13"/>
  <c r="AD63" i="13"/>
  <c r="AD258" i="13"/>
  <c r="P13" i="13"/>
  <c r="AD234" i="13"/>
  <c r="P230" i="13"/>
  <c r="AD411" i="13"/>
  <c r="AD163" i="13"/>
  <c r="P18" i="13"/>
  <c r="AB204" i="13"/>
  <c r="AB222" i="13"/>
  <c r="P339" i="13"/>
  <c r="P330" i="13"/>
  <c r="P245" i="13"/>
  <c r="P201" i="13"/>
  <c r="AC331" i="13"/>
  <c r="AD331" i="13" s="1"/>
  <c r="AB331" i="13"/>
  <c r="AC309" i="13"/>
  <c r="AD309" i="13" s="1"/>
  <c r="AC246" i="13"/>
  <c r="AD246" i="13" s="1"/>
  <c r="AB137" i="13"/>
  <c r="AC137" i="13"/>
  <c r="AD137" i="13" s="1"/>
  <c r="AC133" i="13"/>
  <c r="AD133" i="13" s="1"/>
  <c r="AC114" i="13"/>
  <c r="AD114" i="13" s="1"/>
  <c r="AC57" i="13"/>
  <c r="AD57" i="13" s="1"/>
  <c r="AB57" i="13"/>
  <c r="AC53" i="13"/>
  <c r="AD53" i="13" s="1"/>
  <c r="AB53" i="13"/>
  <c r="AC7" i="13"/>
  <c r="AD7" i="13" s="1"/>
  <c r="AB7" i="13"/>
  <c r="P43" i="13"/>
  <c r="P195" i="13"/>
  <c r="P58" i="13"/>
  <c r="AD37" i="13"/>
  <c r="AC108" i="13"/>
  <c r="AD108" i="13" s="1"/>
  <c r="P401" i="13"/>
  <c r="P55" i="13"/>
  <c r="AD200" i="13"/>
  <c r="P223" i="13"/>
  <c r="P204" i="13"/>
  <c r="P112" i="13"/>
  <c r="P19" i="13"/>
  <c r="P62" i="13"/>
  <c r="P391" i="13"/>
  <c r="P257" i="13"/>
  <c r="P224" i="13"/>
  <c r="P92" i="13"/>
  <c r="AB37" i="13"/>
  <c r="AC147" i="13"/>
  <c r="AD147" i="13" s="1"/>
  <c r="AB147" i="13"/>
  <c r="AC117" i="13"/>
  <c r="AD117" i="13" s="1"/>
  <c r="AB117" i="13"/>
  <c r="AC10" i="13"/>
  <c r="AD10" i="13" s="1"/>
  <c r="AB10" i="13"/>
  <c r="P188" i="13"/>
  <c r="P128" i="13"/>
  <c r="P178" i="13"/>
  <c r="P346" i="13"/>
  <c r="AB405" i="13"/>
  <c r="AC405" i="13"/>
  <c r="AD405" i="13" s="1"/>
  <c r="AB191" i="13"/>
  <c r="AC191" i="13"/>
  <c r="AD191" i="13" s="1"/>
  <c r="AC157" i="13"/>
  <c r="AD157" i="13" s="1"/>
  <c r="AB157" i="13"/>
  <c r="M82" i="13"/>
  <c r="AC71" i="13"/>
  <c r="AD71" i="13" s="1"/>
  <c r="AB71" i="13"/>
  <c r="AC67" i="13"/>
  <c r="AD67" i="13" s="1"/>
  <c r="AB67" i="13"/>
  <c r="P187" i="13"/>
  <c r="P252" i="13"/>
  <c r="AC25" i="13"/>
  <c r="AD25" i="13" s="1"/>
  <c r="AD379" i="13"/>
  <c r="AD219" i="13"/>
  <c r="AD134" i="13"/>
  <c r="AC3" i="13"/>
  <c r="AD3" i="13" s="1"/>
  <c r="AD373" i="13"/>
  <c r="AD358" i="13"/>
  <c r="AD339" i="13"/>
  <c r="AD311" i="13"/>
  <c r="AD281" i="13"/>
  <c r="AD278" i="13"/>
  <c r="AD248" i="13"/>
  <c r="AD230" i="13"/>
  <c r="AD189" i="13"/>
  <c r="AD155" i="13"/>
  <c r="AC96" i="13"/>
  <c r="AD96" i="13" s="1"/>
  <c r="M403" i="10"/>
  <c r="AB367" i="13"/>
  <c r="AC367" i="13"/>
  <c r="AD367" i="13" s="1"/>
  <c r="P129" i="13"/>
  <c r="P101" i="13"/>
  <c r="M213" i="10"/>
  <c r="M570" i="10"/>
  <c r="M733" i="10"/>
  <c r="AC382" i="13"/>
  <c r="AD382" i="13" s="1"/>
  <c r="AB382" i="13"/>
  <c r="AB91" i="13"/>
  <c r="AC91" i="13"/>
  <c r="AD91" i="13" s="1"/>
  <c r="AC17" i="13"/>
  <c r="AD17" i="13" s="1"/>
  <c r="AB17" i="13"/>
  <c r="M61" i="10"/>
  <c r="M691" i="10"/>
  <c r="M770" i="10"/>
  <c r="M829" i="10"/>
  <c r="M857" i="10"/>
  <c r="P313" i="13"/>
  <c r="P96" i="13"/>
  <c r="M140" i="10"/>
  <c r="M215" i="10"/>
  <c r="M221" i="10"/>
  <c r="M436" i="10"/>
  <c r="M444" i="10"/>
  <c r="M452" i="10"/>
  <c r="M460" i="10"/>
  <c r="M529" i="10"/>
  <c r="M664" i="10"/>
  <c r="M692" i="10"/>
  <c r="M844" i="10"/>
  <c r="M851" i="10"/>
  <c r="M858" i="10"/>
  <c r="M1008" i="10"/>
  <c r="M1041" i="10"/>
  <c r="M111" i="10"/>
  <c r="P177" i="13"/>
  <c r="P400" i="13"/>
  <c r="M48" i="10"/>
  <c r="M106" i="10"/>
  <c r="M842" i="10"/>
  <c r="M10" i="14"/>
  <c r="AC414" i="13"/>
  <c r="AD414" i="13" s="1"/>
  <c r="AB414" i="13"/>
  <c r="M165" i="10"/>
  <c r="M620" i="10"/>
  <c r="M698" i="10"/>
  <c r="M755" i="10"/>
  <c r="M850" i="10"/>
  <c r="AB51" i="13"/>
  <c r="M29" i="10"/>
  <c r="M71" i="10"/>
  <c r="M155" i="10"/>
  <c r="M383" i="10"/>
  <c r="M391" i="10"/>
  <c r="M407" i="10"/>
  <c r="M665" i="10"/>
  <c r="M816" i="10"/>
  <c r="M880" i="10"/>
  <c r="M895" i="10"/>
  <c r="M970" i="10"/>
  <c r="M784" i="10"/>
  <c r="M855" i="10"/>
  <c r="P8" i="13"/>
  <c r="M684" i="10"/>
  <c r="M793" i="10"/>
  <c r="M31" i="14"/>
  <c r="AB393" i="13"/>
  <c r="AC393" i="13"/>
  <c r="AD393" i="13" s="1"/>
  <c r="AC356" i="13"/>
  <c r="AD356" i="13" s="1"/>
  <c r="AB356" i="13"/>
  <c r="AC143" i="13"/>
  <c r="AD143" i="13" s="1"/>
  <c r="AB143" i="13"/>
  <c r="AC98" i="13"/>
  <c r="AD98" i="13" s="1"/>
  <c r="AB98" i="13"/>
  <c r="AC35" i="13"/>
  <c r="AD35" i="13" s="1"/>
  <c r="AB35" i="13"/>
  <c r="M49" i="10"/>
  <c r="M427" i="10"/>
  <c r="M443" i="10"/>
  <c r="M467" i="10"/>
  <c r="M727" i="10"/>
  <c r="P120" i="13"/>
  <c r="AF21" i="14"/>
  <c r="M105" i="10"/>
  <c r="M94" i="10"/>
  <c r="M102" i="10"/>
  <c r="M209" i="10"/>
  <c r="M281" i="10"/>
  <c r="M326" i="10"/>
  <c r="M588" i="10"/>
  <c r="M659" i="10"/>
  <c r="M708" i="10"/>
  <c r="M722" i="10"/>
  <c r="M874" i="10"/>
  <c r="M888" i="10"/>
  <c r="M1010" i="10"/>
  <c r="M1036" i="10"/>
  <c r="M1050" i="10"/>
  <c r="M1057" i="10"/>
  <c r="M363" i="10"/>
  <c r="M863" i="10"/>
  <c r="P168" i="13"/>
  <c r="AE14" i="14"/>
  <c r="AF14" i="14" s="1"/>
  <c r="M45" i="10"/>
  <c r="M103" i="10"/>
  <c r="M210" i="10"/>
  <c r="M217" i="10"/>
  <c r="M232" i="10"/>
  <c r="M248" i="10"/>
  <c r="M256" i="10"/>
  <c r="M321" i="10"/>
  <c r="M401" i="10"/>
  <c r="M660" i="10"/>
  <c r="M730" i="10"/>
  <c r="M889" i="10"/>
  <c r="M1044" i="10"/>
  <c r="M13" i="10"/>
  <c r="M74" i="10"/>
  <c r="M89" i="10"/>
  <c r="M233" i="10"/>
  <c r="M257" i="10"/>
  <c r="M306" i="10"/>
  <c r="M322" i="10"/>
  <c r="M410" i="10"/>
  <c r="M416" i="10"/>
  <c r="M609" i="10"/>
  <c r="M724" i="10"/>
  <c r="M746" i="10"/>
  <c r="M819" i="10"/>
  <c r="M1037" i="10"/>
  <c r="M1045" i="10"/>
  <c r="M16" i="14"/>
  <c r="AB419" i="13"/>
  <c r="AC419" i="13"/>
  <c r="AD419" i="13" s="1"/>
  <c r="AC167" i="13"/>
  <c r="AD167" i="13" s="1"/>
  <c r="AB167" i="13"/>
  <c r="R6" i="15"/>
  <c r="M72" i="10"/>
  <c r="M216" i="10"/>
  <c r="M258" i="10"/>
  <c r="M840" i="10"/>
  <c r="M1052" i="10"/>
  <c r="M69" i="14"/>
  <c r="AF62" i="14"/>
  <c r="M62" i="14"/>
  <c r="N76" i="14"/>
  <c r="P155" i="13"/>
  <c r="P136" i="13"/>
  <c r="P113" i="13"/>
  <c r="P116" i="13"/>
  <c r="M7" i="10"/>
  <c r="M66" i="10"/>
  <c r="M98" i="10"/>
  <c r="M138" i="10"/>
  <c r="M161" i="10"/>
  <c r="M184" i="10"/>
  <c r="M188" i="10"/>
  <c r="M328" i="10"/>
  <c r="M507" i="10"/>
  <c r="M543" i="10"/>
  <c r="M732" i="10"/>
  <c r="M758" i="10"/>
  <c r="AC19" i="15"/>
  <c r="P407" i="13"/>
  <c r="P161" i="13"/>
  <c r="P171" i="13"/>
  <c r="M841" i="10"/>
  <c r="AC21" i="15"/>
  <c r="M21" i="15"/>
  <c r="R21" i="15" s="1"/>
  <c r="AC8" i="15"/>
  <c r="M8" i="15"/>
  <c r="M415" i="13"/>
  <c r="P225" i="13"/>
  <c r="P29" i="13"/>
  <c r="P371" i="13"/>
  <c r="P56" i="13"/>
  <c r="P415" i="13"/>
  <c r="AF59" i="14"/>
  <c r="M85" i="10"/>
  <c r="AC273" i="13"/>
  <c r="AD273" i="13" s="1"/>
  <c r="AB273" i="13"/>
  <c r="AC88" i="13"/>
  <c r="AD88" i="13" s="1"/>
  <c r="AB88" i="13"/>
  <c r="AD48" i="13"/>
  <c r="AB32" i="13"/>
  <c r="AC32" i="13"/>
  <c r="AD32" i="13" s="1"/>
  <c r="P326" i="13"/>
  <c r="P66" i="13"/>
  <c r="P298" i="13"/>
  <c r="M15" i="14"/>
  <c r="N59" i="14"/>
  <c r="N38" i="14"/>
  <c r="R24" i="15"/>
  <c r="AC4" i="15"/>
  <c r="M4" i="15"/>
  <c r="R4" i="15" s="1"/>
  <c r="AC392" i="13"/>
  <c r="AD392" i="13" s="1"/>
  <c r="AB392" i="13"/>
  <c r="AC275" i="13"/>
  <c r="AD275" i="13" s="1"/>
  <c r="AB275" i="13"/>
  <c r="AC215" i="13"/>
  <c r="AD215" i="13" s="1"/>
  <c r="AD129" i="13"/>
  <c r="AC104" i="13"/>
  <c r="AD104" i="13" s="1"/>
  <c r="AB104" i="13"/>
  <c r="P373" i="13"/>
  <c r="AC3" i="15"/>
  <c r="M3" i="15"/>
  <c r="AC16" i="15"/>
  <c r="M16" i="15"/>
  <c r="AC406" i="13"/>
  <c r="AD406" i="13" s="1"/>
  <c r="AB406" i="13"/>
  <c r="AD183" i="13"/>
  <c r="M183" i="13"/>
  <c r="P273" i="13"/>
  <c r="N66" i="14"/>
  <c r="N33" i="14"/>
  <c r="R9" i="15"/>
  <c r="AC416" i="13"/>
  <c r="AD416" i="13" s="1"/>
  <c r="AB416" i="13"/>
  <c r="AB388" i="13"/>
  <c r="AC388" i="13"/>
  <c r="AD388" i="13" s="1"/>
  <c r="AC380" i="13"/>
  <c r="AD380" i="13" s="1"/>
  <c r="AB380" i="13"/>
  <c r="AC376" i="13"/>
  <c r="AD376" i="13" s="1"/>
  <c r="AB376" i="13"/>
  <c r="AC300" i="13"/>
  <c r="AD300" i="13" s="1"/>
  <c r="AB300" i="13"/>
  <c r="AC271" i="13"/>
  <c r="AD271" i="13" s="1"/>
  <c r="AB271" i="13"/>
  <c r="AD217" i="13"/>
  <c r="AB86" i="13"/>
  <c r="AC86" i="13"/>
  <c r="AD86" i="13" s="1"/>
  <c r="AC30" i="13"/>
  <c r="AD30" i="13" s="1"/>
  <c r="AB30" i="13"/>
  <c r="P333" i="13"/>
  <c r="N80" i="14"/>
  <c r="N50" i="14"/>
  <c r="N3" i="14"/>
  <c r="AB400" i="13"/>
  <c r="AC303" i="13"/>
  <c r="AD303" i="13" s="1"/>
  <c r="AB303" i="13"/>
  <c r="M161" i="13"/>
  <c r="P242" i="13"/>
  <c r="P258" i="13"/>
  <c r="P282" i="13"/>
  <c r="P303" i="13"/>
  <c r="P316" i="13"/>
  <c r="P254" i="13"/>
  <c r="P34" i="13"/>
  <c r="P218" i="13"/>
  <c r="P53" i="13"/>
  <c r="P85" i="13"/>
  <c r="P11" i="13"/>
  <c r="N72" i="14"/>
  <c r="N46" i="14"/>
  <c r="N36" i="14"/>
  <c r="N23" i="14"/>
  <c r="AC24" i="15"/>
  <c r="AB415" i="13"/>
  <c r="AC415" i="13"/>
  <c r="AD415" i="13" s="1"/>
  <c r="AB377" i="13"/>
  <c r="AC377" i="13"/>
  <c r="AD377" i="13" s="1"/>
  <c r="AC172" i="13"/>
  <c r="AD172" i="13" s="1"/>
  <c r="AB172" i="13"/>
  <c r="AD135" i="13"/>
  <c r="AC83" i="13"/>
  <c r="AD83" i="13" s="1"/>
  <c r="AB83" i="13"/>
  <c r="AC79" i="13"/>
  <c r="AD79" i="13" s="1"/>
  <c r="AB79" i="13"/>
  <c r="AD75" i="13"/>
  <c r="AC54" i="13"/>
  <c r="AD54" i="13" s="1"/>
  <c r="AB54" i="13"/>
  <c r="AC27" i="13"/>
  <c r="AD27" i="13" s="1"/>
  <c r="AB27" i="13"/>
  <c r="P186" i="13"/>
  <c r="P250" i="13"/>
  <c r="P54" i="13"/>
  <c r="P123" i="13"/>
  <c r="N35" i="14"/>
  <c r="N26" i="14"/>
  <c r="N16" i="14"/>
  <c r="N9" i="14"/>
  <c r="R18" i="15"/>
  <c r="AC319" i="13"/>
  <c r="AD319" i="13" s="1"/>
  <c r="AB319" i="13"/>
  <c r="AC206" i="13"/>
  <c r="AD206" i="13" s="1"/>
  <c r="AB206" i="13"/>
  <c r="AC124" i="13"/>
  <c r="AD124" i="13" s="1"/>
  <c r="AB124" i="13"/>
  <c r="AB50" i="13"/>
  <c r="AC50" i="13"/>
  <c r="AD50" i="13" s="1"/>
  <c r="P205" i="13"/>
  <c r="P238" i="13"/>
  <c r="P30" i="13"/>
  <c r="P148" i="13"/>
  <c r="P46" i="13"/>
  <c r="P103" i="13"/>
  <c r="AF12" i="14"/>
  <c r="N87" i="14"/>
  <c r="N74" i="14"/>
  <c r="N61" i="14"/>
  <c r="N48" i="14"/>
  <c r="N12" i="14"/>
  <c r="N5" i="14"/>
  <c r="AC295" i="13"/>
  <c r="AD295" i="13" s="1"/>
  <c r="AB295" i="13"/>
  <c r="M95" i="13"/>
  <c r="AC43" i="13"/>
  <c r="AD43" i="13" s="1"/>
  <c r="AB43" i="13"/>
  <c r="AD19" i="13"/>
  <c r="P286" i="13"/>
  <c r="P75" i="13"/>
  <c r="P73" i="13"/>
  <c r="N83" i="14"/>
  <c r="N18" i="14"/>
  <c r="N11" i="14"/>
  <c r="AB350" i="13"/>
  <c r="AC350" i="13"/>
  <c r="AD350" i="13" s="1"/>
  <c r="AC242" i="13"/>
  <c r="AD242" i="13" s="1"/>
  <c r="AB242" i="13"/>
  <c r="AC115" i="13"/>
  <c r="AD115" i="13" s="1"/>
  <c r="AB115" i="13"/>
  <c r="AC81" i="13"/>
  <c r="AD81" i="13" s="1"/>
  <c r="AB81" i="13"/>
  <c r="AC33" i="13"/>
  <c r="AD33" i="13" s="1"/>
  <c r="AB33" i="13"/>
  <c r="AD76" i="14"/>
  <c r="AE76" i="14"/>
  <c r="AF76" i="14" s="1"/>
  <c r="P179" i="13"/>
  <c r="P265" i="13"/>
  <c r="P93" i="13"/>
  <c r="AC418" i="13"/>
  <c r="AD418" i="13" s="1"/>
  <c r="AD395" i="13"/>
  <c r="AD345" i="13"/>
  <c r="AD107" i="13"/>
  <c r="AE10" i="14"/>
  <c r="AF10" i="14" s="1"/>
  <c r="AD64" i="14"/>
  <c r="AE64" i="14"/>
  <c r="AF64" i="14" s="1"/>
  <c r="P194" i="13"/>
  <c r="AB336" i="13"/>
  <c r="AC336" i="13"/>
  <c r="AD336" i="13" s="1"/>
  <c r="AB192" i="13"/>
  <c r="AC192" i="13"/>
  <c r="AD192" i="13" s="1"/>
  <c r="AB160" i="13"/>
  <c r="AC160" i="13"/>
  <c r="AD160" i="13" s="1"/>
  <c r="AD59" i="13"/>
  <c r="AE24" i="14"/>
  <c r="AF24" i="14" s="1"/>
  <c r="AD62" i="14"/>
  <c r="AE38" i="14"/>
  <c r="AF38" i="14" s="1"/>
  <c r="AD38" i="14"/>
  <c r="AE31" i="14"/>
  <c r="AF31" i="14" s="1"/>
  <c r="AD31" i="14"/>
  <c r="AD54" i="14"/>
  <c r="AD150" i="13"/>
  <c r="AD52" i="13"/>
  <c r="AD49" i="13"/>
  <c r="AD39" i="13"/>
  <c r="AD28" i="13"/>
  <c r="AD13" i="13"/>
  <c r="AD85" i="14"/>
  <c r="AD77" i="14"/>
  <c r="AD334" i="13"/>
  <c r="AD253" i="13"/>
  <c r="AD216" i="13"/>
  <c r="AD203" i="13"/>
  <c r="AD110" i="13"/>
  <c r="AD61" i="13"/>
  <c r="AE72" i="14"/>
  <c r="AF72" i="14" s="1"/>
  <c r="AE16" i="14"/>
  <c r="AF16" i="14" s="1"/>
  <c r="AD289" i="13"/>
  <c r="AD235" i="13"/>
  <c r="AD198" i="13"/>
  <c r="AD179" i="13"/>
  <c r="M88" i="10"/>
  <c r="M228" i="10"/>
  <c r="M234" i="10"/>
  <c r="M361" i="10"/>
  <c r="M388" i="10"/>
  <c r="M400" i="10"/>
  <c r="M423" i="10"/>
  <c r="M465" i="10"/>
  <c r="M607" i="10"/>
  <c r="M617" i="10"/>
  <c r="M625" i="10"/>
  <c r="M794" i="10"/>
  <c r="M988" i="10"/>
  <c r="M992" i="10"/>
  <c r="M1015" i="10"/>
  <c r="M1027" i="10"/>
  <c r="M1043" i="10"/>
  <c r="M1070" i="10"/>
  <c r="M208" i="10"/>
  <c r="M288" i="10"/>
  <c r="M308" i="10"/>
  <c r="M399" i="10"/>
  <c r="M450" i="10"/>
  <c r="M608" i="10"/>
  <c r="M616" i="10"/>
  <c r="M626" i="10"/>
  <c r="M767" i="10"/>
  <c r="M785" i="10"/>
  <c r="M903" i="10"/>
  <c r="M972" i="10"/>
  <c r="M995" i="10"/>
  <c r="M1009" i="10"/>
  <c r="M1016" i="10"/>
  <c r="M1059" i="10"/>
  <c r="M1111" i="10"/>
  <c r="M1139" i="10"/>
  <c r="M125" i="10"/>
  <c r="M41" i="10"/>
  <c r="M53" i="10"/>
  <c r="M69" i="10"/>
  <c r="M101" i="10"/>
  <c r="M121" i="10"/>
  <c r="M130" i="10"/>
  <c r="M222" i="10"/>
  <c r="M902" i="10"/>
  <c r="M1056" i="10"/>
  <c r="AC381" i="13"/>
  <c r="AD381" i="13" s="1"/>
  <c r="AB381" i="13"/>
  <c r="AC372" i="13"/>
  <c r="AD372" i="13" s="1"/>
  <c r="AB372" i="13"/>
  <c r="AC370" i="13"/>
  <c r="AD370" i="13" s="1"/>
  <c r="AB370" i="13"/>
  <c r="AC366" i="13"/>
  <c r="AD366" i="13" s="1"/>
  <c r="AB366" i="13"/>
  <c r="AC363" i="13"/>
  <c r="AD363" i="13" s="1"/>
  <c r="AB363" i="13"/>
  <c r="AC349" i="13"/>
  <c r="AD349" i="13" s="1"/>
  <c r="AB349" i="13"/>
  <c r="AC342" i="13"/>
  <c r="AD342" i="13" s="1"/>
  <c r="AB342" i="13"/>
  <c r="AC323" i="13"/>
  <c r="AD323" i="13" s="1"/>
  <c r="AB323" i="13"/>
  <c r="AC317" i="13"/>
  <c r="AD317" i="13" s="1"/>
  <c r="AB317" i="13"/>
  <c r="AC312" i="13"/>
  <c r="AD312" i="13" s="1"/>
  <c r="AB312" i="13"/>
  <c r="AC308" i="13"/>
  <c r="AD308" i="13" s="1"/>
  <c r="AB308" i="13"/>
  <c r="AC306" i="13"/>
  <c r="AD306" i="13" s="1"/>
  <c r="AB306" i="13"/>
  <c r="AC270" i="13"/>
  <c r="AD270" i="13" s="1"/>
  <c r="AB270" i="13"/>
  <c r="AC267" i="13"/>
  <c r="AD267" i="13" s="1"/>
  <c r="AB267" i="13"/>
  <c r="AC236" i="13"/>
  <c r="AD236" i="13" s="1"/>
  <c r="AB236" i="13"/>
  <c r="AC233" i="13"/>
  <c r="AD233" i="13" s="1"/>
  <c r="AB233" i="13"/>
  <c r="AC225" i="13"/>
  <c r="AD225" i="13" s="1"/>
  <c r="AB225" i="13"/>
  <c r="AC212" i="13"/>
  <c r="AD212" i="13" s="1"/>
  <c r="AB212" i="13"/>
  <c r="AC205" i="13"/>
  <c r="AD205" i="13" s="1"/>
  <c r="AB205" i="13"/>
  <c r="AC201" i="13"/>
  <c r="AD201" i="13" s="1"/>
  <c r="AB201" i="13"/>
  <c r="AC197" i="13"/>
  <c r="AD197" i="13" s="1"/>
  <c r="AB197" i="13"/>
  <c r="AC180" i="13"/>
  <c r="AD180" i="13" s="1"/>
  <c r="AB180" i="13"/>
  <c r="AC173" i="13"/>
  <c r="AD173" i="13" s="1"/>
  <c r="AB173" i="13"/>
  <c r="AC168" i="13"/>
  <c r="AD168" i="13" s="1"/>
  <c r="AB168" i="13"/>
  <c r="AC156" i="13"/>
  <c r="AD156" i="13" s="1"/>
  <c r="AB156" i="13"/>
  <c r="AC153" i="13"/>
  <c r="AD153" i="13" s="1"/>
  <c r="AB153" i="13"/>
  <c r="AC149" i="13"/>
  <c r="AD149" i="13" s="1"/>
  <c r="AB149" i="13"/>
  <c r="AC145" i="13"/>
  <c r="AD145" i="13" s="1"/>
  <c r="AB145" i="13"/>
  <c r="AC130" i="13"/>
  <c r="AD130" i="13" s="1"/>
  <c r="AB130" i="13"/>
  <c r="AC125" i="13"/>
  <c r="AD125" i="13" s="1"/>
  <c r="AB125" i="13"/>
  <c r="AC120" i="13"/>
  <c r="AD120" i="13" s="1"/>
  <c r="AB120" i="13"/>
  <c r="AC109" i="13"/>
  <c r="AD109" i="13" s="1"/>
  <c r="AB109" i="13"/>
  <c r="AC105" i="13"/>
  <c r="AD105" i="13" s="1"/>
  <c r="AB105" i="13"/>
  <c r="AC101" i="13"/>
  <c r="AD101" i="13" s="1"/>
  <c r="AB101" i="13"/>
  <c r="AC77" i="13"/>
  <c r="AD77" i="13" s="1"/>
  <c r="AB77" i="13"/>
  <c r="AC73" i="13"/>
  <c r="AD73" i="13" s="1"/>
  <c r="AB73" i="13"/>
  <c r="AB31" i="13"/>
  <c r="AC31" i="13"/>
  <c r="AD31" i="13" s="1"/>
  <c r="AC20" i="13"/>
  <c r="AD20" i="13" s="1"/>
  <c r="AB20" i="13"/>
  <c r="AC12" i="13"/>
  <c r="AD12" i="13" s="1"/>
  <c r="AB12" i="13"/>
  <c r="AD87" i="14"/>
  <c r="AE87" i="14"/>
  <c r="AF87" i="14" s="1"/>
  <c r="AE79" i="14"/>
  <c r="AF79" i="14" s="1"/>
  <c r="AD79" i="14"/>
  <c r="AE75" i="14"/>
  <c r="AF75" i="14" s="1"/>
  <c r="AD75" i="14"/>
  <c r="AD68" i="14"/>
  <c r="AE68" i="14"/>
  <c r="AF68" i="14" s="1"/>
  <c r="AD61" i="14"/>
  <c r="AE61" i="14"/>
  <c r="AF61" i="14" s="1"/>
  <c r="AE52" i="14"/>
  <c r="AF52" i="14" s="1"/>
  <c r="AD52" i="14"/>
  <c r="AD48" i="14"/>
  <c r="AE48" i="14"/>
  <c r="AF48" i="14" s="1"/>
  <c r="AD46" i="14"/>
  <c r="AE46" i="14"/>
  <c r="AF46" i="14" s="1"/>
  <c r="AD44" i="14"/>
  <c r="AE44" i="14"/>
  <c r="AF44" i="14" s="1"/>
  <c r="AE39" i="14"/>
  <c r="AF39" i="14" s="1"/>
  <c r="AD39" i="14"/>
  <c r="AD37" i="14"/>
  <c r="AE37" i="14"/>
  <c r="AF37" i="14" s="1"/>
  <c r="AD35" i="14"/>
  <c r="AE35" i="14"/>
  <c r="AF35" i="14" s="1"/>
  <c r="AD28" i="14"/>
  <c r="AE28" i="14"/>
  <c r="AF28" i="14" s="1"/>
  <c r="AD23" i="14"/>
  <c r="AE23" i="14"/>
  <c r="AF23" i="14" s="1"/>
  <c r="AD8" i="14"/>
  <c r="AE8" i="14"/>
  <c r="AF8" i="14" s="1"/>
  <c r="AE6" i="14"/>
  <c r="AF6" i="14" s="1"/>
  <c r="AD6" i="14"/>
  <c r="AD70" i="14"/>
  <c r="AE63" i="14"/>
  <c r="AF63" i="14" s="1"/>
  <c r="AE42" i="14"/>
  <c r="AF42" i="14" s="1"/>
  <c r="AC408" i="13"/>
  <c r="AD408" i="13" s="1"/>
  <c r="AB408" i="13"/>
  <c r="AC398" i="13"/>
  <c r="AD398" i="13" s="1"/>
  <c r="AB398" i="13"/>
  <c r="AC396" i="13"/>
  <c r="AD396" i="13" s="1"/>
  <c r="AB396" i="13"/>
  <c r="AC394" i="13"/>
  <c r="AD394" i="13" s="1"/>
  <c r="AB394" i="13"/>
  <c r="AC390" i="13"/>
  <c r="AD390" i="13" s="1"/>
  <c r="AB390" i="13"/>
  <c r="AC384" i="13"/>
  <c r="AD384" i="13" s="1"/>
  <c r="AB384" i="13"/>
  <c r="AC378" i="13"/>
  <c r="AD378" i="13" s="1"/>
  <c r="AB378" i="13"/>
  <c r="AC360" i="13"/>
  <c r="AD360" i="13" s="1"/>
  <c r="AB360" i="13"/>
  <c r="AC347" i="13"/>
  <c r="AD347" i="13" s="1"/>
  <c r="AB347" i="13"/>
  <c r="AC344" i="13"/>
  <c r="AD344" i="13" s="1"/>
  <c r="AB344" i="13"/>
  <c r="AC340" i="13"/>
  <c r="AD340" i="13" s="1"/>
  <c r="AB340" i="13"/>
  <c r="AC338" i="13"/>
  <c r="AD338" i="13" s="1"/>
  <c r="AB338" i="13"/>
  <c r="AC329" i="13"/>
  <c r="AD329" i="13" s="1"/>
  <c r="AB329" i="13"/>
  <c r="AC327" i="13"/>
  <c r="AD327" i="13" s="1"/>
  <c r="AB327" i="13"/>
  <c r="AC315" i="13"/>
  <c r="AD315" i="13" s="1"/>
  <c r="AB315" i="13"/>
  <c r="AC292" i="13"/>
  <c r="AD292" i="13" s="1"/>
  <c r="AB292" i="13"/>
  <c r="AC290" i="13"/>
  <c r="AD290" i="13" s="1"/>
  <c r="AB290" i="13"/>
  <c r="AC277" i="13"/>
  <c r="AD277" i="13" s="1"/>
  <c r="AB277" i="13"/>
  <c r="AC255" i="13"/>
  <c r="AD255" i="13" s="1"/>
  <c r="AB255" i="13"/>
  <c r="AC252" i="13"/>
  <c r="AD252" i="13" s="1"/>
  <c r="AB252" i="13"/>
  <c r="AC249" i="13"/>
  <c r="AD249" i="13" s="1"/>
  <c r="AB249" i="13"/>
  <c r="AC243" i="13"/>
  <c r="AD243" i="13" s="1"/>
  <c r="AB243" i="13"/>
  <c r="AC241" i="13"/>
  <c r="AD241" i="13" s="1"/>
  <c r="AB241" i="13"/>
  <c r="AC238" i="13"/>
  <c r="AD238" i="13" s="1"/>
  <c r="AB238" i="13"/>
  <c r="AC231" i="13"/>
  <c r="AD231" i="13" s="1"/>
  <c r="AB231" i="13"/>
  <c r="AC229" i="13"/>
  <c r="AD229" i="13" s="1"/>
  <c r="AB229" i="13"/>
  <c r="AC210" i="13"/>
  <c r="AD210" i="13" s="1"/>
  <c r="AB210" i="13"/>
  <c r="AC207" i="13"/>
  <c r="AD207" i="13" s="1"/>
  <c r="AB207" i="13"/>
  <c r="AC199" i="13"/>
  <c r="AD199" i="13" s="1"/>
  <c r="AB199" i="13"/>
  <c r="AC178" i="13"/>
  <c r="AD178" i="13" s="1"/>
  <c r="AB178" i="13"/>
  <c r="AC175" i="13"/>
  <c r="AD175" i="13" s="1"/>
  <c r="AB175" i="13"/>
  <c r="AC171" i="13"/>
  <c r="AD171" i="13" s="1"/>
  <c r="AB171" i="13"/>
  <c r="AC166" i="13"/>
  <c r="AD166" i="13" s="1"/>
  <c r="AB166" i="13"/>
  <c r="AC159" i="13"/>
  <c r="AD159" i="13" s="1"/>
  <c r="AB159" i="13"/>
  <c r="AC151" i="13"/>
  <c r="AD151" i="13" s="1"/>
  <c r="AB151" i="13"/>
  <c r="AC132" i="13"/>
  <c r="AD132" i="13" s="1"/>
  <c r="AB132" i="13"/>
  <c r="AC123" i="13"/>
  <c r="AD123" i="13" s="1"/>
  <c r="AB123" i="13"/>
  <c r="AC118" i="13"/>
  <c r="AD118" i="13" s="1"/>
  <c r="AB118" i="13"/>
  <c r="AC111" i="13"/>
  <c r="AD111" i="13" s="1"/>
  <c r="AB111" i="13"/>
  <c r="AC103" i="13"/>
  <c r="AD103" i="13" s="1"/>
  <c r="AB103" i="13"/>
  <c r="AC97" i="13"/>
  <c r="AD97" i="13" s="1"/>
  <c r="AB97" i="13"/>
  <c r="AC84" i="13"/>
  <c r="AD84" i="13" s="1"/>
  <c r="AB84" i="13"/>
  <c r="AC68" i="13"/>
  <c r="AD68" i="13" s="1"/>
  <c r="AB68" i="13"/>
  <c r="AC58" i="13"/>
  <c r="AD58" i="13" s="1"/>
  <c r="AB58" i="13"/>
  <c r="AC24" i="13"/>
  <c r="AD24" i="13" s="1"/>
  <c r="AB24" i="13"/>
  <c r="P143" i="13"/>
  <c r="M25" i="15"/>
  <c r="M377" i="13"/>
  <c r="AB395" i="13"/>
  <c r="AB365" i="13"/>
  <c r="AB358" i="13"/>
  <c r="AB345" i="13"/>
  <c r="AB337" i="13"/>
  <c r="AB326" i="13"/>
  <c r="AB289" i="13"/>
  <c r="AB269" i="13"/>
  <c r="AB253" i="13"/>
  <c r="AB248" i="13"/>
  <c r="AB244" i="13"/>
  <c r="AB235" i="13"/>
  <c r="AB230" i="13"/>
  <c r="AB203" i="13"/>
  <c r="AB198" i="13"/>
  <c r="AB179" i="13"/>
  <c r="AB174" i="13"/>
  <c r="AB155" i="13"/>
  <c r="AB150" i="13"/>
  <c r="AB129" i="13"/>
  <c r="AB126" i="13"/>
  <c r="AB107" i="13"/>
  <c r="AB102" i="13"/>
  <c r="AB75" i="13"/>
  <c r="AB61" i="13"/>
  <c r="AB21" i="13"/>
  <c r="AC417" i="13"/>
  <c r="AD417" i="13" s="1"/>
  <c r="AD412" i="13"/>
  <c r="AD410" i="13"/>
  <c r="AC409" i="13"/>
  <c r="AD409" i="13" s="1"/>
  <c r="AC407" i="13"/>
  <c r="AD407" i="13" s="1"/>
  <c r="AD402" i="13"/>
  <c r="AC401" i="13"/>
  <c r="AD401" i="13" s="1"/>
  <c r="AC399" i="13"/>
  <c r="AD399" i="13" s="1"/>
  <c r="AC391" i="13"/>
  <c r="AD391" i="13" s="1"/>
  <c r="AD387" i="13"/>
  <c r="AC385" i="13"/>
  <c r="AD385" i="13" s="1"/>
  <c r="AC383" i="13"/>
  <c r="AD383" i="13" s="1"/>
  <c r="AD343" i="13"/>
  <c r="AD321" i="13"/>
  <c r="AD294" i="13"/>
  <c r="AD274" i="13"/>
  <c r="AD264" i="13"/>
  <c r="AD257" i="13"/>
  <c r="AD251" i="13"/>
  <c r="AD245" i="13"/>
  <c r="AD220" i="13"/>
  <c r="AD214" i="13"/>
  <c r="AD184" i="13"/>
  <c r="AD121" i="13"/>
  <c r="AE91" i="14"/>
  <c r="AF91" i="14" s="1"/>
  <c r="AE92" i="14"/>
  <c r="AF92" i="14" s="1"/>
  <c r="AD92" i="14"/>
  <c r="AD80" i="14"/>
  <c r="AE80" i="14"/>
  <c r="AF80" i="14" s="1"/>
  <c r="AD78" i="14"/>
  <c r="AE78" i="14"/>
  <c r="AF78" i="14" s="1"/>
  <c r="AE71" i="14"/>
  <c r="AF71" i="14" s="1"/>
  <c r="AD71" i="14"/>
  <c r="AE55" i="14"/>
  <c r="AF55" i="14" s="1"/>
  <c r="AD55" i="14"/>
  <c r="AE53" i="14"/>
  <c r="AF53" i="14" s="1"/>
  <c r="AD53" i="14"/>
  <c r="AE43" i="14"/>
  <c r="AF43" i="14" s="1"/>
  <c r="AD43" i="14"/>
  <c r="AE22" i="14"/>
  <c r="AF22" i="14" s="1"/>
  <c r="AD22" i="14"/>
  <c r="AD92" i="13"/>
  <c r="AD69" i="13"/>
  <c r="AD66" i="13"/>
  <c r="AD64" i="13"/>
  <c r="AD62" i="13"/>
  <c r="AD47" i="13"/>
  <c r="AD38" i="13"/>
  <c r="AD36" i="13"/>
  <c r="AD22" i="13"/>
  <c r="AD16" i="13"/>
  <c r="AD88" i="14"/>
  <c r="AD36" i="14"/>
  <c r="AD29" i="14"/>
  <c r="AE74" i="14"/>
  <c r="AF74" i="14" s="1"/>
  <c r="AE7" i="14"/>
  <c r="AF7" i="14" s="1"/>
  <c r="P247" i="13"/>
  <c r="R11" i="15" l="1"/>
  <c r="R5" i="15"/>
  <c r="R3" i="15"/>
  <c r="R17" i="15"/>
  <c r="R25" i="15"/>
  <c r="R16" i="15"/>
  <c r="R8" i="15"/>
</calcChain>
</file>

<file path=xl/sharedStrings.xml><?xml version="1.0" encoding="utf-8"?>
<sst xmlns="http://schemas.openxmlformats.org/spreadsheetml/2006/main" count="54552" uniqueCount="10709">
  <si>
    <t>04019278</t>
  </si>
  <si>
    <t>278</t>
  </si>
  <si>
    <t>04019311</t>
  </si>
  <si>
    <t>311</t>
  </si>
  <si>
    <t>04019225</t>
  </si>
  <si>
    <t>225</t>
  </si>
  <si>
    <t>04019150</t>
  </si>
  <si>
    <t>150</t>
  </si>
  <si>
    <t>04019264</t>
  </si>
  <si>
    <t>264</t>
  </si>
  <si>
    <t>04019313</t>
  </si>
  <si>
    <t>0410670</t>
  </si>
  <si>
    <t>313</t>
  </si>
  <si>
    <t>04019279</t>
  </si>
  <si>
    <t>279</t>
  </si>
  <si>
    <t>04019226</t>
  </si>
  <si>
    <t>226</t>
  </si>
  <si>
    <t>04019312</t>
  </si>
  <si>
    <t>312</t>
  </si>
  <si>
    <t>04019371</t>
  </si>
  <si>
    <t>371</t>
  </si>
  <si>
    <t>04019201</t>
  </si>
  <si>
    <t>201</t>
  </si>
  <si>
    <t>04019383</t>
  </si>
  <si>
    <t>383</t>
  </si>
  <si>
    <t>04019340</t>
  </si>
  <si>
    <t>340</t>
  </si>
  <si>
    <t>04019342</t>
  </si>
  <si>
    <t>342</t>
  </si>
  <si>
    <t>04019413</t>
  </si>
  <si>
    <t>413</t>
  </si>
  <si>
    <t>04019202</t>
  </si>
  <si>
    <t>202</t>
  </si>
  <si>
    <t>04019282</t>
  </si>
  <si>
    <t>282</t>
  </si>
  <si>
    <t>04019261</t>
  </si>
  <si>
    <t>261</t>
  </si>
  <si>
    <t>04019262</t>
  </si>
  <si>
    <t>262</t>
  </si>
  <si>
    <t>04019415</t>
  </si>
  <si>
    <t>415</t>
  </si>
  <si>
    <t>04019379</t>
  </si>
  <si>
    <t>379</t>
  </si>
  <si>
    <t>04019364</t>
  </si>
  <si>
    <t>364</t>
  </si>
  <si>
    <t>04019153</t>
  </si>
  <si>
    <t>153</t>
  </si>
  <si>
    <t>04019152</t>
  </si>
  <si>
    <t>152</t>
  </si>
  <si>
    <t>0401936</t>
  </si>
  <si>
    <t>36</t>
  </si>
  <si>
    <t>04019287</t>
  </si>
  <si>
    <t>287</t>
  </si>
  <si>
    <t>0401934</t>
  </si>
  <si>
    <t>34</t>
  </si>
  <si>
    <t>04019228</t>
  </si>
  <si>
    <t>228</t>
  </si>
  <si>
    <t>04019151</t>
  </si>
  <si>
    <t>151</t>
  </si>
  <si>
    <t>04019229</t>
  </si>
  <si>
    <t>229</t>
  </si>
  <si>
    <t>0401932</t>
  </si>
  <si>
    <t>32</t>
  </si>
  <si>
    <t>04019315</t>
  </si>
  <si>
    <t>315</t>
  </si>
  <si>
    <t>04019156</t>
  </si>
  <si>
    <t>156</t>
  </si>
  <si>
    <t>0401940</t>
  </si>
  <si>
    <t>40</t>
  </si>
  <si>
    <t>04019356</t>
  </si>
  <si>
    <t>356</t>
  </si>
  <si>
    <t>04019154</t>
  </si>
  <si>
    <t>154</t>
  </si>
  <si>
    <t>0401942</t>
  </si>
  <si>
    <t>42</t>
  </si>
  <si>
    <t>04019399</t>
  </si>
  <si>
    <t>399</t>
  </si>
  <si>
    <t>04019329</t>
  </si>
  <si>
    <t>329</t>
  </si>
  <si>
    <t>04019269</t>
  </si>
  <si>
    <t>0472000</t>
  </si>
  <si>
    <t>269</t>
  </si>
  <si>
    <t>04019178</t>
  </si>
  <si>
    <t>178</t>
  </si>
  <si>
    <t>04019199</t>
  </si>
  <si>
    <t>199</t>
  </si>
  <si>
    <t>04019220</t>
  </si>
  <si>
    <t>220</t>
  </si>
  <si>
    <t>04019285</t>
  </si>
  <si>
    <t>285</t>
  </si>
  <si>
    <t>04019369</t>
  </si>
  <si>
    <t>0411160</t>
  </si>
  <si>
    <t>369</t>
  </si>
  <si>
    <t>04019355</t>
  </si>
  <si>
    <t>355</t>
  </si>
  <si>
    <t>04019367</t>
  </si>
  <si>
    <t>367</t>
  </si>
  <si>
    <t>04019404</t>
  </si>
  <si>
    <t>404</t>
  </si>
  <si>
    <t>04019179</t>
  </si>
  <si>
    <t>179</t>
  </si>
  <si>
    <t>04019240</t>
  </si>
  <si>
    <t>240</t>
  </si>
  <si>
    <t>04019276</t>
  </si>
  <si>
    <t>276</t>
  </si>
  <si>
    <t>04019307</t>
  </si>
  <si>
    <t>307</t>
  </si>
  <si>
    <t>040194</t>
  </si>
  <si>
    <t>4</t>
  </si>
  <si>
    <t>04019309</t>
  </si>
  <si>
    <t>309</t>
  </si>
  <si>
    <t>04019138</t>
  </si>
  <si>
    <t>138</t>
  </si>
  <si>
    <t>040197</t>
  </si>
  <si>
    <t>7</t>
  </si>
  <si>
    <t>040198</t>
  </si>
  <si>
    <t>8</t>
  </si>
  <si>
    <t>04019378</t>
  </si>
  <si>
    <t>378</t>
  </si>
  <si>
    <t>040193</t>
  </si>
  <si>
    <t>3</t>
  </si>
  <si>
    <t>040195</t>
  </si>
  <si>
    <t>5</t>
  </si>
  <si>
    <t>04019208</t>
  </si>
  <si>
    <t>208</t>
  </si>
  <si>
    <t>04019257</t>
  </si>
  <si>
    <t>257</t>
  </si>
  <si>
    <t>04019219</t>
  </si>
  <si>
    <t>219</t>
  </si>
  <si>
    <t>04019277</t>
  </si>
  <si>
    <t>277</t>
  </si>
  <si>
    <t>04019222</t>
  </si>
  <si>
    <t>222</t>
  </si>
  <si>
    <t>04019306</t>
  </si>
  <si>
    <t>306</t>
  </si>
  <si>
    <t>04019215</t>
  </si>
  <si>
    <t>0455300</t>
  </si>
  <si>
    <t>215</t>
  </si>
  <si>
    <t>040196</t>
  </si>
  <si>
    <t>6</t>
  </si>
  <si>
    <t>04019397</t>
  </si>
  <si>
    <t>397</t>
  </si>
  <si>
    <t>04019387</t>
  </si>
  <si>
    <t>0451600</t>
  </si>
  <si>
    <t>387</t>
  </si>
  <si>
    <t>04019310</t>
  </si>
  <si>
    <t>310</t>
  </si>
  <si>
    <t>04019200</t>
  </si>
  <si>
    <t>200</t>
  </si>
  <si>
    <t>04019381</t>
  </si>
  <si>
    <t>381</t>
  </si>
  <si>
    <t>04019360</t>
  </si>
  <si>
    <t>360</t>
  </si>
  <si>
    <t>0401912</t>
  </si>
  <si>
    <t>12</t>
  </si>
  <si>
    <t>04019402</t>
  </si>
  <si>
    <t>402</t>
  </si>
  <si>
    <t>04019361</t>
  </si>
  <si>
    <t>361</t>
  </si>
  <si>
    <t>04019406</t>
  </si>
  <si>
    <t>406</t>
  </si>
  <si>
    <t>04019359</t>
  </si>
  <si>
    <t>359</t>
  </si>
  <si>
    <t>04019384</t>
  </si>
  <si>
    <t>384</t>
  </si>
  <si>
    <t>04019281</t>
  </si>
  <si>
    <t>281</t>
  </si>
  <si>
    <t>04019365</t>
  </si>
  <si>
    <t>365</t>
  </si>
  <si>
    <t>04019386</t>
  </si>
  <si>
    <t>386</t>
  </si>
  <si>
    <t>04019341</t>
  </si>
  <si>
    <t>341</t>
  </si>
  <si>
    <t>04019385</t>
  </si>
  <si>
    <t>385</t>
  </si>
  <si>
    <t>04019188</t>
  </si>
  <si>
    <t>188</t>
  </si>
  <si>
    <t>04019412</t>
  </si>
  <si>
    <t>412</t>
  </si>
  <si>
    <t>04019398</t>
  </si>
  <si>
    <t>398</t>
  </si>
  <si>
    <t>04019388</t>
  </si>
  <si>
    <t>388</t>
  </si>
  <si>
    <t>0401911</t>
  </si>
  <si>
    <t>11</t>
  </si>
  <si>
    <t>04019318</t>
  </si>
  <si>
    <t>318</t>
  </si>
  <si>
    <t>04019362</t>
  </si>
  <si>
    <t>362</t>
  </si>
  <si>
    <t>04019408</t>
  </si>
  <si>
    <t>408</t>
  </si>
  <si>
    <t>04019391</t>
  </si>
  <si>
    <t>391</t>
  </si>
  <si>
    <t>04019394</t>
  </si>
  <si>
    <t>394</t>
  </si>
  <si>
    <t>04019114</t>
  </si>
  <si>
    <t>114</t>
  </si>
  <si>
    <t>04019177</t>
  </si>
  <si>
    <t>177</t>
  </si>
  <si>
    <t>04019248</t>
  </si>
  <si>
    <t>248</t>
  </si>
  <si>
    <t>04019368</t>
  </si>
  <si>
    <t>368</t>
  </si>
  <si>
    <t>04019249</t>
  </si>
  <si>
    <t>249</t>
  </si>
  <si>
    <t>04019113</t>
  </si>
  <si>
    <t>113</t>
  </si>
  <si>
    <t>04019417</t>
  </si>
  <si>
    <t>417</t>
  </si>
  <si>
    <t>04019409</t>
  </si>
  <si>
    <t>409</t>
  </si>
  <si>
    <t>04019389</t>
  </si>
  <si>
    <t>389</t>
  </si>
  <si>
    <t>04019243</t>
  </si>
  <si>
    <t>243</t>
  </si>
  <si>
    <t>04019374</t>
  </si>
  <si>
    <t>374</t>
  </si>
  <si>
    <t>04019100</t>
  </si>
  <si>
    <t>100</t>
  </si>
  <si>
    <t>04019107</t>
  </si>
  <si>
    <t>107</t>
  </si>
  <si>
    <t>0401999</t>
  </si>
  <si>
    <t>04019173</t>
  </si>
  <si>
    <t>173</t>
  </si>
  <si>
    <t>04019216</t>
  </si>
  <si>
    <t>216</t>
  </si>
  <si>
    <t>04019106</t>
  </si>
  <si>
    <t>106</t>
  </si>
  <si>
    <t>04019301</t>
  </si>
  <si>
    <t>0411230</t>
  </si>
  <si>
    <t>301</t>
  </si>
  <si>
    <t>04019300</t>
  </si>
  <si>
    <t>300</t>
  </si>
  <si>
    <t>04019327</t>
  </si>
  <si>
    <t>327</t>
  </si>
  <si>
    <t>04019214</t>
  </si>
  <si>
    <t>214</t>
  </si>
  <si>
    <t>04019239</t>
  </si>
  <si>
    <t>239</t>
  </si>
  <si>
    <t>04019331</t>
  </si>
  <si>
    <t>331</t>
  </si>
  <si>
    <t>04019246</t>
  </si>
  <si>
    <t>246</t>
  </si>
  <si>
    <t>04019190</t>
  </si>
  <si>
    <t>190</t>
  </si>
  <si>
    <t>04019125</t>
  </si>
  <si>
    <t>125</t>
  </si>
  <si>
    <t>04019354</t>
  </si>
  <si>
    <t>354</t>
  </si>
  <si>
    <t>04019171</t>
  </si>
  <si>
    <t>171</t>
  </si>
  <si>
    <t>04019328</t>
  </si>
  <si>
    <t>328</t>
  </si>
  <si>
    <t>0401988</t>
  </si>
  <si>
    <t>88</t>
  </si>
  <si>
    <t>04019363</t>
  </si>
  <si>
    <t>363</t>
  </si>
  <si>
    <t>04019352</t>
  </si>
  <si>
    <t>352</t>
  </si>
  <si>
    <t>04019268</t>
  </si>
  <si>
    <t>268</t>
  </si>
  <si>
    <t>040199</t>
  </si>
  <si>
    <t>9</t>
  </si>
  <si>
    <t>04019366</t>
  </si>
  <si>
    <t>366</t>
  </si>
  <si>
    <t>04019241</t>
  </si>
  <si>
    <t>241</t>
  </si>
  <si>
    <t>04019126</t>
  </si>
  <si>
    <t>126</t>
  </si>
  <si>
    <t>04019242</t>
  </si>
  <si>
    <t>242</t>
  </si>
  <si>
    <t>04019400</t>
  </si>
  <si>
    <t>400</t>
  </si>
  <si>
    <t>04019252</t>
  </si>
  <si>
    <t>252</t>
  </si>
  <si>
    <t>04019133</t>
  </si>
  <si>
    <t>133</t>
  </si>
  <si>
    <t>04019273</t>
  </si>
  <si>
    <t>273</t>
  </si>
  <si>
    <t>04019251</t>
  </si>
  <si>
    <t>251</t>
  </si>
  <si>
    <t>04019183</t>
  </si>
  <si>
    <t>183</t>
  </si>
  <si>
    <t>04019184</t>
  </si>
  <si>
    <t>184</t>
  </si>
  <si>
    <t>04019132</t>
  </si>
  <si>
    <t>132</t>
  </si>
  <si>
    <t>04019198</t>
  </si>
  <si>
    <t>198</t>
  </si>
  <si>
    <t>04019129</t>
  </si>
  <si>
    <t>129</t>
  </si>
  <si>
    <t>04019218</t>
  </si>
  <si>
    <t>218</t>
  </si>
  <si>
    <t>04019130</t>
  </si>
  <si>
    <t>130</t>
  </si>
  <si>
    <t>04019116</t>
  </si>
  <si>
    <t>116</t>
  </si>
  <si>
    <t>04019127</t>
  </si>
  <si>
    <t>127</t>
  </si>
  <si>
    <t>04019334</t>
  </si>
  <si>
    <t>334</t>
  </si>
  <si>
    <t>04019131</t>
  </si>
  <si>
    <t>131</t>
  </si>
  <si>
    <t>04019193</t>
  </si>
  <si>
    <t>193</t>
  </si>
  <si>
    <t>04019250</t>
  </si>
  <si>
    <t>250</t>
  </si>
  <si>
    <t>04019192</t>
  </si>
  <si>
    <t>192</t>
  </si>
  <si>
    <t>04019128</t>
  </si>
  <si>
    <t>128</t>
  </si>
  <si>
    <t>04019194</t>
  </si>
  <si>
    <t>194</t>
  </si>
  <si>
    <t>04019338</t>
  </si>
  <si>
    <t>338</t>
  </si>
  <si>
    <t>04019254</t>
  </si>
  <si>
    <t>254</t>
  </si>
  <si>
    <t>04019182</t>
  </si>
  <si>
    <t>182</t>
  </si>
  <si>
    <t>04019255</t>
  </si>
  <si>
    <t>255</t>
  </si>
  <si>
    <t>04019181</t>
  </si>
  <si>
    <t>181</t>
  </si>
  <si>
    <t>04019305</t>
  </si>
  <si>
    <t>305</t>
  </si>
  <si>
    <t>04019382</t>
  </si>
  <si>
    <t>382</t>
  </si>
  <si>
    <t>04019180</t>
  </si>
  <si>
    <t>180</t>
  </si>
  <si>
    <t>04019304</t>
  </si>
  <si>
    <t>304</t>
  </si>
  <si>
    <t>04019336</t>
  </si>
  <si>
    <t>336</t>
  </si>
  <si>
    <t>04019390</t>
  </si>
  <si>
    <t>390</t>
  </si>
  <si>
    <t>04019244</t>
  </si>
  <si>
    <t>244</t>
  </si>
  <si>
    <t>04019168</t>
  </si>
  <si>
    <t>168</t>
  </si>
  <si>
    <t>0401972</t>
  </si>
  <si>
    <t>72</t>
  </si>
  <si>
    <t>0401970</t>
  </si>
  <si>
    <t>70</t>
  </si>
  <si>
    <t>0401968</t>
  </si>
  <si>
    <t>68</t>
  </si>
  <si>
    <t>0401971</t>
  </si>
  <si>
    <t>71</t>
  </si>
  <si>
    <t>0401956</t>
  </si>
  <si>
    <t>56</t>
  </si>
  <si>
    <t>04019212</t>
  </si>
  <si>
    <t>212</t>
  </si>
  <si>
    <t>04019330</t>
  </si>
  <si>
    <t>330</t>
  </si>
  <si>
    <t>04019237</t>
  </si>
  <si>
    <t>237</t>
  </si>
  <si>
    <t>0401975</t>
  </si>
  <si>
    <t>75</t>
  </si>
  <si>
    <t>04019169</t>
  </si>
  <si>
    <t>169</t>
  </si>
  <si>
    <t>04019245</t>
  </si>
  <si>
    <t>245</t>
  </si>
  <si>
    <t>04019172</t>
  </si>
  <si>
    <t>172</t>
  </si>
  <si>
    <t>0401967</t>
  </si>
  <si>
    <t>67</t>
  </si>
  <si>
    <t>04019298</t>
  </si>
  <si>
    <t>298</t>
  </si>
  <si>
    <t>0401989</t>
  </si>
  <si>
    <t>0401991</t>
  </si>
  <si>
    <t>0401990</t>
  </si>
  <si>
    <t>04019351</t>
  </si>
  <si>
    <t>351</t>
  </si>
  <si>
    <t>04019299</t>
  </si>
  <si>
    <t>299</t>
  </si>
  <si>
    <t>04019170</t>
  </si>
  <si>
    <t>170</t>
  </si>
  <si>
    <t>04019238</t>
  </si>
  <si>
    <t>238</t>
  </si>
  <si>
    <t>04019260</t>
  </si>
  <si>
    <t>260</t>
  </si>
  <si>
    <t>04019163</t>
  </si>
  <si>
    <t>163</t>
  </si>
  <si>
    <t>04019211</t>
  </si>
  <si>
    <t>211</t>
  </si>
  <si>
    <t>04019283</t>
  </si>
  <si>
    <t>283</t>
  </si>
  <si>
    <t>04019326</t>
  </si>
  <si>
    <t>326</t>
  </si>
  <si>
    <t>04019347</t>
  </si>
  <si>
    <t>347</t>
  </si>
  <si>
    <t>04019267</t>
  </si>
  <si>
    <t>267</t>
  </si>
  <si>
    <t>04019370</t>
  </si>
  <si>
    <t>370</t>
  </si>
  <si>
    <t>04019373</t>
  </si>
  <si>
    <t>373</t>
  </si>
  <si>
    <t>0401959</t>
  </si>
  <si>
    <t>59</t>
  </si>
  <si>
    <t>0401957</t>
  </si>
  <si>
    <t>57</t>
  </si>
  <si>
    <t>0401935</t>
  </si>
  <si>
    <t>35</t>
  </si>
  <si>
    <t>0401933</t>
  </si>
  <si>
    <t>33</t>
  </si>
  <si>
    <t>04019230</t>
  </si>
  <si>
    <t>230</t>
  </si>
  <si>
    <t>0401955</t>
  </si>
  <si>
    <t>55</t>
  </si>
  <si>
    <t>0401938</t>
  </si>
  <si>
    <t>38</t>
  </si>
  <si>
    <t>04019286</t>
  </si>
  <si>
    <t>286</t>
  </si>
  <si>
    <t>04019316</t>
  </si>
  <si>
    <t>316</t>
  </si>
  <si>
    <t>04019210</t>
  </si>
  <si>
    <t>210</t>
  </si>
  <si>
    <t>0401930</t>
  </si>
  <si>
    <t>30</t>
  </si>
  <si>
    <t>04019148</t>
  </si>
  <si>
    <t>148</t>
  </si>
  <si>
    <t>04019149</t>
  </si>
  <si>
    <t>149</t>
  </si>
  <si>
    <t>04019227</t>
  </si>
  <si>
    <t>227</t>
  </si>
  <si>
    <t>04019265</t>
  </si>
  <si>
    <t>265</t>
  </si>
  <si>
    <t>04019224</t>
  </si>
  <si>
    <t>224</t>
  </si>
  <si>
    <t>0401929</t>
  </si>
  <si>
    <t>29</t>
  </si>
  <si>
    <t>04019187</t>
  </si>
  <si>
    <t>187</t>
  </si>
  <si>
    <t>04019346</t>
  </si>
  <si>
    <t>346</t>
  </si>
  <si>
    <t>04019284</t>
  </si>
  <si>
    <t>284</t>
  </si>
  <si>
    <t>04019162</t>
  </si>
  <si>
    <t>162</t>
  </si>
  <si>
    <t>0401913</t>
  </si>
  <si>
    <t>13</t>
  </si>
  <si>
    <t>04019280</t>
  </si>
  <si>
    <t>280</t>
  </si>
  <si>
    <t>04019266</t>
  </si>
  <si>
    <t>266</t>
  </si>
  <si>
    <t>0401961</t>
  </si>
  <si>
    <t>61</t>
  </si>
  <si>
    <t>0401960</t>
  </si>
  <si>
    <t>60</t>
  </si>
  <si>
    <t>04019288</t>
  </si>
  <si>
    <t>288</t>
  </si>
  <si>
    <t>04019167</t>
  </si>
  <si>
    <t>167</t>
  </si>
  <si>
    <t>0401958</t>
  </si>
  <si>
    <t>58</t>
  </si>
  <si>
    <t>04019259</t>
  </si>
  <si>
    <t>259</t>
  </si>
  <si>
    <t>0401969</t>
  </si>
  <si>
    <t>69</t>
  </si>
  <si>
    <t>04019164</t>
  </si>
  <si>
    <t>164</t>
  </si>
  <si>
    <t>0401953</t>
  </si>
  <si>
    <t>53</t>
  </si>
  <si>
    <t>04019323</t>
  </si>
  <si>
    <t>323</t>
  </si>
  <si>
    <t>04019161</t>
  </si>
  <si>
    <t>161</t>
  </si>
  <si>
    <t>04019322</t>
  </si>
  <si>
    <t>322</t>
  </si>
  <si>
    <t>0401966</t>
  </si>
  <si>
    <t>66</t>
  </si>
  <si>
    <t>04019295</t>
  </si>
  <si>
    <t>295</t>
  </si>
  <si>
    <t>04019296</t>
  </si>
  <si>
    <t>296</t>
  </si>
  <si>
    <t>04019256</t>
  </si>
  <si>
    <t>256</t>
  </si>
  <si>
    <t>0401954</t>
  </si>
  <si>
    <t>54</t>
  </si>
  <si>
    <t>0401985</t>
  </si>
  <si>
    <t>85</t>
  </si>
  <si>
    <t>0401984</t>
  </si>
  <si>
    <t>84</t>
  </si>
  <si>
    <t>0401986</t>
  </si>
  <si>
    <t>86</t>
  </si>
  <si>
    <t>04019166</t>
  </si>
  <si>
    <t>166</t>
  </si>
  <si>
    <t>0401982</t>
  </si>
  <si>
    <t>82</t>
  </si>
  <si>
    <t>0401963</t>
  </si>
  <si>
    <t>63</t>
  </si>
  <si>
    <t>04019232</t>
  </si>
  <si>
    <t>232</t>
  </si>
  <si>
    <t>0401978</t>
  </si>
  <si>
    <t>78</t>
  </si>
  <si>
    <t>0401973</t>
  </si>
  <si>
    <t>73</t>
  </si>
  <si>
    <t>0401983</t>
  </si>
  <si>
    <t>83</t>
  </si>
  <si>
    <t>04019213</t>
  </si>
  <si>
    <t>213</t>
  </si>
  <si>
    <t>0401979</t>
  </si>
  <si>
    <t>79</t>
  </si>
  <si>
    <t>0401974</t>
  </si>
  <si>
    <t>74</t>
  </si>
  <si>
    <t>0401980</t>
  </si>
  <si>
    <t>80</t>
  </si>
  <si>
    <t>0401976</t>
  </si>
  <si>
    <t>76</t>
  </si>
  <si>
    <t>0401987</t>
  </si>
  <si>
    <t>87</t>
  </si>
  <si>
    <t>04019349</t>
  </si>
  <si>
    <t>349</t>
  </si>
  <si>
    <t>0401998</t>
  </si>
  <si>
    <t>04019348</t>
  </si>
  <si>
    <t>348</t>
  </si>
  <si>
    <t>04019105</t>
  </si>
  <si>
    <t>105</t>
  </si>
  <si>
    <t>0401996</t>
  </si>
  <si>
    <t>0401994</t>
  </si>
  <si>
    <t>0401981</t>
  </si>
  <si>
    <t>81</t>
  </si>
  <si>
    <t>04019294</t>
  </si>
  <si>
    <t>294</t>
  </si>
  <si>
    <t>0401951</t>
  </si>
  <si>
    <t>51</t>
  </si>
  <si>
    <t>0401926</t>
  </si>
  <si>
    <t>26</t>
  </si>
  <si>
    <t>04019160</t>
  </si>
  <si>
    <t>160</t>
  </si>
  <si>
    <t>0401949</t>
  </si>
  <si>
    <t>49</t>
  </si>
  <si>
    <t>04019159</t>
  </si>
  <si>
    <t>159</t>
  </si>
  <si>
    <t>0401950</t>
  </si>
  <si>
    <t>50</t>
  </si>
  <si>
    <t>04019145</t>
  </si>
  <si>
    <t>145</t>
  </si>
  <si>
    <t>0401922</t>
  </si>
  <si>
    <t>22</t>
  </si>
  <si>
    <t>0401920</t>
  </si>
  <si>
    <t>20</t>
  </si>
  <si>
    <t>0401917</t>
  </si>
  <si>
    <t>17</t>
  </si>
  <si>
    <t>04019319</t>
  </si>
  <si>
    <t>319</t>
  </si>
  <si>
    <t>0401919</t>
  </si>
  <si>
    <t>19</t>
  </si>
  <si>
    <t>0401937</t>
  </si>
  <si>
    <t>37</t>
  </si>
  <si>
    <t>0401918</t>
  </si>
  <si>
    <t>18</t>
  </si>
  <si>
    <t>0401925</t>
  </si>
  <si>
    <t>25</t>
  </si>
  <si>
    <t>0401948</t>
  </si>
  <si>
    <t>48</t>
  </si>
  <si>
    <t>0401947</t>
  </si>
  <si>
    <t>0468850</t>
  </si>
  <si>
    <t>47</t>
  </si>
  <si>
    <t>04019401</t>
  </si>
  <si>
    <t>401</t>
  </si>
  <si>
    <t>04019134</t>
  </si>
  <si>
    <t>134</t>
  </si>
  <si>
    <t>0401946</t>
  </si>
  <si>
    <t>46</t>
  </si>
  <si>
    <t>0401965</t>
  </si>
  <si>
    <t>65</t>
  </si>
  <si>
    <t>04019290</t>
  </si>
  <si>
    <t>290</t>
  </si>
  <si>
    <t>0401945</t>
  </si>
  <si>
    <t>45</t>
  </si>
  <si>
    <t>04019350</t>
  </si>
  <si>
    <t>350</t>
  </si>
  <si>
    <t>0401943</t>
  </si>
  <si>
    <t>43</t>
  </si>
  <si>
    <t>04019143</t>
  </si>
  <si>
    <t>143</t>
  </si>
  <si>
    <t>0401944</t>
  </si>
  <si>
    <t>44</t>
  </si>
  <si>
    <t>0401964</t>
  </si>
  <si>
    <t>64</t>
  </si>
  <si>
    <t>04019231</t>
  </si>
  <si>
    <t>231</t>
  </si>
  <si>
    <t>04019320</t>
  </si>
  <si>
    <t>320</t>
  </si>
  <si>
    <t>0401962</t>
  </si>
  <si>
    <t>62</t>
  </si>
  <si>
    <t>04019189</t>
  </si>
  <si>
    <t>189</t>
  </si>
  <si>
    <t>04019111</t>
  </si>
  <si>
    <t>111</t>
  </si>
  <si>
    <t>04019103</t>
  </si>
  <si>
    <t>103</t>
  </si>
  <si>
    <t>04019101</t>
  </si>
  <si>
    <t>101</t>
  </si>
  <si>
    <t>04019112</t>
  </si>
  <si>
    <t>112</t>
  </si>
  <si>
    <t>04019110</t>
  </si>
  <si>
    <t>110</t>
  </si>
  <si>
    <t>04019109</t>
  </si>
  <si>
    <t>109</t>
  </si>
  <si>
    <t>04019108</t>
  </si>
  <si>
    <t>108</t>
  </si>
  <si>
    <t>04019123</t>
  </si>
  <si>
    <t>123</t>
  </si>
  <si>
    <t>04019335</t>
  </si>
  <si>
    <t>335</t>
  </si>
  <si>
    <t>04019196</t>
  </si>
  <si>
    <t>196</t>
  </si>
  <si>
    <t>04019120</t>
  </si>
  <si>
    <t>120</t>
  </si>
  <si>
    <t>04019121</t>
  </si>
  <si>
    <t>121</t>
  </si>
  <si>
    <t>04019353</t>
  </si>
  <si>
    <t>353</t>
  </si>
  <si>
    <t>04019176</t>
  </si>
  <si>
    <t>176</t>
  </si>
  <si>
    <t>04019197</t>
  </si>
  <si>
    <t>197</t>
  </si>
  <si>
    <t>04019124</t>
  </si>
  <si>
    <t>124</t>
  </si>
  <si>
    <t>04019337</t>
  </si>
  <si>
    <t>337</t>
  </si>
  <si>
    <t>04019122</t>
  </si>
  <si>
    <t>122</t>
  </si>
  <si>
    <t>04019195</t>
  </si>
  <si>
    <t>195</t>
  </si>
  <si>
    <t>04019217</t>
  </si>
  <si>
    <t>217</t>
  </si>
  <si>
    <t>04019117</t>
  </si>
  <si>
    <t>117</t>
  </si>
  <si>
    <t>04019118</t>
  </si>
  <si>
    <t>118</t>
  </si>
  <si>
    <t>04019191</t>
  </si>
  <si>
    <t>191</t>
  </si>
  <si>
    <t>04019174</t>
  </si>
  <si>
    <t>174</t>
  </si>
  <si>
    <t>04019115</t>
  </si>
  <si>
    <t>115</t>
  </si>
  <si>
    <t>04019119</t>
  </si>
  <si>
    <t>119</t>
  </si>
  <si>
    <t>04019247</t>
  </si>
  <si>
    <t>247</t>
  </si>
  <si>
    <t>04019303</t>
  </si>
  <si>
    <t>303</t>
  </si>
  <si>
    <t>04019175</t>
  </si>
  <si>
    <t>175</t>
  </si>
  <si>
    <t>04019253</t>
  </si>
  <si>
    <t>253</t>
  </si>
  <si>
    <t>04019377</t>
  </si>
  <si>
    <t>377</t>
  </si>
  <si>
    <t>0402161</t>
  </si>
  <si>
    <t>0402191428</t>
  </si>
  <si>
    <t>Santan</t>
  </si>
  <si>
    <t>0402105</t>
  </si>
  <si>
    <t>0402193162</t>
  </si>
  <si>
    <t>San Manuel</t>
  </si>
  <si>
    <t>0402106</t>
  </si>
  <si>
    <t>Mammoth</t>
  </si>
  <si>
    <t>0402140</t>
  </si>
  <si>
    <t>0402192346</t>
  </si>
  <si>
    <t>Casa Grande LEHM</t>
  </si>
  <si>
    <t>0402143</t>
  </si>
  <si>
    <t>0402830</t>
  </si>
  <si>
    <t>Apache Junction SW</t>
  </si>
  <si>
    <t>0402142</t>
  </si>
  <si>
    <t>Apache Junction NW</t>
  </si>
  <si>
    <t>0402144</t>
  </si>
  <si>
    <t>Apache Junction SE</t>
  </si>
  <si>
    <t>0402163</t>
  </si>
  <si>
    <t>Apache Trail</t>
  </si>
  <si>
    <t>0402156</t>
  </si>
  <si>
    <t>Apache Junction N</t>
  </si>
  <si>
    <t>0402159</t>
  </si>
  <si>
    <t>Apache Junction S</t>
  </si>
  <si>
    <t>0402147</t>
  </si>
  <si>
    <t>Apache Junction C</t>
  </si>
  <si>
    <t>0402158</t>
  </si>
  <si>
    <t>Apache Junction EC</t>
  </si>
  <si>
    <t>0402146</t>
  </si>
  <si>
    <t>Apache Junction E</t>
  </si>
  <si>
    <t>0402164</t>
  </si>
  <si>
    <t>0428120</t>
  </si>
  <si>
    <t>Superstition Mountain</t>
  </si>
  <si>
    <t>0402166</t>
  </si>
  <si>
    <t>Mountainbrook Village</t>
  </si>
  <si>
    <t>0402184</t>
  </si>
  <si>
    <t>Gold Canyon North</t>
  </si>
  <si>
    <t>0402145</t>
  </si>
  <si>
    <t>Apache Junction NE</t>
  </si>
  <si>
    <t>0402157</t>
  </si>
  <si>
    <t>Apache Junction NC</t>
  </si>
  <si>
    <t>0402149</t>
  </si>
  <si>
    <t>Queen Valley</t>
  </si>
  <si>
    <t>0402123</t>
  </si>
  <si>
    <t>Florence N</t>
  </si>
  <si>
    <t>0402151</t>
  </si>
  <si>
    <t>Superior S</t>
  </si>
  <si>
    <t>0402148</t>
  </si>
  <si>
    <t>Gold Canyon</t>
  </si>
  <si>
    <t>0402172</t>
  </si>
  <si>
    <t>Peralta</t>
  </si>
  <si>
    <t>0402150</t>
  </si>
  <si>
    <t>Superior N</t>
  </si>
  <si>
    <t>0402108</t>
  </si>
  <si>
    <t>Saddlebrooke</t>
  </si>
  <si>
    <t>0402107</t>
  </si>
  <si>
    <t>Oracle</t>
  </si>
  <si>
    <t>0402115</t>
  </si>
  <si>
    <t>Picacho Peak</t>
  </si>
  <si>
    <t>0402104</t>
  </si>
  <si>
    <t>Dudleyville</t>
  </si>
  <si>
    <t>0402103</t>
  </si>
  <si>
    <t>Riverside</t>
  </si>
  <si>
    <t>0402102</t>
  </si>
  <si>
    <t>Kearny Rural</t>
  </si>
  <si>
    <t>0402101</t>
  </si>
  <si>
    <t>Kearny</t>
  </si>
  <si>
    <t>0402152</t>
  </si>
  <si>
    <t>Sutton Summit</t>
  </si>
  <si>
    <t>0402153</t>
  </si>
  <si>
    <t>Chui Chu</t>
  </si>
  <si>
    <t>0402167</t>
  </si>
  <si>
    <t>Tbird Farms</t>
  </si>
  <si>
    <t>0402154</t>
  </si>
  <si>
    <t>0402192091</t>
  </si>
  <si>
    <t>Hidden Valley</t>
  </si>
  <si>
    <t>0402177</t>
  </si>
  <si>
    <t>Ak-Chin Community</t>
  </si>
  <si>
    <t>0402130</t>
  </si>
  <si>
    <t>0402131</t>
  </si>
  <si>
    <t>Stanfield</t>
  </si>
  <si>
    <t>0402138</t>
  </si>
  <si>
    <t>0402190510</t>
  </si>
  <si>
    <t>Casa Grande SW</t>
  </si>
  <si>
    <t>0402137</t>
  </si>
  <si>
    <t>Casa Grande NW</t>
  </si>
  <si>
    <t>0402165</t>
  </si>
  <si>
    <t>Casa Grande S</t>
  </si>
  <si>
    <t>0402182</t>
  </si>
  <si>
    <t>0410530</t>
  </si>
  <si>
    <t>Cruz Park</t>
  </si>
  <si>
    <t>0402134</t>
  </si>
  <si>
    <t>Casa Grande SC</t>
  </si>
  <si>
    <t>0402133</t>
  </si>
  <si>
    <t>Casa Grande NC</t>
  </si>
  <si>
    <t>0402136</t>
  </si>
  <si>
    <t>Casa Grande SE</t>
  </si>
  <si>
    <t>0402181</t>
  </si>
  <si>
    <t>Ironwood Common</t>
  </si>
  <si>
    <t>0402141</t>
  </si>
  <si>
    <t>Casa Grande INT</t>
  </si>
  <si>
    <t>0402132</t>
  </si>
  <si>
    <t>Casa Grande N</t>
  </si>
  <si>
    <t>0402183</t>
  </si>
  <si>
    <t>Coyote Ranch</t>
  </si>
  <si>
    <t>0402155</t>
  </si>
  <si>
    <t>Casa Grande W</t>
  </si>
  <si>
    <t>0402135</t>
  </si>
  <si>
    <t>Casa Grande NE</t>
  </si>
  <si>
    <t>0402139</t>
  </si>
  <si>
    <t>Casa Grande RG</t>
  </si>
  <si>
    <t>0402173</t>
  </si>
  <si>
    <t>0402178</t>
  </si>
  <si>
    <t>Maricopa Meadows</t>
  </si>
  <si>
    <t>0402179</t>
  </si>
  <si>
    <t>0444410</t>
  </si>
  <si>
    <t>Maricopa Fiesta</t>
  </si>
  <si>
    <t>0402180</t>
  </si>
  <si>
    <t>Province</t>
  </si>
  <si>
    <t>0402109</t>
  </si>
  <si>
    <t>Arizona City</t>
  </si>
  <si>
    <t>0402110</t>
  </si>
  <si>
    <t>0402191173</t>
  </si>
  <si>
    <t>Toltec South</t>
  </si>
  <si>
    <t>0402114</t>
  </si>
  <si>
    <t>Eloy South</t>
  </si>
  <si>
    <t>0402113</t>
  </si>
  <si>
    <t>Toltec</t>
  </si>
  <si>
    <t>0402112</t>
  </si>
  <si>
    <t>Eloy</t>
  </si>
  <si>
    <t>0402122</t>
  </si>
  <si>
    <t>11 Mile Corner</t>
  </si>
  <si>
    <t>0402121</t>
  </si>
  <si>
    <t>CAC</t>
  </si>
  <si>
    <t>0402118</t>
  </si>
  <si>
    <t>Coolidge NW</t>
  </si>
  <si>
    <t>0402119</t>
  </si>
  <si>
    <t>0402190816</t>
  </si>
  <si>
    <t>Coolidge S</t>
  </si>
  <si>
    <t>0402120</t>
  </si>
  <si>
    <t>Randolph</t>
  </si>
  <si>
    <t>0402117</t>
  </si>
  <si>
    <t>Coolidge NE</t>
  </si>
  <si>
    <t>0402124</t>
  </si>
  <si>
    <t>0402191224</t>
  </si>
  <si>
    <t>Florence S</t>
  </si>
  <si>
    <t>0402111</t>
  </si>
  <si>
    <t>Picacho</t>
  </si>
  <si>
    <t>0402116</t>
  </si>
  <si>
    <t>Red Rock</t>
  </si>
  <si>
    <t>0402125</t>
  </si>
  <si>
    <t>Cactus Forest</t>
  </si>
  <si>
    <t>0402160</t>
  </si>
  <si>
    <t>Blackwater</t>
  </si>
  <si>
    <t>0402168</t>
  </si>
  <si>
    <t>Santan Park</t>
  </si>
  <si>
    <t>0402126</t>
  </si>
  <si>
    <t>Florence River Bottom</t>
  </si>
  <si>
    <t>0402175</t>
  </si>
  <si>
    <t>0464210</t>
  </si>
  <si>
    <t>Walker Butte</t>
  </si>
  <si>
    <t>0402185</t>
  </si>
  <si>
    <t>Santan Heights</t>
  </si>
  <si>
    <t>0402176</t>
  </si>
  <si>
    <t>Pecan Creek North</t>
  </si>
  <si>
    <t>0402127</t>
  </si>
  <si>
    <t>Poston Butte</t>
  </si>
  <si>
    <t>0402170</t>
  </si>
  <si>
    <t>Copper Basin</t>
  </si>
  <si>
    <t>0402187</t>
  </si>
  <si>
    <t>Johnson Ranch East</t>
  </si>
  <si>
    <t>0402162</t>
  </si>
  <si>
    <t>Casa Blanca</t>
  </si>
  <si>
    <t>0402174</t>
  </si>
  <si>
    <t>Santa Rosa</t>
  </si>
  <si>
    <t>0402188</t>
  </si>
  <si>
    <t>Schnepf N</t>
  </si>
  <si>
    <t>0402169</t>
  </si>
  <si>
    <t>Bella Vista</t>
  </si>
  <si>
    <t>0402186</t>
  </si>
  <si>
    <t>Circle Cross Ranch</t>
  </si>
  <si>
    <t>0402128</t>
  </si>
  <si>
    <t>Queen Creek</t>
  </si>
  <si>
    <t>0402171</t>
  </si>
  <si>
    <t>Schnepf S</t>
  </si>
  <si>
    <t>0402129</t>
  </si>
  <si>
    <t>Sacaton</t>
  </si>
  <si>
    <t>0402305</t>
  </si>
  <si>
    <t>0402392295</t>
  </si>
  <si>
    <t>Coronado 5</t>
  </si>
  <si>
    <t>0402302</t>
  </si>
  <si>
    <t>0449640</t>
  </si>
  <si>
    <t>Nogales 2</t>
  </si>
  <si>
    <t>0402301</t>
  </si>
  <si>
    <t>Nogales 1</t>
  </si>
  <si>
    <t>0402321</t>
  </si>
  <si>
    <t>Peck Canyon 21</t>
  </si>
  <si>
    <t>0402311</t>
  </si>
  <si>
    <t>Tubac 11</t>
  </si>
  <si>
    <t>0402307</t>
  </si>
  <si>
    <t>Rio Rico 7</t>
  </si>
  <si>
    <t>0402324</t>
  </si>
  <si>
    <t>Lake Patagonia 24</t>
  </si>
  <si>
    <t>0402314</t>
  </si>
  <si>
    <t>Patagonia 14</t>
  </si>
  <si>
    <t>0402315</t>
  </si>
  <si>
    <t>0402392550</t>
  </si>
  <si>
    <t>Sonoita 15</t>
  </si>
  <si>
    <t>0402322</t>
  </si>
  <si>
    <t>Potrero 22</t>
  </si>
  <si>
    <t>0402312</t>
  </si>
  <si>
    <t>Nogales 12</t>
  </si>
  <si>
    <t>0402316</t>
  </si>
  <si>
    <t>Nogales 16</t>
  </si>
  <si>
    <t>0402320</t>
  </si>
  <si>
    <t>Nogales 20</t>
  </si>
  <si>
    <t>0402304</t>
  </si>
  <si>
    <t>Nogales 4</t>
  </si>
  <si>
    <t>0402310</t>
  </si>
  <si>
    <t>Nogales 10</t>
  </si>
  <si>
    <t>0402308</t>
  </si>
  <si>
    <t>Nogales 8</t>
  </si>
  <si>
    <t>0402303</t>
  </si>
  <si>
    <t>Nogales 3</t>
  </si>
  <si>
    <t>0402318</t>
  </si>
  <si>
    <t>Nogales 18</t>
  </si>
  <si>
    <t>0402309</t>
  </si>
  <si>
    <t>Nogales 9</t>
  </si>
  <si>
    <t>0402319</t>
  </si>
  <si>
    <t>Baca 19</t>
  </si>
  <si>
    <t>0402313</t>
  </si>
  <si>
    <t>Santa Cruz 13</t>
  </si>
  <si>
    <t>0402323</t>
  </si>
  <si>
    <t>Mountain 23</t>
  </si>
  <si>
    <t>0402317</t>
  </si>
  <si>
    <t>Calabasas 17</t>
  </si>
  <si>
    <t>Precinct 24</t>
  </si>
  <si>
    <t>0400313</t>
  </si>
  <si>
    <t>Precinct 13</t>
  </si>
  <si>
    <t>0400362</t>
  </si>
  <si>
    <t>Precinct 62</t>
  </si>
  <si>
    <t>0400363</t>
  </si>
  <si>
    <t>Precinct 63</t>
  </si>
  <si>
    <t>0400364</t>
  </si>
  <si>
    <t>0400393825</t>
  </si>
  <si>
    <t>Precinct 64</t>
  </si>
  <si>
    <t>0400361</t>
  </si>
  <si>
    <t>Precinct 61</t>
  </si>
  <si>
    <t>0400359</t>
  </si>
  <si>
    <t>0400391122</t>
  </si>
  <si>
    <t>Precinct 59</t>
  </si>
  <si>
    <t>0400333</t>
  </si>
  <si>
    <t>Precinct 33</t>
  </si>
  <si>
    <t>0400320</t>
  </si>
  <si>
    <t>Precinct 20</t>
  </si>
  <si>
    <t>0400330</t>
  </si>
  <si>
    <t>precinct 30</t>
  </si>
  <si>
    <t>0400312</t>
  </si>
  <si>
    <t>Precinct 12</t>
  </si>
  <si>
    <t>0400331</t>
  </si>
  <si>
    <t>0400390408</t>
  </si>
  <si>
    <t>Precinct 31</t>
  </si>
  <si>
    <t>0400351</t>
  </si>
  <si>
    <t>Precinct 51</t>
  </si>
  <si>
    <t>0400322</t>
  </si>
  <si>
    <t>Precinct 22</t>
  </si>
  <si>
    <t>0400321</t>
  </si>
  <si>
    <t>0466845</t>
  </si>
  <si>
    <t>Precinct 21</t>
  </si>
  <si>
    <t>0400326</t>
  </si>
  <si>
    <t>Precinct 26</t>
  </si>
  <si>
    <t>0400306</t>
  </si>
  <si>
    <t>Precinct 06</t>
  </si>
  <si>
    <t>0400325</t>
  </si>
  <si>
    <t>Precinct 25</t>
  </si>
  <si>
    <t>0400309</t>
  </si>
  <si>
    <t>Precinct 09</t>
  </si>
  <si>
    <t>0400307</t>
  </si>
  <si>
    <t>Precinct 07</t>
  </si>
  <si>
    <t>0400310</t>
  </si>
  <si>
    <t>Precinct 10</t>
  </si>
  <si>
    <t>0400308</t>
  </si>
  <si>
    <t>Precinct 08</t>
  </si>
  <si>
    <t>0400311</t>
  </si>
  <si>
    <t>Precinct 11</t>
  </si>
  <si>
    <t>0400328</t>
  </si>
  <si>
    <t>Precinct 28</t>
  </si>
  <si>
    <t>0400316</t>
  </si>
  <si>
    <t>0400390969</t>
  </si>
  <si>
    <t>Precinct 16</t>
  </si>
  <si>
    <t>0400319</t>
  </si>
  <si>
    <t>0420050</t>
  </si>
  <si>
    <t>Precinct 19</t>
  </si>
  <si>
    <t>0400314</t>
  </si>
  <si>
    <t>Precinct 14</t>
  </si>
  <si>
    <t>0400317</t>
  </si>
  <si>
    <t>Precinct 17</t>
  </si>
  <si>
    <t>0400315</t>
  </si>
  <si>
    <t>Precinct 15</t>
  </si>
  <si>
    <t>0400318</t>
  </si>
  <si>
    <t>Precinct 18</t>
  </si>
  <si>
    <t>0400341</t>
  </si>
  <si>
    <t>0400393182</t>
  </si>
  <si>
    <t>0466820</t>
  </si>
  <si>
    <t>Precinct 41</t>
  </si>
  <si>
    <t>0400352</t>
  </si>
  <si>
    <t>Precinct 52</t>
  </si>
  <si>
    <t>0400342</t>
  </si>
  <si>
    <t>Precinct 42</t>
  </si>
  <si>
    <t>0400323</t>
  </si>
  <si>
    <t>Precinct 23</t>
  </si>
  <si>
    <t>0400360</t>
  </si>
  <si>
    <t>Precinct 60</t>
  </si>
  <si>
    <t>0400334</t>
  </si>
  <si>
    <t>Precinct 34</t>
  </si>
  <si>
    <t>0400340</t>
  </si>
  <si>
    <t>Precinct 40</t>
  </si>
  <si>
    <t>0400349</t>
  </si>
  <si>
    <t>Precinct 49</t>
  </si>
  <si>
    <t>0400303</t>
  </si>
  <si>
    <t>0400390255</t>
  </si>
  <si>
    <t>Precinct 03</t>
  </si>
  <si>
    <t>0400304</t>
  </si>
  <si>
    <t>Precinct 04</t>
  </si>
  <si>
    <t>0400332</t>
  </si>
  <si>
    <t>Precinct 32</t>
  </si>
  <si>
    <t>0400301</t>
  </si>
  <si>
    <t>Precinct 01</t>
  </si>
  <si>
    <t>0400329</t>
  </si>
  <si>
    <t>Precinct 29</t>
  </si>
  <si>
    <t>0400302</t>
  </si>
  <si>
    <t>Precinct 02</t>
  </si>
  <si>
    <t>0400345</t>
  </si>
  <si>
    <t>Precinct 45</t>
  </si>
  <si>
    <t>0400339</t>
  </si>
  <si>
    <t>Precinct 39</t>
  </si>
  <si>
    <t>0400346</t>
  </si>
  <si>
    <t>Precinct 46</t>
  </si>
  <si>
    <t>0400338</t>
  </si>
  <si>
    <t>Precinct 38</t>
  </si>
  <si>
    <t>0400355</t>
  </si>
  <si>
    <t>Precinct 55</t>
  </si>
  <si>
    <t>0400357</t>
  </si>
  <si>
    <t>Precinct 57</t>
  </si>
  <si>
    <t>0400335</t>
  </si>
  <si>
    <t>Precinct 35</t>
  </si>
  <si>
    <t>0400343</t>
  </si>
  <si>
    <t>Precinct 43</t>
  </si>
  <si>
    <t>0400344</t>
  </si>
  <si>
    <t>Precinct 44</t>
  </si>
  <si>
    <t>0400353</t>
  </si>
  <si>
    <t>Precinct 53</t>
  </si>
  <si>
    <t>0400336</t>
  </si>
  <si>
    <t>Precinct 36</t>
  </si>
  <si>
    <t>0400348</t>
  </si>
  <si>
    <t>Precinct 48</t>
  </si>
  <si>
    <t>0400354</t>
  </si>
  <si>
    <t>Precinct 54</t>
  </si>
  <si>
    <t>0400347</t>
  </si>
  <si>
    <t>Precinct 47</t>
  </si>
  <si>
    <t>0400337</t>
  </si>
  <si>
    <t>Precinct 37</t>
  </si>
  <si>
    <t>0400356</t>
  </si>
  <si>
    <t>Precinct 56</t>
  </si>
  <si>
    <t>0400350</t>
  </si>
  <si>
    <t>Precinct 50</t>
  </si>
  <si>
    <t>0400598</t>
  </si>
  <si>
    <t>0400593876</t>
  </si>
  <si>
    <t>Williams North Side</t>
  </si>
  <si>
    <t>0400585</t>
  </si>
  <si>
    <t>0400591198</t>
  </si>
  <si>
    <t>Sunset Crater East</t>
  </si>
  <si>
    <t>0400564</t>
  </si>
  <si>
    <t>Kaibab North</t>
  </si>
  <si>
    <t>0400560</t>
  </si>
  <si>
    <t>Havasupai</t>
  </si>
  <si>
    <t>0400558</t>
  </si>
  <si>
    <t>0400591838</t>
  </si>
  <si>
    <t>Fredonia</t>
  </si>
  <si>
    <t>0400581</t>
  </si>
  <si>
    <t>Paiute</t>
  </si>
  <si>
    <t>0400597</t>
  </si>
  <si>
    <t>Tusayan</t>
  </si>
  <si>
    <t>0400559</t>
  </si>
  <si>
    <t>Grand Canyon</t>
  </si>
  <si>
    <t>0400566</t>
  </si>
  <si>
    <t>North Rim</t>
  </si>
  <si>
    <t>0400543</t>
  </si>
  <si>
    <t>Cameron</t>
  </si>
  <si>
    <t>0400568</t>
  </si>
  <si>
    <t>Pathway</t>
  </si>
  <si>
    <t>0400596</t>
  </si>
  <si>
    <t>0400593519</t>
  </si>
  <si>
    <t>Tuba City South West</t>
  </si>
  <si>
    <t>0400595</t>
  </si>
  <si>
    <t>Tuba City South East</t>
  </si>
  <si>
    <t>0400570</t>
  </si>
  <si>
    <t>Moenkopi</t>
  </si>
  <si>
    <t>0400542</t>
  </si>
  <si>
    <t>Bodaway Gap</t>
  </si>
  <si>
    <t>0400547</t>
  </si>
  <si>
    <t>Coppermine</t>
  </si>
  <si>
    <t>0400594</t>
  </si>
  <si>
    <t>Tuba City North West</t>
  </si>
  <si>
    <t>0400593</t>
  </si>
  <si>
    <t>Tuba City North East</t>
  </si>
  <si>
    <t>0400575</t>
  </si>
  <si>
    <t>Page West</t>
  </si>
  <si>
    <t>0400574</t>
  </si>
  <si>
    <t>0451810</t>
  </si>
  <si>
    <t>Page South</t>
  </si>
  <si>
    <t>0400572</t>
  </si>
  <si>
    <t>Page Central</t>
  </si>
  <si>
    <t>0400573</t>
  </si>
  <si>
    <t>Page East</t>
  </si>
  <si>
    <t>0400587</t>
  </si>
  <si>
    <t>Glen Canyon</t>
  </si>
  <si>
    <t>0400567</t>
  </si>
  <si>
    <t>Lechee</t>
  </si>
  <si>
    <t>0400553</t>
  </si>
  <si>
    <t>Forest Lakes</t>
  </si>
  <si>
    <t>0400557</t>
  </si>
  <si>
    <t>Meteor</t>
  </si>
  <si>
    <t>0400555</t>
  </si>
  <si>
    <t>Kiva</t>
  </si>
  <si>
    <t>0400569</t>
  </si>
  <si>
    <t>Leupp</t>
  </si>
  <si>
    <t>0400589</t>
  </si>
  <si>
    <t>Tolani Lake West</t>
  </si>
  <si>
    <t>0400588</t>
  </si>
  <si>
    <t>0400591581</t>
  </si>
  <si>
    <t>Tolani Lake East</t>
  </si>
  <si>
    <t>0400548</t>
  </si>
  <si>
    <t>Coalmine</t>
  </si>
  <si>
    <t>0400544</t>
  </si>
  <si>
    <t>Dinnebito</t>
  </si>
  <si>
    <t>0400590</t>
  </si>
  <si>
    <t>Tonalea North</t>
  </si>
  <si>
    <t>0400565</t>
  </si>
  <si>
    <t>Kaibeto</t>
  </si>
  <si>
    <t>0400591</t>
  </si>
  <si>
    <t>Tonalea South</t>
  </si>
  <si>
    <t>0400561</t>
  </si>
  <si>
    <t>Inscription House</t>
  </si>
  <si>
    <t>0400571</t>
  </si>
  <si>
    <t>Navajo Mountain</t>
  </si>
  <si>
    <t>0400531</t>
  </si>
  <si>
    <t>Flagstaff 31</t>
  </si>
  <si>
    <t>0400521</t>
  </si>
  <si>
    <t>0423620</t>
  </si>
  <si>
    <t>Flagstaff 21</t>
  </si>
  <si>
    <t>0400514</t>
  </si>
  <si>
    <t>Flagstaff 14</t>
  </si>
  <si>
    <t>0400525</t>
  </si>
  <si>
    <t>Flagstaff 25</t>
  </si>
  <si>
    <t>0400513</t>
  </si>
  <si>
    <t>Flagstaff 13</t>
  </si>
  <si>
    <t>0400518</t>
  </si>
  <si>
    <t>Flagstaff 18</t>
  </si>
  <si>
    <t>0400526</t>
  </si>
  <si>
    <t>Flagstaff 26</t>
  </si>
  <si>
    <t>0400506</t>
  </si>
  <si>
    <t>Flagstaff 6</t>
  </si>
  <si>
    <t>0400507</t>
  </si>
  <si>
    <t>Flagstaff 7</t>
  </si>
  <si>
    <t>0400519</t>
  </si>
  <si>
    <t>Flagstaff19</t>
  </si>
  <si>
    <t>0400502</t>
  </si>
  <si>
    <t>Flagstaff 2</t>
  </si>
  <si>
    <t>0400505</t>
  </si>
  <si>
    <t>Flagstaff 5</t>
  </si>
  <si>
    <t>0400503</t>
  </si>
  <si>
    <t>Flagstaff 3</t>
  </si>
  <si>
    <t>0400512</t>
  </si>
  <si>
    <t>Flagstaff 12</t>
  </si>
  <si>
    <t>0400501</t>
  </si>
  <si>
    <t>Flagstaff 1</t>
  </si>
  <si>
    <t>0400511</t>
  </si>
  <si>
    <t>Flagstaff 11</t>
  </si>
  <si>
    <t>0400515</t>
  </si>
  <si>
    <t>Flagstaff 15</t>
  </si>
  <si>
    <t>0400508</t>
  </si>
  <si>
    <t>Flagstaff 8</t>
  </si>
  <si>
    <t>0400517</t>
  </si>
  <si>
    <t>Flagstaff 17</t>
  </si>
  <si>
    <t>0400524</t>
  </si>
  <si>
    <t>Flagstaff 24</t>
  </si>
  <si>
    <t>0400516</t>
  </si>
  <si>
    <t>Flagstaff 16</t>
  </si>
  <si>
    <t>0400509</t>
  </si>
  <si>
    <t>Flagstaff 9</t>
  </si>
  <si>
    <t>0400527</t>
  </si>
  <si>
    <t>Flagstaff 27</t>
  </si>
  <si>
    <t>0400529</t>
  </si>
  <si>
    <t>Flagstaff 29</t>
  </si>
  <si>
    <t>0400530</t>
  </si>
  <si>
    <t>Flagstaff 30</t>
  </si>
  <si>
    <t>0400510</t>
  </si>
  <si>
    <t>Flagstaff 10</t>
  </si>
  <si>
    <t>0400522</t>
  </si>
  <si>
    <t>Flagstaff 22</t>
  </si>
  <si>
    <t>0400520</t>
  </si>
  <si>
    <t>Flagstaff 20</t>
  </si>
  <si>
    <t>0400586</t>
  </si>
  <si>
    <t>Sunset Crater West</t>
  </si>
  <si>
    <t>0400552</t>
  </si>
  <si>
    <t>Fernwood</t>
  </si>
  <si>
    <t>0400592</t>
  </si>
  <si>
    <t>Wynona</t>
  </si>
  <si>
    <t>0400550</t>
  </si>
  <si>
    <t>Doney Park</t>
  </si>
  <si>
    <t>0400599</t>
  </si>
  <si>
    <t>Willliams South Side</t>
  </si>
  <si>
    <t>0400583</t>
  </si>
  <si>
    <t>Sedona South</t>
  </si>
  <si>
    <t>0400582</t>
  </si>
  <si>
    <t>Sedona North</t>
  </si>
  <si>
    <t>0400554</t>
  </si>
  <si>
    <t>Fort Tuthill</t>
  </si>
  <si>
    <t>0400562</t>
  </si>
  <si>
    <t>Kachina Village</t>
  </si>
  <si>
    <t>0400579</t>
  </si>
  <si>
    <t>Parks</t>
  </si>
  <si>
    <t>0400540</t>
  </si>
  <si>
    <t>Bellemont</t>
  </si>
  <si>
    <t>0400584</t>
  </si>
  <si>
    <t>Ranches</t>
  </si>
  <si>
    <t>0400528</t>
  </si>
  <si>
    <t>Flagstaff 28</t>
  </si>
  <si>
    <t>0400532</t>
  </si>
  <si>
    <t>Flagstaff 32</t>
  </si>
  <si>
    <t>0400504</t>
  </si>
  <si>
    <t>Flagstaff 4</t>
  </si>
  <si>
    <t>0400523</t>
  </si>
  <si>
    <t>Flagstaff 23</t>
  </si>
  <si>
    <t>0400556</t>
  </si>
  <si>
    <t>Fort Valley</t>
  </si>
  <si>
    <t>0400580</t>
  </si>
  <si>
    <t>Pinewood</t>
  </si>
  <si>
    <t>0400563</t>
  </si>
  <si>
    <t>Mormon Lake</t>
  </si>
  <si>
    <t>0400541</t>
  </si>
  <si>
    <t>Blue Ridge</t>
  </si>
  <si>
    <t>0400726</t>
  </si>
  <si>
    <t>0400792570</t>
  </si>
  <si>
    <t>Payson #1</t>
  </si>
  <si>
    <t>0400725</t>
  </si>
  <si>
    <t>Tonto Basin</t>
  </si>
  <si>
    <t>0400737</t>
  </si>
  <si>
    <t>0400793470</t>
  </si>
  <si>
    <t>Gisela</t>
  </si>
  <si>
    <t>0400739</t>
  </si>
  <si>
    <t>Pine-Strawberry</t>
  </si>
  <si>
    <t>0400727</t>
  </si>
  <si>
    <t>Payson #2</t>
  </si>
  <si>
    <t>0400732</t>
  </si>
  <si>
    <t>Payson #8</t>
  </si>
  <si>
    <t>0400728</t>
  </si>
  <si>
    <t>0453700</t>
  </si>
  <si>
    <t>Payson #3</t>
  </si>
  <si>
    <t>0400731</t>
  </si>
  <si>
    <t>Payson #7</t>
  </si>
  <si>
    <t>0400729</t>
  </si>
  <si>
    <t>Payson #4</t>
  </si>
  <si>
    <t>0400730</t>
  </si>
  <si>
    <t>Payson #6</t>
  </si>
  <si>
    <t>0400733</t>
  </si>
  <si>
    <t>Payson #5</t>
  </si>
  <si>
    <t>0400734</t>
  </si>
  <si>
    <t>Star Valley</t>
  </si>
  <si>
    <t>0400735</t>
  </si>
  <si>
    <t>Whispering Pines</t>
  </si>
  <si>
    <t>0400723</t>
  </si>
  <si>
    <t>Roosevelt</t>
  </si>
  <si>
    <t>0400701</t>
  </si>
  <si>
    <t>0400791495</t>
  </si>
  <si>
    <t>Globe #1</t>
  </si>
  <si>
    <t>0400724</t>
  </si>
  <si>
    <t>Sierra Ancha</t>
  </si>
  <si>
    <t>0400736</t>
  </si>
  <si>
    <t>Zane Grey</t>
  </si>
  <si>
    <t>0400738</t>
  </si>
  <si>
    <t>Young</t>
  </si>
  <si>
    <t>0400740</t>
  </si>
  <si>
    <t>0400791277</t>
  </si>
  <si>
    <t>Carrizo</t>
  </si>
  <si>
    <t>0400711</t>
  </si>
  <si>
    <t>Canyon Day</t>
  </si>
  <si>
    <t>0400712</t>
  </si>
  <si>
    <t>Globe #11</t>
  </si>
  <si>
    <t>0400716</t>
  </si>
  <si>
    <t>Central Heights</t>
  </si>
  <si>
    <t>0400709</t>
  </si>
  <si>
    <t>Globe #8</t>
  </si>
  <si>
    <t>0400706</t>
  </si>
  <si>
    <t>Globe #6</t>
  </si>
  <si>
    <t>0400702</t>
  </si>
  <si>
    <t>0428030</t>
  </si>
  <si>
    <t>Globe #2</t>
  </si>
  <si>
    <t>0400705</t>
  </si>
  <si>
    <t>Globe #5</t>
  </si>
  <si>
    <t>0400704</t>
  </si>
  <si>
    <t>Globe #4</t>
  </si>
  <si>
    <t>0400703</t>
  </si>
  <si>
    <t>Globe #3</t>
  </si>
  <si>
    <t>0400718</t>
  </si>
  <si>
    <t>Claypool #2</t>
  </si>
  <si>
    <t>0400707</t>
  </si>
  <si>
    <t>East Globe</t>
  </si>
  <si>
    <t>0400710</t>
  </si>
  <si>
    <t>0400793109</t>
  </si>
  <si>
    <t>San Carlos</t>
  </si>
  <si>
    <t>0400721</t>
  </si>
  <si>
    <t>0400793927</t>
  </si>
  <si>
    <t>Winkelman</t>
  </si>
  <si>
    <t>0400720</t>
  </si>
  <si>
    <t>Hayden</t>
  </si>
  <si>
    <t>0400713</t>
  </si>
  <si>
    <t>Miami #1</t>
  </si>
  <si>
    <t>0400722</t>
  </si>
  <si>
    <t>Christmas</t>
  </si>
  <si>
    <t>0400708</t>
  </si>
  <si>
    <t>Globe #7</t>
  </si>
  <si>
    <t>0400714</t>
  </si>
  <si>
    <t>Miami #3</t>
  </si>
  <si>
    <t>0400715</t>
  </si>
  <si>
    <t>Claypool #3</t>
  </si>
  <si>
    <t>0400717</t>
  </si>
  <si>
    <t>Claypool #1</t>
  </si>
  <si>
    <t>0400917</t>
  </si>
  <si>
    <t>Cactus 17</t>
  </si>
  <si>
    <t>0400919</t>
  </si>
  <si>
    <t>Safford 15b</t>
  </si>
  <si>
    <t>0400914</t>
  </si>
  <si>
    <t>Thunderbird 14</t>
  </si>
  <si>
    <t>0400908</t>
  </si>
  <si>
    <t>Central 8</t>
  </si>
  <si>
    <t>0400907</t>
  </si>
  <si>
    <t>0400992907</t>
  </si>
  <si>
    <t>Thatcher 7</t>
  </si>
  <si>
    <t>0400918</t>
  </si>
  <si>
    <t>Jackson 18</t>
  </si>
  <si>
    <t>0400904</t>
  </si>
  <si>
    <t>0462000</t>
  </si>
  <si>
    <t>Layton 4</t>
  </si>
  <si>
    <t>0400915</t>
  </si>
  <si>
    <t>Safford 15a</t>
  </si>
  <si>
    <t>0400905</t>
  </si>
  <si>
    <t>Layton 5</t>
  </si>
  <si>
    <t>0400906</t>
  </si>
  <si>
    <t>Thatcher 6</t>
  </si>
  <si>
    <t>0400903</t>
  </si>
  <si>
    <t>Safford 3</t>
  </si>
  <si>
    <t>0400902</t>
  </si>
  <si>
    <t>Safford 2</t>
  </si>
  <si>
    <t>0400910</t>
  </si>
  <si>
    <t>0400992652</t>
  </si>
  <si>
    <t>Thomas 10</t>
  </si>
  <si>
    <t>0400916</t>
  </si>
  <si>
    <t>0400993111</t>
  </si>
  <si>
    <t>Peridot 16</t>
  </si>
  <si>
    <t>0400901</t>
  </si>
  <si>
    <t>Solomon 1</t>
  </si>
  <si>
    <t>0400912</t>
  </si>
  <si>
    <t>Klondyke 12</t>
  </si>
  <si>
    <t>0400911</t>
  </si>
  <si>
    <t>Bylas 11</t>
  </si>
  <si>
    <t>0400913</t>
  </si>
  <si>
    <t>0400990357</t>
  </si>
  <si>
    <t>Bonita 13</t>
  </si>
  <si>
    <t>0400909</t>
  </si>
  <si>
    <t>Pima 9</t>
  </si>
  <si>
    <t>040115</t>
  </si>
  <si>
    <t>0401190663</t>
  </si>
  <si>
    <t>Morenchi</t>
  </si>
  <si>
    <t>040113</t>
  </si>
  <si>
    <t>Clifton 1</t>
  </si>
  <si>
    <t>040118</t>
  </si>
  <si>
    <t>0401191020</t>
  </si>
  <si>
    <t>Duncan</t>
  </si>
  <si>
    <t>040117</t>
  </si>
  <si>
    <t>York/Sheldon</t>
  </si>
  <si>
    <t>040111</t>
  </si>
  <si>
    <t>Eagle</t>
  </si>
  <si>
    <t>040116</t>
  </si>
  <si>
    <t>0414380</t>
  </si>
  <si>
    <t>East Plantsite</t>
  </si>
  <si>
    <t>040114</t>
  </si>
  <si>
    <t>Clifton 2</t>
  </si>
  <si>
    <t>040112</t>
  </si>
  <si>
    <t>Blue</t>
  </si>
  <si>
    <t>0401259</t>
  </si>
  <si>
    <t>0401292480</t>
  </si>
  <si>
    <t>Cibola</t>
  </si>
  <si>
    <t>0401260</t>
  </si>
  <si>
    <t>Ehrenberg</t>
  </si>
  <si>
    <t>0401254</t>
  </si>
  <si>
    <t>Upriver</t>
  </si>
  <si>
    <t>0401257</t>
  </si>
  <si>
    <t>Salome</t>
  </si>
  <si>
    <t>0401262</t>
  </si>
  <si>
    <t>Vicksburg</t>
  </si>
  <si>
    <t>0401256</t>
  </si>
  <si>
    <t>Wenden</t>
  </si>
  <si>
    <t>0401263</t>
  </si>
  <si>
    <t>Alamo</t>
  </si>
  <si>
    <t>0401258</t>
  </si>
  <si>
    <t>Quartzite</t>
  </si>
  <si>
    <t>0401253</t>
  </si>
  <si>
    <t>Parker 2</t>
  </si>
  <si>
    <t>0401255</t>
  </si>
  <si>
    <t>Bouse</t>
  </si>
  <si>
    <t>0401252</t>
  </si>
  <si>
    <t>Poston</t>
  </si>
  <si>
    <t>0401251</t>
  </si>
  <si>
    <t>Parker 1</t>
  </si>
  <si>
    <t>04013736</t>
  </si>
  <si>
    <t>0401392601</t>
  </si>
  <si>
    <t>0465000</t>
  </si>
  <si>
    <t>RAINTREE</t>
  </si>
  <si>
    <t>04013212</t>
  </si>
  <si>
    <t>DEERVIEW</t>
  </si>
  <si>
    <t>04013213</t>
  </si>
  <si>
    <t>DEL JOYA</t>
  </si>
  <si>
    <t>04013417</t>
  </si>
  <si>
    <t>KALIL</t>
  </si>
  <si>
    <t>04013709</t>
  </si>
  <si>
    <t>PERSHING</t>
  </si>
  <si>
    <t>04013773</t>
  </si>
  <si>
    <t>SANDPIPER</t>
  </si>
  <si>
    <t>04013686</t>
  </si>
  <si>
    <t>PARK MEADOWS</t>
  </si>
  <si>
    <t>04013716</t>
  </si>
  <si>
    <t>PINE VALLEY</t>
  </si>
  <si>
    <t>04013459</t>
  </si>
  <si>
    <t>LUCAS</t>
  </si>
  <si>
    <t>04013770</t>
  </si>
  <si>
    <t>SAN SIMON</t>
  </si>
  <si>
    <t>04013641</t>
  </si>
  <si>
    <t>MUSTANG</t>
  </si>
  <si>
    <t>04013771</t>
  </si>
  <si>
    <t>SAN VICTOR</t>
  </si>
  <si>
    <t>04013100</t>
  </si>
  <si>
    <t>CASCADE</t>
  </si>
  <si>
    <t>04013210</t>
  </si>
  <si>
    <t>DEER CANYON</t>
  </si>
  <si>
    <t>04013779</t>
  </si>
  <si>
    <t>SANTO</t>
  </si>
  <si>
    <t>04013235</t>
  </si>
  <si>
    <t>DREYFUS</t>
  </si>
  <si>
    <t>04013784</t>
  </si>
  <si>
    <t>SENTRY</t>
  </si>
  <si>
    <t>04013609</t>
  </si>
  <si>
    <t>MESQUITE</t>
  </si>
  <si>
    <t>040131021</t>
  </si>
  <si>
    <t>WINDRUNNER</t>
  </si>
  <si>
    <t>040131137</t>
  </si>
  <si>
    <t>HUALAPAI</t>
  </si>
  <si>
    <t>040131040</t>
  </si>
  <si>
    <t>GRAYHAWK</t>
  </si>
  <si>
    <t>04013488</t>
  </si>
  <si>
    <t>MEADOW HILLS</t>
  </si>
  <si>
    <t>040131092</t>
  </si>
  <si>
    <t>MIRADA</t>
  </si>
  <si>
    <t>04013275b</t>
  </si>
  <si>
    <t>DC RANCH</t>
  </si>
  <si>
    <t>04013153</t>
  </si>
  <si>
    <t>CIELO</t>
  </si>
  <si>
    <t>04013775</t>
  </si>
  <si>
    <t>SANDY SHORES</t>
  </si>
  <si>
    <t>04013636</t>
  </si>
  <si>
    <t>MOUNTAIN VISTA</t>
  </si>
  <si>
    <t>0401375</t>
  </si>
  <si>
    <t>CACTUS GLEN</t>
  </si>
  <si>
    <t>04013630</t>
  </si>
  <si>
    <t>MOONSET</t>
  </si>
  <si>
    <t>04013859</t>
  </si>
  <si>
    <t>SUTTON</t>
  </si>
  <si>
    <t>04013438</t>
  </si>
  <si>
    <t>LAUREL</t>
  </si>
  <si>
    <t>04013801</t>
  </si>
  <si>
    <t>SILVER SPUR</t>
  </si>
  <si>
    <t>04013783</t>
  </si>
  <si>
    <t>SENTINEL</t>
  </si>
  <si>
    <t>04013670</t>
  </si>
  <si>
    <t>PAINTED ROCK</t>
  </si>
  <si>
    <t>04013365</t>
  </si>
  <si>
    <t>0401390459</t>
  </si>
  <si>
    <t>HARQUAHALA</t>
  </si>
  <si>
    <t>0401330</t>
  </si>
  <si>
    <t>ARLINGTON</t>
  </si>
  <si>
    <t>04013937</t>
  </si>
  <si>
    <t>TONOPAH</t>
  </si>
  <si>
    <t>04013224</t>
  </si>
  <si>
    <t>MARTIN</t>
  </si>
  <si>
    <t>04013769</t>
  </si>
  <si>
    <t>0401391377</t>
  </si>
  <si>
    <t>SAN LUCY</t>
  </si>
  <si>
    <t>04013376</t>
  </si>
  <si>
    <t>HICKIWAN</t>
  </si>
  <si>
    <t>04013616</t>
  </si>
  <si>
    <t>MOBILE</t>
  </si>
  <si>
    <t>04013291</t>
  </si>
  <si>
    <t>GILA BEND</t>
  </si>
  <si>
    <t>04013368</t>
  </si>
  <si>
    <t>HASSAYAMPA</t>
  </si>
  <si>
    <t>040131107</t>
  </si>
  <si>
    <t>HOPEVILLE</t>
  </si>
  <si>
    <t>0401370</t>
  </si>
  <si>
    <t>BUCKEYE 2</t>
  </si>
  <si>
    <t>04013951</t>
  </si>
  <si>
    <t>TARTESSO</t>
  </si>
  <si>
    <t>0401389</t>
  </si>
  <si>
    <t>0455000</t>
  </si>
  <si>
    <t>CAMPO BELLO</t>
  </si>
  <si>
    <t>04013405</t>
  </si>
  <si>
    <t>JANICE</t>
  </si>
  <si>
    <t>04013472</t>
  </si>
  <si>
    <t>MAPLEWOOD</t>
  </si>
  <si>
    <t>04013683</t>
  </si>
  <si>
    <t>PARADISE PARK</t>
  </si>
  <si>
    <t>04013798</t>
  </si>
  <si>
    <t>SIESTA</t>
  </si>
  <si>
    <t>04013190</t>
  </si>
  <si>
    <t>COYOTE BASIN</t>
  </si>
  <si>
    <t>04013733</t>
  </si>
  <si>
    <t>QUAIL RUN</t>
  </si>
  <si>
    <t>04013491</t>
  </si>
  <si>
    <t>MERCER</t>
  </si>
  <si>
    <t>04013788</t>
  </si>
  <si>
    <t>SHADOW ROCK</t>
  </si>
  <si>
    <t>04013947</t>
  </si>
  <si>
    <t>TURQUOISE</t>
  </si>
  <si>
    <t>04013639</t>
  </si>
  <si>
    <t>MUMMY MOUNTAIN</t>
  </si>
  <si>
    <t>04013800</t>
  </si>
  <si>
    <t>SILVER CREEK</t>
  </si>
  <si>
    <t>04013381</t>
  </si>
  <si>
    <t>HILLVIEW</t>
  </si>
  <si>
    <t>04013175</t>
  </si>
  <si>
    <t>COPPER HILLS</t>
  </si>
  <si>
    <t>04013652</t>
  </si>
  <si>
    <t>OAKHURST</t>
  </si>
  <si>
    <t>04013787</t>
  </si>
  <si>
    <t>SHADOW RIDGE</t>
  </si>
  <si>
    <t>04013729</t>
  </si>
  <si>
    <t>PRESIDIO</t>
  </si>
  <si>
    <t>04013380</t>
  </si>
  <si>
    <t>HILLERY</t>
  </si>
  <si>
    <t>04013665</t>
  </si>
  <si>
    <t>ORANGE TREE</t>
  </si>
  <si>
    <t>04013232</t>
  </si>
  <si>
    <t>DOUBLETREE</t>
  </si>
  <si>
    <t>04013108</t>
  </si>
  <si>
    <t>CENTURY</t>
  </si>
  <si>
    <t>04013460</t>
  </si>
  <si>
    <t>LUDLOW</t>
  </si>
  <si>
    <t>0401332</t>
  </si>
  <si>
    <t>ASTER</t>
  </si>
  <si>
    <t>04013164</t>
  </si>
  <si>
    <t>COCOPAH</t>
  </si>
  <si>
    <t>04013223</t>
  </si>
  <si>
    <t>DESERT SHADOWS</t>
  </si>
  <si>
    <t>04013392</t>
  </si>
  <si>
    <t>HORIZON</t>
  </si>
  <si>
    <t>04013846</t>
  </si>
  <si>
    <t>SUNNYSIDE</t>
  </si>
  <si>
    <t>0401355</t>
  </si>
  <si>
    <t>BLANCHE</t>
  </si>
  <si>
    <t>0401322</t>
  </si>
  <si>
    <t>ANNETTE</t>
  </si>
  <si>
    <t>04013260</t>
  </si>
  <si>
    <t>EVANS</t>
  </si>
  <si>
    <t>04013160</t>
  </si>
  <si>
    <t>CLEARVIEW</t>
  </si>
  <si>
    <t>04013954</t>
  </si>
  <si>
    <t>VILLA RITA</t>
  </si>
  <si>
    <t>04013271</t>
  </si>
  <si>
    <t>0401393060</t>
  </si>
  <si>
    <t>FORT MCDOWELL</t>
  </si>
  <si>
    <t>04013744</t>
  </si>
  <si>
    <t>0401393472</t>
  </si>
  <si>
    <t>RIO VERDE</t>
  </si>
  <si>
    <t>040131029</t>
  </si>
  <si>
    <t>GOLDFIELD RANCH</t>
  </si>
  <si>
    <t>04013843</t>
  </si>
  <si>
    <t>SUNFLOWER</t>
  </si>
  <si>
    <t>04013945</t>
  </si>
  <si>
    <t>TURF PARADISE</t>
  </si>
  <si>
    <t>04013358</t>
  </si>
  <si>
    <t>GROVERS</t>
  </si>
  <si>
    <t>0401358</t>
  </si>
  <si>
    <t>BLUEFIELD</t>
  </si>
  <si>
    <t>04013635</t>
  </si>
  <si>
    <t>MOUNTAIN SKY</t>
  </si>
  <si>
    <t>0401367</t>
  </si>
  <si>
    <t>BROOK HOLLOW</t>
  </si>
  <si>
    <t>04013732</t>
  </si>
  <si>
    <t>QUAIL HILL</t>
  </si>
  <si>
    <t>0401318</t>
  </si>
  <si>
    <t>ANDERSON</t>
  </si>
  <si>
    <t>04013611</t>
  </si>
  <si>
    <t>MICHELLE</t>
  </si>
  <si>
    <t>0397 INDIAN WELLS</t>
  </si>
  <si>
    <t>0398</t>
  </si>
  <si>
    <t>0398 INDIGO</t>
  </si>
  <si>
    <t>0399</t>
  </si>
  <si>
    <t>0399 INGLESIDE</t>
  </si>
  <si>
    <t>0400</t>
  </si>
  <si>
    <t>0400 IRONWOOD</t>
  </si>
  <si>
    <t>0401</t>
  </si>
  <si>
    <t>0401 ISAAC</t>
  </si>
  <si>
    <t>0402</t>
  </si>
  <si>
    <t>0402 JACKRABBIT</t>
  </si>
  <si>
    <t>0403</t>
  </si>
  <si>
    <t>0403 JACKSON</t>
  </si>
  <si>
    <t>0404</t>
  </si>
  <si>
    <t>0404 JADE</t>
  </si>
  <si>
    <t>0405</t>
  </si>
  <si>
    <t>0405 JANICE</t>
  </si>
  <si>
    <t>0406</t>
  </si>
  <si>
    <t>0406 JASMINE</t>
  </si>
  <si>
    <t>0407</t>
  </si>
  <si>
    <t>0407 JAVELINA</t>
  </si>
  <si>
    <t>0408</t>
  </si>
  <si>
    <t>0408 JOHN CABOT</t>
  </si>
  <si>
    <t>0409</t>
  </si>
  <si>
    <t>0409 JOSHUA</t>
  </si>
  <si>
    <t>0410</t>
  </si>
  <si>
    <t>0410 JULIAN</t>
  </si>
  <si>
    <t>0411</t>
  </si>
  <si>
    <t>0411 JULIE</t>
  </si>
  <si>
    <t>0412</t>
  </si>
  <si>
    <t>0412 JUNIPER</t>
  </si>
  <si>
    <t>0413</t>
  </si>
  <si>
    <t>0413 JUPITER</t>
  </si>
  <si>
    <t>0414</t>
  </si>
  <si>
    <t>0414 JUSTINE</t>
  </si>
  <si>
    <t>0415</t>
  </si>
  <si>
    <t>0415 KACHINA</t>
  </si>
  <si>
    <t>0416</t>
  </si>
  <si>
    <t>0416 KAIBAB</t>
  </si>
  <si>
    <t>0417</t>
  </si>
  <si>
    <t>0417 KALIL</t>
  </si>
  <si>
    <t>0418</t>
  </si>
  <si>
    <t>0418 KEIM</t>
  </si>
  <si>
    <t>0419</t>
  </si>
  <si>
    <t>0419 EASTRIDGE</t>
  </si>
  <si>
    <t>0420</t>
  </si>
  <si>
    <t>0420 PALMBROOK</t>
  </si>
  <si>
    <t>0421</t>
  </si>
  <si>
    <t>0421 KERRY</t>
  </si>
  <si>
    <t>0422</t>
  </si>
  <si>
    <t>0422 KIMBERLY</t>
  </si>
  <si>
    <t>0423</t>
  </si>
  <si>
    <t>0423 KINGS</t>
  </si>
  <si>
    <t>0424</t>
  </si>
  <si>
    <t>0424 KIVA</t>
  </si>
  <si>
    <t>0425</t>
  </si>
  <si>
    <t>0425 KODIAK</t>
  </si>
  <si>
    <t>0426</t>
  </si>
  <si>
    <t>0426 KOKOPELLI</t>
  </si>
  <si>
    <t>0427</t>
  </si>
  <si>
    <t>0427 KOMATKE</t>
  </si>
  <si>
    <t>0428</t>
  </si>
  <si>
    <t>0428 KRISTAL</t>
  </si>
  <si>
    <t>0429</t>
  </si>
  <si>
    <t>0429 FALCON</t>
  </si>
  <si>
    <t>0430</t>
  </si>
  <si>
    <t>0430 LAKESIDE</t>
  </si>
  <si>
    <t>0431</t>
  </si>
  <si>
    <t>0431 LAKEVIEW</t>
  </si>
  <si>
    <t>0432</t>
  </si>
  <si>
    <t>0432 LAKEWOOD</t>
  </si>
  <si>
    <t>0433</t>
  </si>
  <si>
    <t>0433 LAMAR</t>
  </si>
  <si>
    <t>0434</t>
  </si>
  <si>
    <t>0434 LARKSPUR</t>
  </si>
  <si>
    <t>0435</t>
  </si>
  <si>
    <t>0435 LAS BRISAS</t>
  </si>
  <si>
    <t>0436</t>
  </si>
  <si>
    <t>0436 LASSEN</t>
  </si>
  <si>
    <t>0437</t>
  </si>
  <si>
    <t>0437 LATHAM</t>
  </si>
  <si>
    <t>0438</t>
  </si>
  <si>
    <t>0438 LAUREL</t>
  </si>
  <si>
    <t>0439</t>
  </si>
  <si>
    <t>0439 LAVEEN</t>
  </si>
  <si>
    <t>0440</t>
  </si>
  <si>
    <t>0440 LAWRENCE</t>
  </si>
  <si>
    <t>0441</t>
  </si>
  <si>
    <t>0441 LEWIS</t>
  </si>
  <si>
    <t>0442</t>
  </si>
  <si>
    <t>0442 LEXINGTON</t>
  </si>
  <si>
    <t>0443</t>
  </si>
  <si>
    <t>0443 LIBBY</t>
  </si>
  <si>
    <t>0444</t>
  </si>
  <si>
    <t>0444 LIBERTY</t>
  </si>
  <si>
    <t>0445</t>
  </si>
  <si>
    <t>0445 LINDNER</t>
  </si>
  <si>
    <t>0446</t>
  </si>
  <si>
    <t>0446 LISBON</t>
  </si>
  <si>
    <t>0447</t>
  </si>
  <si>
    <t>LITCHFIELD</t>
  </si>
  <si>
    <t>0447 LITCHFIELD</t>
  </si>
  <si>
    <t>0448</t>
  </si>
  <si>
    <t>AIRLINE CANAL</t>
  </si>
  <si>
    <t>0448 AIRLINE CANAL</t>
  </si>
  <si>
    <t>0449</t>
  </si>
  <si>
    <t>0449 LOLA</t>
  </si>
  <si>
    <t>0450</t>
  </si>
  <si>
    <t>0450 LOMA VISTA</t>
  </si>
  <si>
    <t>0451</t>
  </si>
  <si>
    <t>0451 LONE BUTTE</t>
  </si>
  <si>
    <t>0452</t>
  </si>
  <si>
    <t>0452 LONE CACTUS</t>
  </si>
  <si>
    <t>0453</t>
  </si>
  <si>
    <t>0453 LONE MOUNTAIN</t>
  </si>
  <si>
    <t>0454</t>
  </si>
  <si>
    <t>0454 LONESOME</t>
  </si>
  <si>
    <t>0455</t>
  </si>
  <si>
    <t>0455 LONGHORN</t>
  </si>
  <si>
    <t>0456</t>
  </si>
  <si>
    <t>0456 LOOKOUT RIDGE</t>
  </si>
  <si>
    <t>0457</t>
  </si>
  <si>
    <t>0457 LOS GATOS</t>
  </si>
  <si>
    <t>0458</t>
  </si>
  <si>
    <t>0458 LOWELL</t>
  </si>
  <si>
    <t>0459</t>
  </si>
  <si>
    <t>0459 LUCAS</t>
  </si>
  <si>
    <t>0460</t>
  </si>
  <si>
    <t>0460 LUDLOW</t>
  </si>
  <si>
    <t>0461</t>
  </si>
  <si>
    <t>0461 LUKE</t>
  </si>
  <si>
    <t>0462</t>
  </si>
  <si>
    <t>0462 LUPINE</t>
  </si>
  <si>
    <t>0463</t>
  </si>
  <si>
    <t>0463 LYNWOOD</t>
  </si>
  <si>
    <t>0464</t>
  </si>
  <si>
    <t>0464 MADISON HEIGHTS</t>
  </si>
  <si>
    <t>0465</t>
  </si>
  <si>
    <t>0465 MADISON PARK</t>
  </si>
  <si>
    <t>0466</t>
  </si>
  <si>
    <t>0466 MADRID</t>
  </si>
  <si>
    <t>0467</t>
  </si>
  <si>
    <t>0467 MAGIC STONE</t>
  </si>
  <si>
    <t>0468</t>
  </si>
  <si>
    <t>0468 MAJORCA</t>
  </si>
  <si>
    <t>0469</t>
  </si>
  <si>
    <t>0469 MALAPAI</t>
  </si>
  <si>
    <t>0470</t>
  </si>
  <si>
    <t>0470 MANDALAY</t>
  </si>
  <si>
    <t>0471</t>
  </si>
  <si>
    <t>0471 MANZANITA</t>
  </si>
  <si>
    <t>0472</t>
  </si>
  <si>
    <t>0472 MAPLEWOOD</t>
  </si>
  <si>
    <t>0473</t>
  </si>
  <si>
    <t>0473 MARCONI</t>
  </si>
  <si>
    <t>0474</t>
  </si>
  <si>
    <t>0474 MARICOPA</t>
  </si>
  <si>
    <t>0475</t>
  </si>
  <si>
    <t>0475 MARIGOLD</t>
  </si>
  <si>
    <t>0476</t>
  </si>
  <si>
    <t>0476 MARLETTE</t>
  </si>
  <si>
    <t>0477</t>
  </si>
  <si>
    <t>0477 MARSHALL</t>
  </si>
  <si>
    <t>0478</t>
  </si>
  <si>
    <t>0478 MARYLAND</t>
  </si>
  <si>
    <t>0479</t>
  </si>
  <si>
    <t>0479 MARYVALE</t>
  </si>
  <si>
    <t>0480</t>
  </si>
  <si>
    <t>0480 MAUNA LOA</t>
  </si>
  <si>
    <t>0481</t>
  </si>
  <si>
    <t>0481 MCCORMICK EAST</t>
  </si>
  <si>
    <t>0482</t>
  </si>
  <si>
    <t>0482 MCCORMICK WEST</t>
  </si>
  <si>
    <t>0483</t>
  </si>
  <si>
    <t>0483 MCDONALD</t>
  </si>
  <si>
    <t>0484</t>
  </si>
  <si>
    <t>0484 MCKELLIPS PARK</t>
  </si>
  <si>
    <t>0485</t>
  </si>
  <si>
    <t>0485 MCKINLEY</t>
  </si>
  <si>
    <t>0486</t>
  </si>
  <si>
    <t>0486 FESTIVAL</t>
  </si>
  <si>
    <t>0487</t>
  </si>
  <si>
    <t>0487 MCQUEEN</t>
  </si>
  <si>
    <t>0488</t>
  </si>
  <si>
    <t>0488 MEADOW HILLS</t>
  </si>
  <si>
    <t>0489</t>
  </si>
  <si>
    <t>0489 FIESTA RANCH</t>
  </si>
  <si>
    <t>0490</t>
  </si>
  <si>
    <t>0490 MEDLOCK</t>
  </si>
  <si>
    <t>0491</t>
  </si>
  <si>
    <t>supervisor</t>
  </si>
  <si>
    <t>52  Poston</t>
  </si>
  <si>
    <t>AZ Legislative District 24</t>
  </si>
  <si>
    <t>Sup. Dist. 1</t>
  </si>
  <si>
    <t>63  Alamo</t>
  </si>
  <si>
    <t>AZ Legislative District 3</t>
  </si>
  <si>
    <t>Sup. Dist. 3</t>
  </si>
  <si>
    <t>56 Wenden</t>
  </si>
  <si>
    <t>AZ Legislative  District 24</t>
  </si>
  <si>
    <t>62   Vicksburg</t>
  </si>
  <si>
    <t>AZ Legislative District  3</t>
  </si>
  <si>
    <t>57  Salome</t>
  </si>
  <si>
    <t>AZ Legislative District  24</t>
  </si>
  <si>
    <t>59 Cibola</t>
  </si>
  <si>
    <t>58  Quartzsite</t>
  </si>
  <si>
    <t>54 Upriver</t>
  </si>
  <si>
    <t>Az Legislative District 3</t>
  </si>
  <si>
    <t>Sup. Dist. 2</t>
  </si>
  <si>
    <t>55  Bouse</t>
  </si>
  <si>
    <t>60 Ehrenberg</t>
  </si>
  <si>
    <t>51 Parker 1</t>
  </si>
  <si>
    <t>53 Parker  2</t>
  </si>
  <si>
    <t>ID</t>
  </si>
  <si>
    <t>ID:1</t>
  </si>
  <si>
    <t>AREA</t>
  </si>
  <si>
    <t>COLORING</t>
  </si>
  <si>
    <t>COUNTY</t>
  </si>
  <si>
    <t>STATE</t>
  </si>
  <si>
    <t>MCD</t>
  </si>
  <si>
    <t>PLACE</t>
  </si>
  <si>
    <t>TYPE</t>
  </si>
  <si>
    <t>POPULATION</t>
  </si>
  <si>
    <t>VtrPrecRV</t>
  </si>
  <si>
    <t>elect_</t>
  </si>
  <si>
    <t>elect_id</t>
  </si>
  <si>
    <t>prec_num</t>
  </si>
  <si>
    <t>sq_miles</t>
  </si>
  <si>
    <t>coll_dist</t>
  </si>
  <si>
    <t>cong_dist</t>
  </si>
  <si>
    <t>jp_dist</t>
  </si>
  <si>
    <t>leg_dist</t>
  </si>
  <si>
    <t>super_dist</t>
  </si>
  <si>
    <t>SELIGMAN 3</t>
  </si>
  <si>
    <t>SELIGMAN</t>
  </si>
  <si>
    <t>SELIGMAN 2</t>
  </si>
  <si>
    <t>SELIGMAN 1</t>
  </si>
  <si>
    <t>ASH FORK</t>
  </si>
  <si>
    <t>BIG CHINO</t>
  </si>
  <si>
    <t>PRESCOTT</t>
  </si>
  <si>
    <t>DRAKE</t>
  </si>
  <si>
    <t>CAMP WOOD 2</t>
  </si>
  <si>
    <t>CAMP WOOD 1</t>
  </si>
  <si>
    <t>BRIDGEPORT</t>
  </si>
  <si>
    <t>VERDE VALLEY</t>
  </si>
  <si>
    <t>JEROME</t>
  </si>
  <si>
    <t>RED ROCK 1</t>
  </si>
  <si>
    <t>RED ROCK WEST</t>
  </si>
  <si>
    <t>COFFEE POT</t>
  </si>
  <si>
    <t>RED ROCK EAST</t>
  </si>
  <si>
    <t>RED ROCK 2</t>
  </si>
  <si>
    <t>BIG PARK</t>
  </si>
  <si>
    <t>CORNVILLE</t>
  </si>
  <si>
    <t>WILD HORSE</t>
  </si>
  <si>
    <t>PERKINSVILLE</t>
  </si>
  <si>
    <t>CHINO VALLEY 2</t>
  </si>
  <si>
    <t>JACKS CANYON</t>
  </si>
  <si>
    <t>BEAVER CREEK</t>
  </si>
  <si>
    <t>BAGDAD</t>
  </si>
  <si>
    <t>BAGDAD/YARNELL</t>
  </si>
  <si>
    <t>CHINO VALLEY 1</t>
  </si>
  <si>
    <t>COUGAR</t>
  </si>
  <si>
    <t>COTTONWOOD 1</t>
  </si>
  <si>
    <t>MINGUS</t>
  </si>
  <si>
    <t>FIR</t>
  </si>
  <si>
    <t>QUAIL SPRINGS</t>
  </si>
  <si>
    <t>SUGAR LOAF</t>
  </si>
  <si>
    <t>SKULL VALLEY</t>
  </si>
  <si>
    <t>COTTONWOOD 2</t>
  </si>
  <si>
    <t>VERDE VILLAGE</t>
  </si>
  <si>
    <t>COYOTE SPRINGS</t>
  </si>
  <si>
    <t>WESTERN</t>
  </si>
  <si>
    <t>CHERRY CREEK 1</t>
  </si>
  <si>
    <t>MAYER</t>
  </si>
  <si>
    <t>AGUA FRIA 1</t>
  </si>
  <si>
    <t>MIDDLE VERDE</t>
  </si>
  <si>
    <t>MONTEZUMA</t>
  </si>
  <si>
    <t>ROUND UP</t>
  </si>
  <si>
    <t>CAMP VERDE 1</t>
  </si>
  <si>
    <t>PRESCOTT VALLEY 1 / NAVAJO</t>
  </si>
  <si>
    <t>HILLSIDE</t>
  </si>
  <si>
    <t>PINE LAKES</t>
  </si>
  <si>
    <t>COUNTRY PARK</t>
  </si>
  <si>
    <t>TAYLOR HICKS</t>
  </si>
  <si>
    <t>PRESCOTT HEIGHTS</t>
  </si>
  <si>
    <t>HOLIDAY / WELLS FARGO</t>
  </si>
  <si>
    <t>PRESCOTT COUNTRY CLUB 1</t>
  </si>
  <si>
    <t>BADGER</t>
  </si>
  <si>
    <t>NORTHSIDE</t>
  </si>
  <si>
    <t>CHERRY CREEK 2</t>
  </si>
  <si>
    <t>MILLER VALLEY WEST</t>
  </si>
  <si>
    <t>AGUA FRIA 2</t>
  </si>
  <si>
    <t>MILE HIGH</t>
  </si>
  <si>
    <t>PRESCOTT COUNTRY CLUB 2</t>
  </si>
  <si>
    <t>CAMP VERDE 2</t>
  </si>
  <si>
    <t>MILLER VALLEY EAST</t>
  </si>
  <si>
    <t>WHIPPLE</t>
  </si>
  <si>
    <t>PRESCOTT NORTHWEST</t>
  </si>
  <si>
    <t>THUMB BUTTE / DEARING PARK</t>
  </si>
  <si>
    <t>CONGRESS</t>
  </si>
  <si>
    <t>PRESCOTT SOUTHWEST</t>
  </si>
  <si>
    <t>SENATOR</t>
  </si>
  <si>
    <t>PRESCOTT WEST</t>
  </si>
  <si>
    <t>LYNX CREEK</t>
  </si>
  <si>
    <t>HUMBOLDT</t>
  </si>
  <si>
    <t>PRESCOTT SOUTH</t>
  </si>
  <si>
    <t>VERDE LAKES</t>
  </si>
  <si>
    <t>WHITE SPAR</t>
  </si>
  <si>
    <t>PINE KNOLL</t>
  </si>
  <si>
    <t>MOUNTAIN CLUB</t>
  </si>
  <si>
    <t>GROOM CREEK</t>
  </si>
  <si>
    <t>KIRKLAND</t>
  </si>
  <si>
    <t>CORDES LAKES</t>
  </si>
  <si>
    <t>WALNUT GROVE</t>
  </si>
  <si>
    <t>CROWN KING</t>
  </si>
  <si>
    <t>YARNELL</t>
  </si>
  <si>
    <t>RINCON</t>
  </si>
  <si>
    <t>CASTLE HOT SPRINGS 1</t>
  </si>
  <si>
    <t>CASTLE HOT SPRINGS 2</t>
  </si>
  <si>
    <t>ANTELOPE</t>
  </si>
  <si>
    <t>DEEP WELL</t>
  </si>
  <si>
    <t>PINON OAKS</t>
  </si>
  <si>
    <t>SANDRETTO</t>
  </si>
  <si>
    <t>PRONGHORN VIEW</t>
  </si>
  <si>
    <t>ROSE LAKES</t>
  </si>
  <si>
    <t>MONTANA</t>
  </si>
  <si>
    <t>GRANITE</t>
  </si>
  <si>
    <t>WILLIAMSON VALLEY</t>
  </si>
  <si>
    <t>SHADOW VALLEY</t>
  </si>
  <si>
    <t>CLARKDALE</t>
  </si>
  <si>
    <t>CLEMENCEAU</t>
  </si>
  <si>
    <t>ORCHARD</t>
  </si>
  <si>
    <t>WEST CHINO</t>
  </si>
  <si>
    <t>YAVAPAI HILLS</t>
  </si>
  <si>
    <t>DIAMOND VALLEY</t>
  </si>
  <si>
    <t>STONERIDGE</t>
  </si>
  <si>
    <t>PRESCOTT VALLEY 2</t>
  </si>
  <si>
    <t>CASTLE</t>
  </si>
  <si>
    <t>GLASSFORD</t>
  </si>
  <si>
    <t>GRANVILLE</t>
  </si>
  <si>
    <t>00</t>
  </si>
  <si>
    <t>GREENBRIAR</t>
  </si>
  <si>
    <t>04013188</t>
  </si>
  <si>
    <t>COUNTRY GABLES</t>
  </si>
  <si>
    <t>0401316</t>
  </si>
  <si>
    <t>ALTADENA</t>
  </si>
  <si>
    <t>040131063</t>
  </si>
  <si>
    <t>HIGHLAND LAKES</t>
  </si>
  <si>
    <t>04013452</t>
  </si>
  <si>
    <t>LONE CACTUS</t>
  </si>
  <si>
    <t>04013408</t>
  </si>
  <si>
    <t>JOHN CABOT</t>
  </si>
  <si>
    <t>0401343</t>
  </si>
  <si>
    <t>BEARDSLEY</t>
  </si>
  <si>
    <t>04013710</t>
  </si>
  <si>
    <t>PHELPS</t>
  </si>
  <si>
    <t>04013934</t>
  </si>
  <si>
    <t>TIERRA BUENA</t>
  </si>
  <si>
    <t>04013445</t>
  </si>
  <si>
    <t>LINDNER</t>
  </si>
  <si>
    <t>04013612</t>
  </si>
  <si>
    <t>MICHIGAN</t>
  </si>
  <si>
    <t>04013412</t>
  </si>
  <si>
    <t>JUNIPER</t>
  </si>
  <si>
    <t>04013470</t>
  </si>
  <si>
    <t>MANDALAY</t>
  </si>
  <si>
    <t>04013473</t>
  </si>
  <si>
    <t>MARCONI</t>
  </si>
  <si>
    <t>04013208</t>
  </si>
  <si>
    <t>DANBURY</t>
  </si>
  <si>
    <t>04013998</t>
  </si>
  <si>
    <t>WOODRIDGE</t>
  </si>
  <si>
    <t>04013411</t>
  </si>
  <si>
    <t>JULIE</t>
  </si>
  <si>
    <t>04013938</t>
  </si>
  <si>
    <t>TOPEKA</t>
  </si>
  <si>
    <t>04013632</t>
  </si>
  <si>
    <t>MORROW</t>
  </si>
  <si>
    <t>04013443</t>
  </si>
  <si>
    <t>LIBBY</t>
  </si>
  <si>
    <t>04013422</t>
  </si>
  <si>
    <t>KIMBERLY</t>
  </si>
  <si>
    <t>04013619</t>
  </si>
  <si>
    <t>MOHAWK</t>
  </si>
  <si>
    <t>04013364</t>
  </si>
  <si>
    <t>HARMONT</t>
  </si>
  <si>
    <t>04013184</t>
  </si>
  <si>
    <t>CORTEZ</t>
  </si>
  <si>
    <t>04013357</t>
  </si>
  <si>
    <t>GRISWOLD</t>
  </si>
  <si>
    <t>0401315</t>
  </si>
  <si>
    <t>ALTA VISTA</t>
  </si>
  <si>
    <t>04013610</t>
  </si>
  <si>
    <t>METRO</t>
  </si>
  <si>
    <t>04013608</t>
  </si>
  <si>
    <t>MESCAL</t>
  </si>
  <si>
    <t>04013162</t>
  </si>
  <si>
    <t>CLINTON</t>
  </si>
  <si>
    <t>04013941</t>
  </si>
  <si>
    <t>TOWNLEY</t>
  </si>
  <si>
    <t>0401352</t>
  </si>
  <si>
    <t>BLACK CANYON</t>
  </si>
  <si>
    <t>04013462</t>
  </si>
  <si>
    <t>LUPINE</t>
  </si>
  <si>
    <t>040133</t>
  </si>
  <si>
    <t>ACUNA</t>
  </si>
  <si>
    <t>04013823</t>
  </si>
  <si>
    <t>ST VINCENT</t>
  </si>
  <si>
    <t>040131042</t>
  </si>
  <si>
    <t>HOLMES</t>
  </si>
  <si>
    <t>04013437</t>
  </si>
  <si>
    <t>LATHAM</t>
  </si>
  <si>
    <t>04013463</t>
  </si>
  <si>
    <t>LYNWOOD</t>
  </si>
  <si>
    <t>0401312</t>
  </si>
  <si>
    <t>ALMERIA</t>
  </si>
  <si>
    <t>04013441</t>
  </si>
  <si>
    <t>LEWIS</t>
  </si>
  <si>
    <t>0401390</t>
  </si>
  <si>
    <t>CANAL</t>
  </si>
  <si>
    <t>04013851</t>
  </si>
  <si>
    <t>SUNSET</t>
  </si>
  <si>
    <t>04013385</t>
  </si>
  <si>
    <t>HOLIDAY PARK</t>
  </si>
  <si>
    <t>04013442</t>
  </si>
  <si>
    <t>LEXINGTON</t>
  </si>
  <si>
    <t>040131033</t>
  </si>
  <si>
    <t>BETHANY</t>
  </si>
  <si>
    <t>04013334</t>
  </si>
  <si>
    <t>GLENDALE 28</t>
  </si>
  <si>
    <t>04013479</t>
  </si>
  <si>
    <t>MARYVALE</t>
  </si>
  <si>
    <t>04013713</t>
  </si>
  <si>
    <t>PIERSON</t>
  </si>
  <si>
    <t>04013336</t>
  </si>
  <si>
    <t>GLENDALE 30</t>
  </si>
  <si>
    <t>04013326</t>
  </si>
  <si>
    <t>GLENDALE 20</t>
  </si>
  <si>
    <t>04013338</t>
  </si>
  <si>
    <t>GLENDALE 32</t>
  </si>
  <si>
    <t>04013329</t>
  </si>
  <si>
    <t>GLENDALE 23</t>
  </si>
  <si>
    <t>04013318</t>
  </si>
  <si>
    <t>GLENDALE 11</t>
  </si>
  <si>
    <t>04013319</t>
  </si>
  <si>
    <t>GLENDALE 12</t>
  </si>
  <si>
    <t>04013198</t>
  </si>
  <si>
    <t>CRITTENDEN</t>
  </si>
  <si>
    <t>04013749</t>
  </si>
  <si>
    <t>ROADRUNNER</t>
  </si>
  <si>
    <t>04013337</t>
  </si>
  <si>
    <t>GLENDALE 31</t>
  </si>
  <si>
    <t>0401310</t>
  </si>
  <si>
    <t>ALHAMBRA</t>
  </si>
  <si>
    <t>04013214</t>
  </si>
  <si>
    <t>DENTON</t>
  </si>
  <si>
    <t>04013785</t>
  </si>
  <si>
    <t>SEVILLA</t>
  </si>
  <si>
    <t>04013328</t>
  </si>
  <si>
    <t>GLENDALE 22</t>
  </si>
  <si>
    <t>04013321</t>
  </si>
  <si>
    <t>GLENDALE 15</t>
  </si>
  <si>
    <t>04013320</t>
  </si>
  <si>
    <t>GLENDALE 14</t>
  </si>
  <si>
    <t>04013418</t>
  </si>
  <si>
    <t>KEIM</t>
  </si>
  <si>
    <t>0401340</t>
  </si>
  <si>
    <t>BARCELONA</t>
  </si>
  <si>
    <t>04013313</t>
  </si>
  <si>
    <t>GLENDALE 6</t>
  </si>
  <si>
    <t>040131022</t>
  </si>
  <si>
    <t>ORO</t>
  </si>
  <si>
    <t>04013242</t>
  </si>
  <si>
    <t>CARON</t>
  </si>
  <si>
    <t>0401347</t>
  </si>
  <si>
    <t>BERYL</t>
  </si>
  <si>
    <t>04013289</t>
  </si>
  <si>
    <t>GEMINI</t>
  </si>
  <si>
    <t>04013748</t>
  </si>
  <si>
    <t>RIVIERA</t>
  </si>
  <si>
    <t>04013822</t>
  </si>
  <si>
    <t>ST MORITZ</t>
  </si>
  <si>
    <t>04013722</t>
  </si>
  <si>
    <t>PIONEER</t>
  </si>
  <si>
    <t>04013723</t>
  </si>
  <si>
    <t>POINSETTIA</t>
  </si>
  <si>
    <t>04013852</t>
  </si>
  <si>
    <t>SUNSET PALMS</t>
  </si>
  <si>
    <t>04013855</t>
  </si>
  <si>
    <t>SUNUP</t>
  </si>
  <si>
    <t>0401376</t>
  </si>
  <si>
    <t>CALAVAR</t>
  </si>
  <si>
    <t>04013315</t>
  </si>
  <si>
    <t>GLENDALE 8</t>
  </si>
  <si>
    <t>04013314</t>
  </si>
  <si>
    <t>GLENDALE 7</t>
  </si>
  <si>
    <t>0401396</t>
  </si>
  <si>
    <t>CAROL</t>
  </si>
  <si>
    <t>04013678</t>
  </si>
  <si>
    <t>PALO VERDE</t>
  </si>
  <si>
    <t>04013152</t>
  </si>
  <si>
    <t>CHRISTY</t>
  </si>
  <si>
    <t>04013471</t>
  </si>
  <si>
    <t>MANZANITA</t>
  </si>
  <si>
    <t>04013345</t>
  </si>
  <si>
    <t>GOLDEN</t>
  </si>
  <si>
    <t>04013241</t>
  </si>
  <si>
    <t>ECHO</t>
  </si>
  <si>
    <t>04013475</t>
  </si>
  <si>
    <t>MARIGOLD</t>
  </si>
  <si>
    <t>04013400</t>
  </si>
  <si>
    <t>IRONWOOD</t>
  </si>
  <si>
    <t>04013756</t>
  </si>
  <si>
    <t>ROSE</t>
  </si>
  <si>
    <t>04013206</t>
  </si>
  <si>
    <t>DAISY</t>
  </si>
  <si>
    <t>04013204</t>
  </si>
  <si>
    <t>DAHLIA</t>
  </si>
  <si>
    <t>04013840</t>
  </si>
  <si>
    <t>SUNBURST</t>
  </si>
  <si>
    <t>04013796</t>
  </si>
  <si>
    <t>SIERRA</t>
  </si>
  <si>
    <t>04013259</t>
  </si>
  <si>
    <t>EUGIE</t>
  </si>
  <si>
    <t>04013997</t>
  </si>
  <si>
    <t>WOOD</t>
  </si>
  <si>
    <t>04013205</t>
  </si>
  <si>
    <t>DAILEY</t>
  </si>
  <si>
    <t>04013199</t>
  </si>
  <si>
    <t>CROCUS</t>
  </si>
  <si>
    <t>0401397</t>
  </si>
  <si>
    <t>CAROL ANN</t>
  </si>
  <si>
    <t>04013657</t>
  </si>
  <si>
    <t>OCOTILLO</t>
  </si>
  <si>
    <t>04013827</t>
  </si>
  <si>
    <t>STELLA</t>
  </si>
  <si>
    <t>04013267</t>
  </si>
  <si>
    <t>FLEETWOOD</t>
  </si>
  <si>
    <t>04013633</t>
  </si>
  <si>
    <t>MORTEN</t>
  </si>
  <si>
    <t>04013478</t>
  </si>
  <si>
    <t>MARYLAND</t>
  </si>
  <si>
    <t>04013642</t>
  </si>
  <si>
    <t>MYRTLE</t>
  </si>
  <si>
    <t>04013247</t>
  </si>
  <si>
    <t>EL CARO</t>
  </si>
  <si>
    <t>04013158</t>
  </si>
  <si>
    <t>CLARENDON</t>
  </si>
  <si>
    <t>04013946</t>
  </si>
  <si>
    <t>TURNEY</t>
  </si>
  <si>
    <t>04013681</t>
  </si>
  <si>
    <t>PARADA</t>
  </si>
  <si>
    <t>04013371</t>
  </si>
  <si>
    <t>HAZELWOOD</t>
  </si>
  <si>
    <t>04013688</t>
  </si>
  <si>
    <t>PASADENA</t>
  </si>
  <si>
    <t>04013809</t>
  </si>
  <si>
    <t>SOLANO</t>
  </si>
  <si>
    <t>0401395</t>
  </si>
  <si>
    <t>CARNATION</t>
  </si>
  <si>
    <t>04013490</t>
  </si>
  <si>
    <t>MEDLOCK</t>
  </si>
  <si>
    <t>04013361</t>
  </si>
  <si>
    <t>HALL</t>
  </si>
  <si>
    <t>04013476</t>
  </si>
  <si>
    <t>MARLETTE</t>
  </si>
  <si>
    <t>0401329</t>
  </si>
  <si>
    <t>ARIES</t>
  </si>
  <si>
    <t>04013810</t>
  </si>
  <si>
    <t>SOLCITO</t>
  </si>
  <si>
    <t>04013666</t>
  </si>
  <si>
    <t>ORANGEWOOD</t>
  </si>
  <si>
    <t>04013341</t>
  </si>
  <si>
    <t>GLENN</t>
  </si>
  <si>
    <t>04013440</t>
  </si>
  <si>
    <t>LAWRENCE</t>
  </si>
  <si>
    <t>04013985</t>
  </si>
  <si>
    <t>WILDER</t>
  </si>
  <si>
    <t>04013221</t>
  </si>
  <si>
    <t>DESERT RIDGE</t>
  </si>
  <si>
    <t>0401371b</t>
  </si>
  <si>
    <t>CAMELOT</t>
  </si>
  <si>
    <t>04013993</t>
  </si>
  <si>
    <t>WINDSONG</t>
  </si>
  <si>
    <t>04013103</t>
  </si>
  <si>
    <t>CATHEDRAL ROCK</t>
  </si>
  <si>
    <t>0401368</t>
  </si>
  <si>
    <t>BROOKWOOD</t>
  </si>
  <si>
    <t>04013751</t>
  </si>
  <si>
    <t>ROCKLEDGE</t>
  </si>
  <si>
    <t>04013933</t>
  </si>
  <si>
    <t>THUNDERHILL</t>
  </si>
  <si>
    <t>04013432</t>
  </si>
  <si>
    <t>LAKEWOOD</t>
  </si>
  <si>
    <t>04013862</t>
  </si>
  <si>
    <t>TANGLEWOOD</t>
  </si>
  <si>
    <t>04013311</t>
  </si>
  <si>
    <t>GLENDALE 4</t>
  </si>
  <si>
    <t>04013308</t>
  </si>
  <si>
    <t>GLENDALE 1</t>
  </si>
  <si>
    <t>04013177</t>
  </si>
  <si>
    <t>COPPERWOOD</t>
  </si>
  <si>
    <t>04013977</t>
  </si>
  <si>
    <t>LOMA LINDA</t>
  </si>
  <si>
    <t>04013806</t>
  </si>
  <si>
    <t>SKY HARBOR</t>
  </si>
  <si>
    <t>04013288</t>
  </si>
  <si>
    <t>GATEWAY</t>
  </si>
  <si>
    <t>0401363</t>
  </si>
  <si>
    <t>BRILL</t>
  </si>
  <si>
    <t>04013193</t>
  </si>
  <si>
    <t>CREIGHTON</t>
  </si>
  <si>
    <t>04013104</t>
  </si>
  <si>
    <t>CAVALIER</t>
  </si>
  <si>
    <t>04013243</t>
  </si>
  <si>
    <t>EDGEMONT</t>
  </si>
  <si>
    <t>04013386</t>
  </si>
  <si>
    <t>HOLLY</t>
  </si>
  <si>
    <t>04013763</t>
  </si>
  <si>
    <t>RUBY</t>
  </si>
  <si>
    <t>04013707</t>
  </si>
  <si>
    <t>PERRY PARK</t>
  </si>
  <si>
    <t>04013404</t>
  </si>
  <si>
    <t>JADE</t>
  </si>
  <si>
    <t>04013262</t>
  </si>
  <si>
    <t>FAIRMOUNT</t>
  </si>
  <si>
    <t>04013107</t>
  </si>
  <si>
    <t>CENTRAL HIGH</t>
  </si>
  <si>
    <t>04013265</t>
  </si>
  <si>
    <t>FERN</t>
  </si>
  <si>
    <t>04013999</t>
  </si>
  <si>
    <t>XAVIER</t>
  </si>
  <si>
    <t>04013393</t>
  </si>
  <si>
    <t>HORSESHOE</t>
  </si>
  <si>
    <t>04013737</t>
  </si>
  <si>
    <t>RANCHO</t>
  </si>
  <si>
    <t>04013465</t>
  </si>
  <si>
    <t>MADISON PARK</t>
  </si>
  <si>
    <t>04013372</t>
  </si>
  <si>
    <t>HEATHER</t>
  </si>
  <si>
    <t>04013165</t>
  </si>
  <si>
    <t>COLONNADE</t>
  </si>
  <si>
    <t>04013354</t>
  </si>
  <si>
    <t>GREENTREE</t>
  </si>
  <si>
    <t>04013768</t>
  </si>
  <si>
    <t>SAN JUAN</t>
  </si>
  <si>
    <t>0401346</t>
  </si>
  <si>
    <t>BERRIDGE</t>
  </si>
  <si>
    <t>04013433</t>
  </si>
  <si>
    <t>LAMAR</t>
  </si>
  <si>
    <t>04013155</t>
  </si>
  <si>
    <t>CITRUS</t>
  </si>
  <si>
    <t>04013804</t>
  </si>
  <si>
    <t>SIMIS</t>
  </si>
  <si>
    <t>04013220</t>
  </si>
  <si>
    <t>DESERT PARK</t>
  </si>
  <si>
    <t>04013760</t>
  </si>
  <si>
    <t>ROVEY</t>
  </si>
  <si>
    <t>04013468</t>
  </si>
  <si>
    <t>MAJORCA</t>
  </si>
  <si>
    <t>0401348</t>
  </si>
  <si>
    <t>04013674</t>
  </si>
  <si>
    <t>PALMAIRE</t>
  </si>
  <si>
    <t>04013161</t>
  </si>
  <si>
    <t>CLIFFVIEW</t>
  </si>
  <si>
    <t>04013464</t>
  </si>
  <si>
    <t>MADISON HEIGHTS</t>
  </si>
  <si>
    <t>04013626</t>
  </si>
  <si>
    <t>MONTEROSA</t>
  </si>
  <si>
    <t>0401382</t>
  </si>
  <si>
    <t>CAMELBACK HIGH</t>
  </si>
  <si>
    <t>0401350</t>
  </si>
  <si>
    <t>BILTMORE</t>
  </si>
  <si>
    <t>04013450</t>
  </si>
  <si>
    <t>LOMA VISTA</t>
  </si>
  <si>
    <t>04013342</t>
  </si>
  <si>
    <t>GLENROSA</t>
  </si>
  <si>
    <t>04013811</t>
  </si>
  <si>
    <t>SOUTH BANK</t>
  </si>
  <si>
    <t>04013654</t>
  </si>
  <si>
    <t>OAKTREE</t>
  </si>
  <si>
    <t>04013398</t>
  </si>
  <si>
    <t>INDIGO</t>
  </si>
  <si>
    <t>04013409</t>
  </si>
  <si>
    <t>JOSHUA</t>
  </si>
  <si>
    <t>04013286</t>
  </si>
  <si>
    <t>GARDENS</t>
  </si>
  <si>
    <t>04013727</t>
  </si>
  <si>
    <t>PORTLAND</t>
  </si>
  <si>
    <t>04013712</t>
  </si>
  <si>
    <t>PIERCE</t>
  </si>
  <si>
    <t>040131000</t>
  </si>
  <si>
    <t>YALE</t>
  </si>
  <si>
    <t>0401338</t>
  </si>
  <si>
    <t>BALSZ</t>
  </si>
  <si>
    <t>04013930</t>
  </si>
  <si>
    <t>THOMAS</t>
  </si>
  <si>
    <t>04013820</t>
  </si>
  <si>
    <t>ST FRANCIS</t>
  </si>
  <si>
    <t>04013711</t>
  </si>
  <si>
    <t>PICADILLY</t>
  </si>
  <si>
    <t>04013868</t>
  </si>
  <si>
    <t>TEMPE 4</t>
  </si>
  <si>
    <t>04013869</t>
  </si>
  <si>
    <t>0473000</t>
  </si>
  <si>
    <t>TEMPE 5</t>
  </si>
  <si>
    <t>04013866</t>
  </si>
  <si>
    <t>TEMPE 2</t>
  </si>
  <si>
    <t>04013680</t>
  </si>
  <si>
    <t>PAPAGO PARK</t>
  </si>
  <si>
    <t>0401341</t>
  </si>
  <si>
    <t>BARNES</t>
  </si>
  <si>
    <t>04013399</t>
  </si>
  <si>
    <t>INGLESIDE</t>
  </si>
  <si>
    <t>04013664</t>
  </si>
  <si>
    <t>ORANGE</t>
  </si>
  <si>
    <t>04013394</t>
  </si>
  <si>
    <t>HUBBELL</t>
  </si>
  <si>
    <t>0401327</t>
  </si>
  <si>
    <t>ARCADIA</t>
  </si>
  <si>
    <t>04013415</t>
  </si>
  <si>
    <t>KACHINA</t>
  </si>
  <si>
    <t>04013655</t>
  </si>
  <si>
    <t>OAKWOOD</t>
  </si>
  <si>
    <t>04013692</t>
  </si>
  <si>
    <t>PECAN RIDGE</t>
  </si>
  <si>
    <t>04013752</t>
  </si>
  <si>
    <t>ROCKRIDGE</t>
  </si>
  <si>
    <t>04013677</t>
  </si>
  <si>
    <t>PALO CRISTI</t>
  </si>
  <si>
    <t>04013195</t>
  </si>
  <si>
    <t>CRESTVIEW</t>
  </si>
  <si>
    <t>04013391</t>
  </si>
  <si>
    <t>HOPI</t>
  </si>
  <si>
    <t>04013416</t>
  </si>
  <si>
    <t>KAIBAB</t>
  </si>
  <si>
    <t>04013456</t>
  </si>
  <si>
    <t>LOOKOUT RIDGE</t>
  </si>
  <si>
    <t>04013261</t>
  </si>
  <si>
    <t>EXETER</t>
  </si>
  <si>
    <t>0401383</t>
  </si>
  <si>
    <t>CAMELHEAD</t>
  </si>
  <si>
    <t>04013147</t>
  </si>
  <si>
    <t>CHENEY</t>
  </si>
  <si>
    <t>04013834</t>
  </si>
  <si>
    <t>0401390561</t>
  </si>
  <si>
    <t>0470530</t>
  </si>
  <si>
    <t>SUN LAKES 2</t>
  </si>
  <si>
    <t>04013835</t>
  </si>
  <si>
    <t>SUN LAKES 3</t>
  </si>
  <si>
    <t>04013833</t>
  </si>
  <si>
    <t>OAKWOOD 1</t>
  </si>
  <si>
    <t>04013836</t>
  </si>
  <si>
    <t>SUN LAKES 4</t>
  </si>
  <si>
    <t>04013169</t>
  </si>
  <si>
    <t>0412000</t>
  </si>
  <si>
    <t>COMPADRE</t>
  </si>
  <si>
    <t>040131131</t>
  </si>
  <si>
    <t>SEAHORSE</t>
  </si>
  <si>
    <t>040131052</t>
  </si>
  <si>
    <t>WEATHERBY</t>
  </si>
  <si>
    <t>040131020</t>
  </si>
  <si>
    <t>WILLIS</t>
  </si>
  <si>
    <t>04013837</t>
  </si>
  <si>
    <t>SUN LAKES 5</t>
  </si>
  <si>
    <t>04013792b</t>
  </si>
  <si>
    <t>OAKWOOD 2</t>
  </si>
  <si>
    <t>04013838</t>
  </si>
  <si>
    <t>SUN LAKES 6</t>
  </si>
  <si>
    <t>04013839</t>
  </si>
  <si>
    <t>SUN LAKES 7</t>
  </si>
  <si>
    <t>040131032</t>
  </si>
  <si>
    <t>AMBERWOOD</t>
  </si>
  <si>
    <t>04013487</t>
  </si>
  <si>
    <t>MCQUEEN</t>
  </si>
  <si>
    <t>040131073</t>
  </si>
  <si>
    <t>CLOUD</t>
  </si>
  <si>
    <t>040131027</t>
  </si>
  <si>
    <t>DOBSON PARK</t>
  </si>
  <si>
    <t>04013573b</t>
  </si>
  <si>
    <t>FULTON RANCH</t>
  </si>
  <si>
    <t>04013640b</t>
  </si>
  <si>
    <t>FOX CROSSING</t>
  </si>
  <si>
    <t>04013455</t>
  </si>
  <si>
    <t>LONGHORN</t>
  </si>
  <si>
    <t>040131071</t>
  </si>
  <si>
    <t>ARDEN PARK</t>
  </si>
  <si>
    <t>040131070</t>
  </si>
  <si>
    <t>MUSKET</t>
  </si>
  <si>
    <t>04013682b</t>
  </si>
  <si>
    <t>LYNX</t>
  </si>
  <si>
    <t>040131072</t>
  </si>
  <si>
    <t>LANTANA CANYON</t>
  </si>
  <si>
    <t>04013139</t>
  </si>
  <si>
    <t>CHANDLER 31</t>
  </si>
  <si>
    <t>040131127</t>
  </si>
  <si>
    <t>0454050</t>
  </si>
  <si>
    <t>RUNION</t>
  </si>
  <si>
    <t>04013705</t>
  </si>
  <si>
    <t>PEORIA 9</t>
  </si>
  <si>
    <t>04013703</t>
  </si>
  <si>
    <t>PEORIA 7</t>
  </si>
  <si>
    <t>040131090</t>
  </si>
  <si>
    <t>PEORIA HEIGHTS</t>
  </si>
  <si>
    <t>04013700</t>
  </si>
  <si>
    <t>PEORIA 4</t>
  </si>
  <si>
    <t>0401331</t>
  </si>
  <si>
    <t>ARROWHEAD</t>
  </si>
  <si>
    <t>04013860</t>
  </si>
  <si>
    <t>SWEETWATER</t>
  </si>
  <si>
    <t>04013446</t>
  </si>
  <si>
    <t>LISBON</t>
  </si>
  <si>
    <t>04013699</t>
  </si>
  <si>
    <t>PEORIA 3</t>
  </si>
  <si>
    <t>04013697</t>
  </si>
  <si>
    <t>PEORIA 1</t>
  </si>
  <si>
    <t>04013960</t>
  </si>
  <si>
    <t>VOGEL</t>
  </si>
  <si>
    <t>04013704</t>
  </si>
  <si>
    <t>PEORIA 8</t>
  </si>
  <si>
    <t>04013309</t>
  </si>
  <si>
    <t>GLENDALE 2</t>
  </si>
  <si>
    <t>04013310</t>
  </si>
  <si>
    <t>GLENDALE 3</t>
  </si>
  <si>
    <t>04013168</t>
  </si>
  <si>
    <t>COMET</t>
  </si>
  <si>
    <t>04013698</t>
  </si>
  <si>
    <t>PEORIA 2</t>
  </si>
  <si>
    <t>0401386</t>
  </si>
  <si>
    <t>CAMERON</t>
  </si>
  <si>
    <t>040132</t>
  </si>
  <si>
    <t>ACOMA</t>
  </si>
  <si>
    <t>04013148</t>
  </si>
  <si>
    <t>CHERRY HILLS</t>
  </si>
  <si>
    <t>04013183</t>
  </si>
  <si>
    <t>CORRINE</t>
  </si>
  <si>
    <t>0401333</t>
  </si>
  <si>
    <t>ATHENS</t>
  </si>
  <si>
    <t>04013217</t>
  </si>
  <si>
    <t>DESERT HARBOR</t>
  </si>
  <si>
    <t>0401324</t>
  </si>
  <si>
    <t>APACHE PARK</t>
  </si>
  <si>
    <t>04013742</t>
  </si>
  <si>
    <t>RIMROCK</t>
  </si>
  <si>
    <t>04013240b</t>
  </si>
  <si>
    <t>PARKRIDGE</t>
  </si>
  <si>
    <t>04013339b</t>
  </si>
  <si>
    <t>COYOTE HILLS</t>
  </si>
  <si>
    <t>04013969</t>
  </si>
  <si>
    <t>WESTBROOK</t>
  </si>
  <si>
    <t>040131117</t>
  </si>
  <si>
    <t>FRONTIER</t>
  </si>
  <si>
    <t>0401339</t>
  </si>
  <si>
    <t>BANFF</t>
  </si>
  <si>
    <t>0401361</t>
  </si>
  <si>
    <t>BREWER</t>
  </si>
  <si>
    <t>04013689</t>
  </si>
  <si>
    <t>PATRICIA ANN</t>
  </si>
  <si>
    <t>04013964</t>
  </si>
  <si>
    <t>WAHALLA</t>
  </si>
  <si>
    <t>04013250</t>
  </si>
  <si>
    <t>EL MIRAGE</t>
  </si>
  <si>
    <t>040131001</t>
  </si>
  <si>
    <t>YOUNGTOWN</t>
  </si>
  <si>
    <t>040131130</t>
  </si>
  <si>
    <t>HACIENDA</t>
  </si>
  <si>
    <t>0401381</t>
  </si>
  <si>
    <t>0470320</t>
  </si>
  <si>
    <t>CAMDEN</t>
  </si>
  <si>
    <t>04013200</t>
  </si>
  <si>
    <t>CROSBY</t>
  </si>
  <si>
    <t>04013702</t>
  </si>
  <si>
    <t>PEORIA 6</t>
  </si>
  <si>
    <t>04013819</t>
  </si>
  <si>
    <t>ST CHRISTOPHER</t>
  </si>
  <si>
    <t>04013653</t>
  </si>
  <si>
    <t>OAKMONT</t>
  </si>
  <si>
    <t>04013832</t>
  </si>
  <si>
    <t>SUN CITY</t>
  </si>
  <si>
    <t>04013780</t>
  </si>
  <si>
    <t>SARATOGA</t>
  </si>
  <si>
    <t>04013431</t>
  </si>
  <si>
    <t>LAKEVIEW</t>
  </si>
  <si>
    <t>04013761</t>
  </si>
  <si>
    <t>ROYAL OAK</t>
  </si>
  <si>
    <t>04013249</t>
  </si>
  <si>
    <t>EL DORADO</t>
  </si>
  <si>
    <t>04013253</t>
  </si>
  <si>
    <t>EMERALD</t>
  </si>
  <si>
    <t>04013519b</t>
  </si>
  <si>
    <t>FOX HILL</t>
  </si>
  <si>
    <t>04013171</t>
  </si>
  <si>
    <t>CONQUISTADOR</t>
  </si>
  <si>
    <t>0401385</t>
  </si>
  <si>
    <t>CAMEO</t>
  </si>
  <si>
    <t>040135</t>
  </si>
  <si>
    <t>AGUA FRIA</t>
  </si>
  <si>
    <t>0401360</t>
  </si>
  <si>
    <t>0401393774</t>
  </si>
  <si>
    <t>BONANZA</t>
  </si>
  <si>
    <t>04013825</t>
  </si>
  <si>
    <t>STARDUST</t>
  </si>
  <si>
    <t>04013191</t>
  </si>
  <si>
    <t>COYOTE LAKES</t>
  </si>
  <si>
    <t>04013758</t>
  </si>
  <si>
    <t>ROSEWOOD</t>
  </si>
  <si>
    <t>04013266</t>
  </si>
  <si>
    <t>FIESTA</t>
  </si>
  <si>
    <t>04013790</t>
  </si>
  <si>
    <t>SHASTA</t>
  </si>
  <si>
    <t>0401362</t>
  </si>
  <si>
    <t>BRIARWOOD</t>
  </si>
  <si>
    <t>04013106</t>
  </si>
  <si>
    <t>CEDAR HILLS</t>
  </si>
  <si>
    <t>04013613</t>
  </si>
  <si>
    <t>MIMOSA</t>
  </si>
  <si>
    <t>04013406</t>
  </si>
  <si>
    <t>JASMINE</t>
  </si>
  <si>
    <t>04013397</t>
  </si>
  <si>
    <t>INDIAN WELLS</t>
  </si>
  <si>
    <t>04013765</t>
  </si>
  <si>
    <t>SADDLE RIDGE</t>
  </si>
  <si>
    <t>04013715</t>
  </si>
  <si>
    <t>PINE SPRINGS</t>
  </si>
  <si>
    <t>04013244</t>
  </si>
  <si>
    <t>EDGEWATER</t>
  </si>
  <si>
    <t>040131076</t>
  </si>
  <si>
    <t>0471510</t>
  </si>
  <si>
    <t>CIMARRON</t>
  </si>
  <si>
    <t>04013349</t>
  </si>
  <si>
    <t>GRAND</t>
  </si>
  <si>
    <t>040131100</t>
  </si>
  <si>
    <t>KENLY FARMS</t>
  </si>
  <si>
    <t>04013728b</t>
  </si>
  <si>
    <t>MARLEY PARK</t>
  </si>
  <si>
    <t>040131047</t>
  </si>
  <si>
    <t>LUDDEN</t>
  </si>
  <si>
    <t>040131102</t>
  </si>
  <si>
    <t>WEST POINT</t>
  </si>
  <si>
    <t>040131136</t>
  </si>
  <si>
    <t>0422220</t>
  </si>
  <si>
    <t>RANCHO MIRAGE</t>
  </si>
  <si>
    <t>040131064</t>
  </si>
  <si>
    <t>SILVERLEAF</t>
  </si>
  <si>
    <t>04013853b</t>
  </si>
  <si>
    <t>PARADISE</t>
  </si>
  <si>
    <t>04013815</t>
  </si>
  <si>
    <t>SPANISH GARDEN</t>
  </si>
  <si>
    <t>040131133</t>
  </si>
  <si>
    <t>LA SOLANA</t>
  </si>
  <si>
    <t>04013776b</t>
  </si>
  <si>
    <t>MOUNTAIN VIEW</t>
  </si>
  <si>
    <t>04013356</t>
  </si>
  <si>
    <t>0470355</t>
  </si>
  <si>
    <t>GREYSTONE</t>
  </si>
  <si>
    <t>0401313</t>
  </si>
  <si>
    <t>ALPACA</t>
  </si>
  <si>
    <t>04013807</t>
  </si>
  <si>
    <t>SKY HAWK</t>
  </si>
  <si>
    <t>040131035</t>
  </si>
  <si>
    <t>CHAPARRAL WINDS</t>
  </si>
  <si>
    <t>04013425</t>
  </si>
  <si>
    <t>KODIAK</t>
  </si>
  <si>
    <t>04013858</t>
  </si>
  <si>
    <t>SURPRISE</t>
  </si>
  <si>
    <t>04013831</t>
  </si>
  <si>
    <t>SUMMERSTAR</t>
  </si>
  <si>
    <t>04013379</t>
  </si>
  <si>
    <t>HILLCREST</t>
  </si>
  <si>
    <t>04013194</t>
  </si>
  <si>
    <t>CRESCENT</t>
  </si>
  <si>
    <t>0401356</t>
  </si>
  <si>
    <t>BLUE SKY</t>
  </si>
  <si>
    <t>04013176</t>
  </si>
  <si>
    <t>COPPERSTONE</t>
  </si>
  <si>
    <t>04013786</t>
  </si>
  <si>
    <t>SHADOW HILLS</t>
  </si>
  <si>
    <t>04013322</t>
  </si>
  <si>
    <t>DESERT OASIS</t>
  </si>
  <si>
    <t>0401353</t>
  </si>
  <si>
    <t>BLACK GOLD</t>
  </si>
  <si>
    <t>04013237</t>
  </si>
  <si>
    <t>DUSTY TRAIL</t>
  </si>
  <si>
    <t>040131044</t>
  </si>
  <si>
    <t>VISTANCIA</t>
  </si>
  <si>
    <t>04013238</t>
  </si>
  <si>
    <t>DYSART</t>
  </si>
  <si>
    <t>040131129</t>
  </si>
  <si>
    <t>SUNCLIFF</t>
  </si>
  <si>
    <t>04013659</t>
  </si>
  <si>
    <t>OLIVE</t>
  </si>
  <si>
    <t>040131015</t>
  </si>
  <si>
    <t>SOLEDAD</t>
  </si>
  <si>
    <t>040131009</t>
  </si>
  <si>
    <t>SALOME</t>
  </si>
  <si>
    <t>040136</t>
  </si>
  <si>
    <t>AGUILA</t>
  </si>
  <si>
    <t>04013980</t>
  </si>
  <si>
    <t>WICKENBURG 1</t>
  </si>
  <si>
    <t>04013981</t>
  </si>
  <si>
    <t>WICKENBURG 2</t>
  </si>
  <si>
    <t>040131019</t>
  </si>
  <si>
    <t>WHITE TANK</t>
  </si>
  <si>
    <t>04013486</t>
  </si>
  <si>
    <t>FESTIVAL</t>
  </si>
  <si>
    <t>04013996</t>
  </si>
  <si>
    <t>WITTMANN</t>
  </si>
  <si>
    <t>04013631</t>
  </si>
  <si>
    <t>MORRISTOWN</t>
  </si>
  <si>
    <t>04013239b</t>
  </si>
  <si>
    <t>CORTESSA</t>
  </si>
  <si>
    <t>04013962</t>
  </si>
  <si>
    <t>WADDELL</t>
  </si>
  <si>
    <t>040131101</t>
  </si>
  <si>
    <t>REEMS</t>
  </si>
  <si>
    <t>040131079</t>
  </si>
  <si>
    <t>WILLOW CANYON</t>
  </si>
  <si>
    <t>040131077</t>
  </si>
  <si>
    <t>TRADITIONS</t>
  </si>
  <si>
    <t>04013362</t>
  </si>
  <si>
    <t>HAPPY TRAILS</t>
  </si>
  <si>
    <t>040131080</t>
  </si>
  <si>
    <t>CIMARRON SPRINGS</t>
  </si>
  <si>
    <t>040131078</t>
  </si>
  <si>
    <t>SURPRISE FARMS</t>
  </si>
  <si>
    <t>04013388b</t>
  </si>
  <si>
    <t>SARIVAL</t>
  </si>
  <si>
    <t>04013696b</t>
  </si>
  <si>
    <t>GRANITE FALLS</t>
  </si>
  <si>
    <t>04013474</t>
  </si>
  <si>
    <t>MARICOPA</t>
  </si>
  <si>
    <t>04013469</t>
  </si>
  <si>
    <t>MALAPAI</t>
  </si>
  <si>
    <t>04013693</t>
  </si>
  <si>
    <t>PECOS</t>
  </si>
  <si>
    <t>04013430</t>
  </si>
  <si>
    <t>LAKESIDE</t>
  </si>
  <si>
    <t>04013424</t>
  </si>
  <si>
    <t>KIVA</t>
  </si>
  <si>
    <t>04013842</t>
  </si>
  <si>
    <t>SUNDOWN</t>
  </si>
  <si>
    <t>04013483</t>
  </si>
  <si>
    <t>MCDONALD</t>
  </si>
  <si>
    <t>04013739</t>
  </si>
  <si>
    <t>REDWING</t>
  </si>
  <si>
    <t>04013482</t>
  </si>
  <si>
    <t>MCCORMICK WEST</t>
  </si>
  <si>
    <t>04013643</t>
  </si>
  <si>
    <t>NAVAJO</t>
  </si>
  <si>
    <t>04013931</t>
  </si>
  <si>
    <t>THORNWOOD</t>
  </si>
  <si>
    <t>04013618</t>
  </si>
  <si>
    <t>MOHAVE</t>
  </si>
  <si>
    <t>04013706</t>
  </si>
  <si>
    <t>PEPPERTREE</t>
  </si>
  <si>
    <t>04013481</t>
  </si>
  <si>
    <t>MCCORMICK EAST</t>
  </si>
  <si>
    <t>04013494</t>
  </si>
  <si>
    <t>0446000</t>
  </si>
  <si>
    <t>MESA 3</t>
  </si>
  <si>
    <t>04013492</t>
  </si>
  <si>
    <t>MESA 1</t>
  </si>
  <si>
    <t>04013578</t>
  </si>
  <si>
    <t>MESA 87</t>
  </si>
  <si>
    <t>04013577</t>
  </si>
  <si>
    <t>MESA 86</t>
  </si>
  <si>
    <t>04013525</t>
  </si>
  <si>
    <t>MESA 34</t>
  </si>
  <si>
    <t>04013496</t>
  </si>
  <si>
    <t>MESA 5</t>
  </si>
  <si>
    <t>04013532</t>
  </si>
  <si>
    <t>MESA 41</t>
  </si>
  <si>
    <t>04013528</t>
  </si>
  <si>
    <t>MESA 37</t>
  </si>
  <si>
    <t>04013530</t>
  </si>
  <si>
    <t>MESA 39</t>
  </si>
  <si>
    <t>04013497</t>
  </si>
  <si>
    <t>MESA 6</t>
  </si>
  <si>
    <t>04013512</t>
  </si>
  <si>
    <t>MESA 21</t>
  </si>
  <si>
    <t>04013545</t>
  </si>
  <si>
    <t>MESA 54</t>
  </si>
  <si>
    <t>04013558</t>
  </si>
  <si>
    <t>MESA 67</t>
  </si>
  <si>
    <t>04013550</t>
  </si>
  <si>
    <t>MESA 59</t>
  </si>
  <si>
    <t>04013600</t>
  </si>
  <si>
    <t>MESA 109</t>
  </si>
  <si>
    <t>04013138</t>
  </si>
  <si>
    <t>CHANDLER 30</t>
  </si>
  <si>
    <t>040131065</t>
  </si>
  <si>
    <t>COLONIA</t>
  </si>
  <si>
    <t>04013301</t>
  </si>
  <si>
    <t>GILBERT 10</t>
  </si>
  <si>
    <t>04013502</t>
  </si>
  <si>
    <t>MESA 11</t>
  </si>
  <si>
    <t>04013526</t>
  </si>
  <si>
    <t>MESA 35</t>
  </si>
  <si>
    <t>04013546</t>
  </si>
  <si>
    <t>MESA 55</t>
  </si>
  <si>
    <t>04013547</t>
  </si>
  <si>
    <t>MESA 56</t>
  </si>
  <si>
    <t>04013521</t>
  </si>
  <si>
    <t>MESA 30</t>
  </si>
  <si>
    <t>04013554</t>
  </si>
  <si>
    <t>MESA 63</t>
  </si>
  <si>
    <t>04013607</t>
  </si>
  <si>
    <t>MESA 116</t>
  </si>
  <si>
    <t>04013593</t>
  </si>
  <si>
    <t>MESA 102</t>
  </si>
  <si>
    <t>04013343</t>
  </si>
  <si>
    <t>TEMPE 23</t>
  </si>
  <si>
    <t>04013888</t>
  </si>
  <si>
    <t>TEMPE 24</t>
  </si>
  <si>
    <t>04013882</t>
  </si>
  <si>
    <t>TEMPE 18</t>
  </si>
  <si>
    <t>04013881</t>
  </si>
  <si>
    <t>TEMPE 17</t>
  </si>
  <si>
    <t>04013875</t>
  </si>
  <si>
    <t>TEMPE 11</t>
  </si>
  <si>
    <t>04013876</t>
  </si>
  <si>
    <t>TEMPE 12</t>
  </si>
  <si>
    <t>04013912</t>
  </si>
  <si>
    <t>TEMPE 48</t>
  </si>
  <si>
    <t>04013505</t>
  </si>
  <si>
    <t>MESA 14</t>
  </si>
  <si>
    <t>04013915</t>
  </si>
  <si>
    <t>TEMPE 51</t>
  </si>
  <si>
    <t>04013995</t>
  </si>
  <si>
    <t>WINSTON</t>
  </si>
  <si>
    <t>04013284</t>
  </si>
  <si>
    <t>GARDEN GROVES</t>
  </si>
  <si>
    <t>0401399</t>
  </si>
  <si>
    <t>CARSON</t>
  </si>
  <si>
    <t>04013252</t>
  </si>
  <si>
    <t>ELWOOD</t>
  </si>
  <si>
    <t>04013884</t>
  </si>
  <si>
    <t>TEMPE 20</t>
  </si>
  <si>
    <t>04013360</t>
  </si>
  <si>
    <t>0430270</t>
  </si>
  <si>
    <t>GUADALUPE 2</t>
  </si>
  <si>
    <t>04013359</t>
  </si>
  <si>
    <t>GUADALUPE 1</t>
  </si>
  <si>
    <t>04013907</t>
  </si>
  <si>
    <t>TEMPE 43</t>
  </si>
  <si>
    <t>04013902</t>
  </si>
  <si>
    <t>TEMPE 38</t>
  </si>
  <si>
    <t>04013894</t>
  </si>
  <si>
    <t>TEMPE 30</t>
  </si>
  <si>
    <t>04013908</t>
  </si>
  <si>
    <t>TEMPE 44</t>
  </si>
  <si>
    <t>04013895</t>
  </si>
  <si>
    <t>TEMPE 31</t>
  </si>
  <si>
    <t>04013896</t>
  </si>
  <si>
    <t>TEMPE 32</t>
  </si>
  <si>
    <t>04013885</t>
  </si>
  <si>
    <t>TEMPE 21</t>
  </si>
  <si>
    <t>04013878</t>
  </si>
  <si>
    <t>TEMPE 14</t>
  </si>
  <si>
    <t>04013872</t>
  </si>
  <si>
    <t>TEMPE 8</t>
  </si>
  <si>
    <t>04013879</t>
  </si>
  <si>
    <t>TEMPE 15</t>
  </si>
  <si>
    <t>04013873</t>
  </si>
  <si>
    <t>TEMPE 9</t>
  </si>
  <si>
    <t>04013687</t>
  </si>
  <si>
    <t>PARKVIEW</t>
  </si>
  <si>
    <t>04013382</t>
  </si>
  <si>
    <t>HILTON</t>
  </si>
  <si>
    <t>04013621</t>
  </si>
  <si>
    <t>MONROE</t>
  </si>
  <si>
    <t>04013485</t>
  </si>
  <si>
    <t>MCKINLEY</t>
  </si>
  <si>
    <t>04013741</t>
  </si>
  <si>
    <t>RICHLAND</t>
  </si>
  <si>
    <t>040131048</t>
  </si>
  <si>
    <t>MCDOWELL</t>
  </si>
  <si>
    <t>04013649</t>
  </si>
  <si>
    <t>NORTH HIGH</t>
  </si>
  <si>
    <t>04013187</t>
  </si>
  <si>
    <t>COUNTRY CLUB</t>
  </si>
  <si>
    <t>04013994</t>
  </si>
  <si>
    <t>WINDSOR</t>
  </si>
  <si>
    <t>04013245</t>
  </si>
  <si>
    <t>EDISON</t>
  </si>
  <si>
    <t>04013978</t>
  </si>
  <si>
    <t>WHITTIER</t>
  </si>
  <si>
    <t>0401380</t>
  </si>
  <si>
    <t>CAMBRIDGE</t>
  </si>
  <si>
    <t>0401335</t>
  </si>
  <si>
    <t>AVALON</t>
  </si>
  <si>
    <t>04013269</t>
  </si>
  <si>
    <t>FLYNN</t>
  </si>
  <si>
    <t>04013645</t>
  </si>
  <si>
    <t>NICOLET</t>
  </si>
  <si>
    <t>0401334</t>
  </si>
  <si>
    <t>AUGUSTA</t>
  </si>
  <si>
    <t>04013650</t>
  </si>
  <si>
    <t>NORTHVIEW</t>
  </si>
  <si>
    <t>0401344</t>
  </si>
  <si>
    <t>BELMONT</t>
  </si>
  <si>
    <t>04013366</t>
  </si>
  <si>
    <t>HARRISON</t>
  </si>
  <si>
    <t>04013403</t>
  </si>
  <si>
    <t>JACKSON</t>
  </si>
  <si>
    <t>040131034</t>
  </si>
  <si>
    <t>CAPITOL SCHOOL</t>
  </si>
  <si>
    <t>04013370</t>
  </si>
  <si>
    <t>HAYDEN HIGH</t>
  </si>
  <si>
    <t>04013401</t>
  </si>
  <si>
    <t>ISAAC</t>
  </si>
  <si>
    <t>04013466</t>
  </si>
  <si>
    <t>MADRID</t>
  </si>
  <si>
    <t>04013203</t>
  </si>
  <si>
    <t>CYPRESS</t>
  </si>
  <si>
    <t>04013968</t>
  </si>
  <si>
    <t>WEST HIGH</t>
  </si>
  <si>
    <t>04013236</t>
  </si>
  <si>
    <t>DUNBAR</t>
  </si>
  <si>
    <t>04013458</t>
  </si>
  <si>
    <t>LOWELL</t>
  </si>
  <si>
    <t>04013974</t>
  </si>
  <si>
    <t>WESTWARD HO</t>
  </si>
  <si>
    <t>04013254</t>
  </si>
  <si>
    <t>ENCANTO</t>
  </si>
  <si>
    <t>04013675</t>
  </si>
  <si>
    <t>PALMCROFT</t>
  </si>
  <si>
    <t>04013268</t>
  </si>
  <si>
    <t>FLOWER</t>
  </si>
  <si>
    <t>04013990</t>
  </si>
  <si>
    <t>WILSHIRE</t>
  </si>
  <si>
    <t>04013685</t>
  </si>
  <si>
    <t>PARK CENTRAL</t>
  </si>
  <si>
    <t>04013950</t>
  </si>
  <si>
    <t>VALENCIA</t>
  </si>
  <si>
    <t>04013348</t>
  </si>
  <si>
    <t>GRANADA</t>
  </si>
  <si>
    <t>0401392</t>
  </si>
  <si>
    <t>CANYON PARK</t>
  </si>
  <si>
    <t>04013181</t>
  </si>
  <si>
    <t>CORDOVA</t>
  </si>
  <si>
    <t>04013461</t>
  </si>
  <si>
    <t>LUKE</t>
  </si>
  <si>
    <t>04013638</t>
  </si>
  <si>
    <t>MULBERRY</t>
  </si>
  <si>
    <t>04013979</t>
  </si>
  <si>
    <t>WHITTON</t>
  </si>
  <si>
    <t>04013802</t>
  </si>
  <si>
    <t>SILVERADO</t>
  </si>
  <si>
    <t>04013668</t>
  </si>
  <si>
    <t>OREGON</t>
  </si>
  <si>
    <t>04013647</t>
  </si>
  <si>
    <t>NILE</t>
  </si>
  <si>
    <t>04013477</t>
  </si>
  <si>
    <t>MARSHALL</t>
  </si>
  <si>
    <t>040131014</t>
  </si>
  <si>
    <t>SIERRA VERDE</t>
  </si>
  <si>
    <t>0401320</t>
  </si>
  <si>
    <t>ANGELA</t>
  </si>
  <si>
    <t>04013949</t>
  </si>
  <si>
    <t>UTOPIA PARK</t>
  </si>
  <si>
    <t>040131091</t>
  </si>
  <si>
    <t>ARROWHEAD RANCH</t>
  </si>
  <si>
    <t>04013257b</t>
  </si>
  <si>
    <t>CROSSRIVER</t>
  </si>
  <si>
    <t>040131126</t>
  </si>
  <si>
    <t>ZUNI HILLS</t>
  </si>
  <si>
    <t>040131123</t>
  </si>
  <si>
    <t>MARIPOSA GRANDE</t>
  </si>
  <si>
    <t>040131128</t>
  </si>
  <si>
    <t>YEARLING</t>
  </si>
  <si>
    <t>04013258b</t>
  </si>
  <si>
    <t>04013624b</t>
  </si>
  <si>
    <t>FLETCHER HEIGHTS</t>
  </si>
  <si>
    <t>040131124</t>
  </si>
  <si>
    <t>WEST WING</t>
  </si>
  <si>
    <t>04013457</t>
  </si>
  <si>
    <t>LOS GATOS</t>
  </si>
  <si>
    <t>04013627</t>
  </si>
  <si>
    <t>MONTOYA</t>
  </si>
  <si>
    <t>04013963b</t>
  </si>
  <si>
    <t>TERRAMAR</t>
  </si>
  <si>
    <t>04013932</t>
  </si>
  <si>
    <t>THUNDERBIRD PARK</t>
  </si>
  <si>
    <t>040131125</t>
  </si>
  <si>
    <t>SONORAN HILLS</t>
  </si>
  <si>
    <t>040131141</t>
  </si>
  <si>
    <t>LAKE PLEASANT</t>
  </si>
  <si>
    <t>04013367</t>
  </si>
  <si>
    <t>HARTFORD</t>
  </si>
  <si>
    <t>04013684</t>
  </si>
  <si>
    <t>PARAISO</t>
  </si>
  <si>
    <t>040131060</t>
  </si>
  <si>
    <t>SIERRA PASS</t>
  </si>
  <si>
    <t>04013225</t>
  </si>
  <si>
    <t>DESERT SPRINGS</t>
  </si>
  <si>
    <t>04013402</t>
  </si>
  <si>
    <t>JACKRABBIT</t>
  </si>
  <si>
    <t>04013414</t>
  </si>
  <si>
    <t>JUSTINE</t>
  </si>
  <si>
    <t>0401398</t>
  </si>
  <si>
    <t>CAROLINA</t>
  </si>
  <si>
    <t>04013864</t>
  </si>
  <si>
    <t>TATUM</t>
  </si>
  <si>
    <t>040131132</t>
  </si>
  <si>
    <t>CAVE BUTTES</t>
  </si>
  <si>
    <t>04013808b</t>
  </si>
  <si>
    <t>NORTERRA</t>
  </si>
  <si>
    <t>04013233</t>
  </si>
  <si>
    <t>DOVE VALLEY</t>
  </si>
  <si>
    <t>040131059</t>
  </si>
  <si>
    <t>AVIANO</t>
  </si>
  <si>
    <t>04013407</t>
  </si>
  <si>
    <t>JAVELINA</t>
  </si>
  <si>
    <t>040131084</t>
  </si>
  <si>
    <t>DYNAMITE</t>
  </si>
  <si>
    <t>04013287b</t>
  </si>
  <si>
    <t>DESERT WILLOW</t>
  </si>
  <si>
    <t>04013230</t>
  </si>
  <si>
    <t>DIXILETA</t>
  </si>
  <si>
    <t>040131083</t>
  </si>
  <si>
    <t>RANCHO PALOMA</t>
  </si>
  <si>
    <t>04013453</t>
  </si>
  <si>
    <t>LONE MOUNTAIN</t>
  </si>
  <si>
    <t>040131026</t>
  </si>
  <si>
    <t>WILDCAT</t>
  </si>
  <si>
    <t>04013929</t>
  </si>
  <si>
    <t>TERRAVITA</t>
  </si>
  <si>
    <t>040131031</t>
  </si>
  <si>
    <t>PIONEER VILLAGE</t>
  </si>
  <si>
    <t>040131109</t>
  </si>
  <si>
    <t>0402430</t>
  </si>
  <si>
    <t>INSPIRATION</t>
  </si>
  <si>
    <t>0401311a</t>
  </si>
  <si>
    <t>GAVILAN PEAK</t>
  </si>
  <si>
    <t>0401351</t>
  </si>
  <si>
    <t>BISCUIT FLAT</t>
  </si>
  <si>
    <t>040131108</t>
  </si>
  <si>
    <t>HASTINGS</t>
  </si>
  <si>
    <t>040131111</t>
  </si>
  <si>
    <t>MAJESTY</t>
  </si>
  <si>
    <t>040131097</t>
  </si>
  <si>
    <t>WOLF RUN</t>
  </si>
  <si>
    <t>04013209</t>
  </si>
  <si>
    <t>DEADMAN WASH</t>
  </si>
  <si>
    <t>040131110</t>
  </si>
  <si>
    <t>LAUREL GREENS</t>
  </si>
  <si>
    <t>04013644</t>
  </si>
  <si>
    <t>NEW RIVER</t>
  </si>
  <si>
    <t>04013218</t>
  </si>
  <si>
    <t>DESERT HILLS</t>
  </si>
  <si>
    <t>04013105</t>
  </si>
  <si>
    <t>CAVE CREEK</t>
  </si>
  <si>
    <t>04013828</t>
  </si>
  <si>
    <t>STONEGATE</t>
  </si>
  <si>
    <t>04013740</t>
  </si>
  <si>
    <t>RHODES</t>
  </si>
  <si>
    <t>04013854b</t>
  </si>
  <si>
    <t>PUEBLO BONITO</t>
  </si>
  <si>
    <t>04013637</t>
  </si>
  <si>
    <t>MOUNTAINSIDE</t>
  </si>
  <si>
    <t>040131010</t>
  </si>
  <si>
    <t>SALTILLO</t>
  </si>
  <si>
    <t>04013903b</t>
  </si>
  <si>
    <t>SERA BRISA</t>
  </si>
  <si>
    <t>04013976</t>
  </si>
  <si>
    <t>WESTWORLD</t>
  </si>
  <si>
    <t>04013719</t>
  </si>
  <si>
    <t>PINNACLE WEST</t>
  </si>
  <si>
    <t>0401366</t>
  </si>
  <si>
    <t>BRONCO</t>
  </si>
  <si>
    <t>040131086</t>
  </si>
  <si>
    <t>LOMA VERDES</t>
  </si>
  <si>
    <t>04013316b</t>
  </si>
  <si>
    <t>DESERT HIGHLANDS</t>
  </si>
  <si>
    <t>04013690</t>
  </si>
  <si>
    <t>PEAK VIEW</t>
  </si>
  <si>
    <t>040131085</t>
  </si>
  <si>
    <t>WESTLAND</t>
  </si>
  <si>
    <t>040131005</t>
  </si>
  <si>
    <t>PINNACLE VISTA</t>
  </si>
  <si>
    <t>04013350</t>
  </si>
  <si>
    <t>GRANITE MOUNTAIN</t>
  </si>
  <si>
    <t>04013743</t>
  </si>
  <si>
    <t>RIO MONTANA</t>
  </si>
  <si>
    <t>040131138</t>
  </si>
  <si>
    <t>SIERRA HILLS</t>
  </si>
  <si>
    <t>04013281</t>
  </si>
  <si>
    <t>0425300</t>
  </si>
  <si>
    <t>FTN HILLS 6</t>
  </si>
  <si>
    <t>040131039</t>
  </si>
  <si>
    <t>FTN HILLS 8</t>
  </si>
  <si>
    <t>04013279</t>
  </si>
  <si>
    <t>FTN HILLS 4</t>
  </si>
  <si>
    <t>04013718</t>
  </si>
  <si>
    <t>PINNACLE SOUTH</t>
  </si>
  <si>
    <t>04013276</t>
  </si>
  <si>
    <t>FTN HILLS 1</t>
  </si>
  <si>
    <t>04013520b</t>
  </si>
  <si>
    <t>FTN HILLS 9</t>
  </si>
  <si>
    <t>04013282</t>
  </si>
  <si>
    <t>FTN HILLS 7</t>
  </si>
  <si>
    <t>04013278</t>
  </si>
  <si>
    <t>FTN HILLS 3</t>
  </si>
  <si>
    <t>04013280</t>
  </si>
  <si>
    <t>FTN HILLS 5</t>
  </si>
  <si>
    <t>04013277</t>
  </si>
  <si>
    <t>FTN HILLS 2</t>
  </si>
  <si>
    <t>04013717</t>
  </si>
  <si>
    <t>PINNACLE PEAK</t>
  </si>
  <si>
    <t>04013987b</t>
  </si>
  <si>
    <t>VISTA VERDE</t>
  </si>
  <si>
    <t>0401394</t>
  </si>
  <si>
    <t>CAREFREE</t>
  </si>
  <si>
    <t>04013824</t>
  </si>
  <si>
    <t>STAGECOACH</t>
  </si>
  <si>
    <t>040131142</t>
  </si>
  <si>
    <t>CANYON</t>
  </si>
  <si>
    <t>04013794</t>
  </si>
  <si>
    <t>SHEENA</t>
  </si>
  <si>
    <t>04013149</t>
  </si>
  <si>
    <t>CHERYL</t>
  </si>
  <si>
    <t>04013634</t>
  </si>
  <si>
    <t>MOUNTAIN PARK</t>
  </si>
  <si>
    <t>04013662</t>
  </si>
  <si>
    <t>ONYX</t>
  </si>
  <si>
    <t>040131002</t>
  </si>
  <si>
    <t>YUCCA</t>
  </si>
  <si>
    <t>0401377</t>
  </si>
  <si>
    <t>CALAVEROS</t>
  </si>
  <si>
    <t>04013344</t>
  </si>
  <si>
    <t>GOLD DUST</t>
  </si>
  <si>
    <t>04013793</t>
  </si>
  <si>
    <t>SHEA</t>
  </si>
  <si>
    <t>040131013</t>
  </si>
  <si>
    <t>SHADOW MTN</t>
  </si>
  <si>
    <t>04013146</t>
  </si>
  <si>
    <t>CHARTER OAK</t>
  </si>
  <si>
    <t>04013274</t>
  </si>
  <si>
    <t>FOXWOOD</t>
  </si>
  <si>
    <t>04013434</t>
  </si>
  <si>
    <t>LARKSPUR</t>
  </si>
  <si>
    <t>0401317</t>
  </si>
  <si>
    <t>AMBER</t>
  </si>
  <si>
    <t>0401374</t>
  </si>
  <si>
    <t>CACTUS</t>
  </si>
  <si>
    <t>04013355</t>
  </si>
  <si>
    <t>GREENWAY</t>
  </si>
  <si>
    <t>04013396</t>
  </si>
  <si>
    <t>INDIAN BEND</t>
  </si>
  <si>
    <t>04013648</t>
  </si>
  <si>
    <t>NISBET</t>
  </si>
  <si>
    <t>04013270</t>
  </si>
  <si>
    <t>FOREST HILLS</t>
  </si>
  <si>
    <t>04013622</t>
  </si>
  <si>
    <t>MONTE CRISTO</t>
  </si>
  <si>
    <t>04013215</t>
  </si>
  <si>
    <t>DESERT BELL</t>
  </si>
  <si>
    <t>04013449</t>
  </si>
  <si>
    <t>LOLA</t>
  </si>
  <si>
    <t>04013821</t>
  </si>
  <si>
    <t>ST JOHN</t>
  </si>
  <si>
    <t>040138</t>
  </si>
  <si>
    <t>AIRE LIBRE</t>
  </si>
  <si>
    <t>0401357</t>
  </si>
  <si>
    <t>BLUEBIRD</t>
  </si>
  <si>
    <t>04013421</t>
  </si>
  <si>
    <t>KERRY</t>
  </si>
  <si>
    <t>04013663</t>
  </si>
  <si>
    <t>ORAIBI</t>
  </si>
  <si>
    <t>04013251b</t>
  </si>
  <si>
    <t>CIELO GRANDE</t>
  </si>
  <si>
    <t>0401372</t>
  </si>
  <si>
    <t>BUFFALO RIDGE</t>
  </si>
  <si>
    <t>04013959</t>
  </si>
  <si>
    <t>VISTA</t>
  </si>
  <si>
    <t>04013679</t>
  </si>
  <si>
    <t>PALOMINO</t>
  </si>
  <si>
    <t>04013172</t>
  </si>
  <si>
    <t>CONTENTION MINE</t>
  </si>
  <si>
    <t>04013965</t>
  </si>
  <si>
    <t>WALLACE</t>
  </si>
  <si>
    <t>0401523</t>
  </si>
  <si>
    <t>0401592340</t>
  </si>
  <si>
    <t>Moccasin</t>
  </si>
  <si>
    <t>0401505</t>
  </si>
  <si>
    <t>Colorado City</t>
  </si>
  <si>
    <t>0401513</t>
  </si>
  <si>
    <t>0401591885</t>
  </si>
  <si>
    <t>Hackberry</t>
  </si>
  <si>
    <t>0401501</t>
  </si>
  <si>
    <t>Wikieup</t>
  </si>
  <si>
    <t>0401519</t>
  </si>
  <si>
    <t>East Kingman</t>
  </si>
  <si>
    <t>0401532</t>
  </si>
  <si>
    <t>Truxton</t>
  </si>
  <si>
    <t>0401545</t>
  </si>
  <si>
    <t>White Hills</t>
  </si>
  <si>
    <t>0401508</t>
  </si>
  <si>
    <t>Meadview</t>
  </si>
  <si>
    <t>0401527</t>
  </si>
  <si>
    <t>Peach Springs</t>
  </si>
  <si>
    <t>0401521</t>
  </si>
  <si>
    <t>Littlefield</t>
  </si>
  <si>
    <t>0401568</t>
  </si>
  <si>
    <t>0401591964</t>
  </si>
  <si>
    <t>0439370</t>
  </si>
  <si>
    <t>Chesapeake</t>
  </si>
  <si>
    <t>0401552</t>
  </si>
  <si>
    <t>Crossman</t>
  </si>
  <si>
    <t>0401536</t>
  </si>
  <si>
    <t>Sara</t>
  </si>
  <si>
    <t>0401531</t>
  </si>
  <si>
    <t>Yucca</t>
  </si>
  <si>
    <t>0401526</t>
  </si>
  <si>
    <t>0401590470</t>
  </si>
  <si>
    <t>Oatman</t>
  </si>
  <si>
    <t>0401515</t>
  </si>
  <si>
    <t>Hualapai</t>
  </si>
  <si>
    <t>0401546</t>
  </si>
  <si>
    <t>Sacramento Valley</t>
  </si>
  <si>
    <t>0401550</t>
  </si>
  <si>
    <t>0428195</t>
  </si>
  <si>
    <t>Verde</t>
  </si>
  <si>
    <t>0401510</t>
  </si>
  <si>
    <t>Golden Valley</t>
  </si>
  <si>
    <t>0401560</t>
  </si>
  <si>
    <t>Zuni</t>
  </si>
  <si>
    <t>0401517</t>
  </si>
  <si>
    <t>Southwest Kingman</t>
  </si>
  <si>
    <t>0401506</t>
  </si>
  <si>
    <t>Country Club</t>
  </si>
  <si>
    <t>0401518</t>
  </si>
  <si>
    <t>Beale</t>
  </si>
  <si>
    <t>0401558</t>
  </si>
  <si>
    <t>0437620</t>
  </si>
  <si>
    <t>Broadway</t>
  </si>
  <si>
    <t>0401514</t>
  </si>
  <si>
    <t>Hilltop</t>
  </si>
  <si>
    <t>0401551</t>
  </si>
  <si>
    <t>Mountainview</t>
  </si>
  <si>
    <t>0401562</t>
  </si>
  <si>
    <t>Camelback</t>
  </si>
  <si>
    <t>0401504</t>
  </si>
  <si>
    <t>Chloride</t>
  </si>
  <si>
    <t>0401520</t>
  </si>
  <si>
    <t>Southern</t>
  </si>
  <si>
    <t>0401538</t>
  </si>
  <si>
    <t>Fairgrounds</t>
  </si>
  <si>
    <t>0401516</t>
  </si>
  <si>
    <t>North Kingman</t>
  </si>
  <si>
    <t>0401524</t>
  </si>
  <si>
    <t>Sierra</t>
  </si>
  <si>
    <t>0401522</t>
  </si>
  <si>
    <t>Logasville</t>
  </si>
  <si>
    <t>0401540</t>
  </si>
  <si>
    <t>0449270</t>
  </si>
  <si>
    <t>North College</t>
  </si>
  <si>
    <t>0401503</t>
  </si>
  <si>
    <t>0401511</t>
  </si>
  <si>
    <t>Butler</t>
  </si>
  <si>
    <t>0401566</t>
  </si>
  <si>
    <t>Long Mountain</t>
  </si>
  <si>
    <t>0401533</t>
  </si>
  <si>
    <t>Industrial</t>
  </si>
  <si>
    <t>0401543</t>
  </si>
  <si>
    <t>Smoketree</t>
  </si>
  <si>
    <t>0401544</t>
  </si>
  <si>
    <t>Starline</t>
  </si>
  <si>
    <t>0401569</t>
  </si>
  <si>
    <t>El Dorado</t>
  </si>
  <si>
    <t>0401572</t>
  </si>
  <si>
    <t>Fiesta</t>
  </si>
  <si>
    <t>0401564</t>
  </si>
  <si>
    <t>Avalon</t>
  </si>
  <si>
    <t>0401555</t>
  </si>
  <si>
    <t>Bermuda City</t>
  </si>
  <si>
    <t>0401561</t>
  </si>
  <si>
    <t>Mesa Del Sur</t>
  </si>
  <si>
    <t>0401541</t>
  </si>
  <si>
    <t>0408220</t>
  </si>
  <si>
    <t>Riverbend</t>
  </si>
  <si>
    <t>0401530</t>
  </si>
  <si>
    <t>Holiday Shores</t>
  </si>
  <si>
    <t>0401502</t>
  </si>
  <si>
    <t>Mohave Mesa</t>
  </si>
  <si>
    <t>0401559</t>
  </si>
  <si>
    <t>Chaparral</t>
  </si>
  <si>
    <t>0401528</t>
  </si>
  <si>
    <t>Riviera</t>
  </si>
  <si>
    <t>0401547</t>
  </si>
  <si>
    <t>Bluewater</t>
  </si>
  <si>
    <t>0401565</t>
  </si>
  <si>
    <t>Parkway</t>
  </si>
  <si>
    <t>0401542</t>
  </si>
  <si>
    <t>Buena Vista</t>
  </si>
  <si>
    <t>0401537</t>
  </si>
  <si>
    <t>Arcadia</t>
  </si>
  <si>
    <t>0401529</t>
  </si>
  <si>
    <t>Topock</t>
  </si>
  <si>
    <t>0401507</t>
  </si>
  <si>
    <t>Desert Hills</t>
  </si>
  <si>
    <t>0401549</t>
  </si>
  <si>
    <t>Hacienda</t>
  </si>
  <si>
    <t>0401512</t>
  </si>
  <si>
    <t>Mohave Valley</t>
  </si>
  <si>
    <t>0401548</t>
  </si>
  <si>
    <t>Monte Vista</t>
  </si>
  <si>
    <t>0401525</t>
  </si>
  <si>
    <t>Punto De Vista</t>
  </si>
  <si>
    <t>0401539</t>
  </si>
  <si>
    <t>Bullhead City</t>
  </si>
  <si>
    <t>0401556</t>
  </si>
  <si>
    <t>Davis Dam</t>
  </si>
  <si>
    <t>0401509</t>
  </si>
  <si>
    <t>Dolan Springs</t>
  </si>
  <si>
    <t>0401570</t>
  </si>
  <si>
    <t>Roadrunner</t>
  </si>
  <si>
    <t>0401554</t>
  </si>
  <si>
    <t>Oro Grande</t>
  </si>
  <si>
    <t>0401573</t>
  </si>
  <si>
    <t>Jamaica</t>
  </si>
  <si>
    <t>0401535</t>
  </si>
  <si>
    <t>London Bridge</t>
  </si>
  <si>
    <t>0401567</t>
  </si>
  <si>
    <t>Daytona</t>
  </si>
  <si>
    <t>0401553</t>
  </si>
  <si>
    <t>Lakeview</t>
  </si>
  <si>
    <t>0401563</t>
  </si>
  <si>
    <t>Thunderbolt</t>
  </si>
  <si>
    <t>0401571</t>
  </si>
  <si>
    <t>Quail Run</t>
  </si>
  <si>
    <t>0401534</t>
  </si>
  <si>
    <t>Palo Verde</t>
  </si>
  <si>
    <t>0401557</t>
  </si>
  <si>
    <t>Rainbow</t>
  </si>
  <si>
    <t>0401702</t>
  </si>
  <si>
    <t>Cibecue</t>
  </si>
  <si>
    <t>040178</t>
  </si>
  <si>
    <t>Heber/Overgaard</t>
  </si>
  <si>
    <t>0401754</t>
  </si>
  <si>
    <t>0401793213</t>
  </si>
  <si>
    <t>Show Low 3</t>
  </si>
  <si>
    <t>0401721</t>
  </si>
  <si>
    <t>Linden</t>
  </si>
  <si>
    <t>040173</t>
  </si>
  <si>
    <t>Clay Springs/Pinedale</t>
  </si>
  <si>
    <t>0401738</t>
  </si>
  <si>
    <t>Taylor 1</t>
  </si>
  <si>
    <t>0401743</t>
  </si>
  <si>
    <t>0401793952</t>
  </si>
  <si>
    <t>Winslow 1</t>
  </si>
  <si>
    <t>0401745</t>
  </si>
  <si>
    <t>Winslow 3</t>
  </si>
  <si>
    <t>0401747</t>
  </si>
  <si>
    <t>Winslow 5</t>
  </si>
  <si>
    <t>0401746</t>
  </si>
  <si>
    <t>Winslow 4</t>
  </si>
  <si>
    <t>0401751</t>
  </si>
  <si>
    <t>Birdsprings</t>
  </si>
  <si>
    <t>0401744</t>
  </si>
  <si>
    <t>Winslow 2</t>
  </si>
  <si>
    <t>0401716</t>
  </si>
  <si>
    <t>Joseph City</t>
  </si>
  <si>
    <t>0401736</t>
  </si>
  <si>
    <t>Snowflake 2</t>
  </si>
  <si>
    <t>0401711</t>
  </si>
  <si>
    <t>Holbrook 2</t>
  </si>
  <si>
    <t>0401710</t>
  </si>
  <si>
    <t>Holbrook 3</t>
  </si>
  <si>
    <t>0401704</t>
  </si>
  <si>
    <t>Dilkon</t>
  </si>
  <si>
    <t>0401769</t>
  </si>
  <si>
    <t>Teesto</t>
  </si>
  <si>
    <t>0401713</t>
  </si>
  <si>
    <t>0401791785</t>
  </si>
  <si>
    <t>Indian Wells</t>
  </si>
  <si>
    <t>0401777</t>
  </si>
  <si>
    <t>Whitecone 2</t>
  </si>
  <si>
    <t>0401779</t>
  </si>
  <si>
    <t>White River 2</t>
  </si>
  <si>
    <t>0401742</t>
  </si>
  <si>
    <t>0401791279</t>
  </si>
  <si>
    <t>Whiteriver 1</t>
  </si>
  <si>
    <t>0401733</t>
  </si>
  <si>
    <t>Show Low 2</t>
  </si>
  <si>
    <t>0401720</t>
  </si>
  <si>
    <t>Lakeside 1</t>
  </si>
  <si>
    <t>0401732</t>
  </si>
  <si>
    <t>Show Low 1</t>
  </si>
  <si>
    <t>0401724</t>
  </si>
  <si>
    <t>0401791632</t>
  </si>
  <si>
    <t>Oraibi</t>
  </si>
  <si>
    <t>0401740</t>
  </si>
  <si>
    <t>Toreva</t>
  </si>
  <si>
    <t>0401730</t>
  </si>
  <si>
    <t>Polacca</t>
  </si>
  <si>
    <t>0401776</t>
  </si>
  <si>
    <t>Hard Rocks 3</t>
  </si>
  <si>
    <t>0401719</t>
  </si>
  <si>
    <t>Keams Canyon</t>
  </si>
  <si>
    <t>0401729</t>
  </si>
  <si>
    <t>Pinon 1</t>
  </si>
  <si>
    <t>0401731</t>
  </si>
  <si>
    <t>Shonto</t>
  </si>
  <si>
    <t>0401764</t>
  </si>
  <si>
    <t>Forest Lake</t>
  </si>
  <si>
    <t>0401757</t>
  </si>
  <si>
    <t>Black Mesa</t>
  </si>
  <si>
    <t>0401717</t>
  </si>
  <si>
    <t>0401791860</t>
  </si>
  <si>
    <t>Kayenta 1</t>
  </si>
  <si>
    <t>0401718</t>
  </si>
  <si>
    <t>Kayenta 2</t>
  </si>
  <si>
    <t>0401715</t>
  </si>
  <si>
    <t>Jeddito 1</t>
  </si>
  <si>
    <t>0401722</t>
  </si>
  <si>
    <t>Low Mountain 1</t>
  </si>
  <si>
    <t>0401760</t>
  </si>
  <si>
    <t>Whippoorwill/Springs 1</t>
  </si>
  <si>
    <t>0401761</t>
  </si>
  <si>
    <t>0401792703</t>
  </si>
  <si>
    <t>Tachee/Blue Gap</t>
  </si>
  <si>
    <t>0401701</t>
  </si>
  <si>
    <t>Chilchinbeto</t>
  </si>
  <si>
    <t>0401762</t>
  </si>
  <si>
    <t>Show Low 4</t>
  </si>
  <si>
    <t>0401728</t>
  </si>
  <si>
    <t>Pinetop 1</t>
  </si>
  <si>
    <t>0401756</t>
  </si>
  <si>
    <t>Hondah</t>
  </si>
  <si>
    <t>0401753</t>
  </si>
  <si>
    <t>Pinetop 2</t>
  </si>
  <si>
    <t>0401752</t>
  </si>
  <si>
    <t>Lakeside 2</t>
  </si>
  <si>
    <t>0401755</t>
  </si>
  <si>
    <t>Taylor 2</t>
  </si>
  <si>
    <t>0401735</t>
  </si>
  <si>
    <t>Snowflake 1</t>
  </si>
  <si>
    <t>0401763</t>
  </si>
  <si>
    <t>White Mnt Lake</t>
  </si>
  <si>
    <t>0401759</t>
  </si>
  <si>
    <t>Cedar Hills</t>
  </si>
  <si>
    <t>0401750</t>
  </si>
  <si>
    <t>Woodruff</t>
  </si>
  <si>
    <t>040179</t>
  </si>
  <si>
    <t>Holbrook 1</t>
  </si>
  <si>
    <t>0401758</t>
  </si>
  <si>
    <t>Sun Valley</t>
  </si>
  <si>
    <t>0401706</t>
  </si>
  <si>
    <t>Greasewood</t>
  </si>
  <si>
    <t>040192</t>
  </si>
  <si>
    <t>0401990051</t>
  </si>
  <si>
    <t>2</t>
  </si>
  <si>
    <t>040191</t>
  </si>
  <si>
    <t>1</t>
  </si>
  <si>
    <t>04019137</t>
  </si>
  <si>
    <t>0401993375</t>
  </si>
  <si>
    <t>137</t>
  </si>
  <si>
    <t>04019135</t>
  </si>
  <si>
    <t>135</t>
  </si>
  <si>
    <t>04019136</t>
  </si>
  <si>
    <t>136</t>
  </si>
  <si>
    <t>04019139</t>
  </si>
  <si>
    <t>139</t>
  </si>
  <si>
    <t>04019358</t>
  </si>
  <si>
    <t>0401990153</t>
  </si>
  <si>
    <t>358</t>
  </si>
  <si>
    <t>04019205</t>
  </si>
  <si>
    <t>205</t>
  </si>
  <si>
    <t>04019345</t>
  </si>
  <si>
    <t>345</t>
  </si>
  <si>
    <t>04019204</t>
  </si>
  <si>
    <t>204</t>
  </si>
  <si>
    <t>04019357</t>
  </si>
  <si>
    <t>357</t>
  </si>
  <si>
    <t>04019258</t>
  </si>
  <si>
    <t>258</t>
  </si>
  <si>
    <t>04019407</t>
  </si>
  <si>
    <t>407</t>
  </si>
  <si>
    <t>04019372</t>
  </si>
  <si>
    <t>372</t>
  </si>
  <si>
    <t>04019308</t>
  </si>
  <si>
    <t>0429710</t>
  </si>
  <si>
    <t>308</t>
  </si>
  <si>
    <t>04019206</t>
  </si>
  <si>
    <t>206</t>
  </si>
  <si>
    <t>04019207</t>
  </si>
  <si>
    <t>207</t>
  </si>
  <si>
    <t>04019141</t>
  </si>
  <si>
    <t>141</t>
  </si>
  <si>
    <t>04019142</t>
  </si>
  <si>
    <t>142</t>
  </si>
  <si>
    <t>04019140</t>
  </si>
  <si>
    <t>140</t>
  </si>
  <si>
    <t>001 EAGLE</t>
  </si>
  <si>
    <t>002 BLUE</t>
  </si>
  <si>
    <t>003 CLIFTON 1</t>
  </si>
  <si>
    <t>004 CLIFTON 2</t>
  </si>
  <si>
    <t>005 MORENCI</t>
  </si>
  <si>
    <t>006 EAST PLANTSITE</t>
  </si>
  <si>
    <t>007 YORK/SHELDON</t>
  </si>
  <si>
    <t>008 DUNCAN</t>
  </si>
  <si>
    <t>051 PARKER 1</t>
  </si>
  <si>
    <t>052 POSTON</t>
  </si>
  <si>
    <t>053 PARKER 2</t>
  </si>
  <si>
    <t>054 UPRIVER</t>
  </si>
  <si>
    <t>055 BOUSE</t>
  </si>
  <si>
    <t>056 WENDEN</t>
  </si>
  <si>
    <t>057 SALOME</t>
  </si>
  <si>
    <t>058 QUARTZSITE</t>
  </si>
  <si>
    <t>059 CIBOLA</t>
  </si>
  <si>
    <t>060 EHRENBERG</t>
  </si>
  <si>
    <t>062 VICKSBURG</t>
  </si>
  <si>
    <t>063 ALAMO</t>
  </si>
  <si>
    <t>GLENVIEW</t>
  </si>
  <si>
    <t>04013544</t>
  </si>
  <si>
    <t>MESA 53</t>
  </si>
  <si>
    <t>04013603</t>
  </si>
  <si>
    <t>MESA 112</t>
  </si>
  <si>
    <t>04013556</t>
  </si>
  <si>
    <t>MESA 65</t>
  </si>
  <si>
    <t>04013560</t>
  </si>
  <si>
    <t>MESA 69</t>
  </si>
  <si>
    <t>04013606</t>
  </si>
  <si>
    <t>MESA 115</t>
  </si>
  <si>
    <t>04013196a</t>
  </si>
  <si>
    <t>CITRUS HEIGHTS</t>
  </si>
  <si>
    <t>04013562</t>
  </si>
  <si>
    <t>MESA 71</t>
  </si>
  <si>
    <t>04013561</t>
  </si>
  <si>
    <t>MESA 70</t>
  </si>
  <si>
    <t>04013389</t>
  </si>
  <si>
    <t>HONDA</t>
  </si>
  <si>
    <t>04013591</t>
  </si>
  <si>
    <t>MESA 100</t>
  </si>
  <si>
    <t>04013590</t>
  </si>
  <si>
    <t>MESA 99</t>
  </si>
  <si>
    <t>04013559</t>
  </si>
  <si>
    <t>MESA 68</t>
  </si>
  <si>
    <t>04013568</t>
  </si>
  <si>
    <t>MESA 77</t>
  </si>
  <si>
    <t>04013567</t>
  </si>
  <si>
    <t>MESA 76</t>
  </si>
  <si>
    <t>04013569</t>
  </si>
  <si>
    <t>MESA 78</t>
  </si>
  <si>
    <t>04013563</t>
  </si>
  <si>
    <t>MESA 72</t>
  </si>
  <si>
    <t>04013582</t>
  </si>
  <si>
    <t>MESA 91</t>
  </si>
  <si>
    <t>04013596</t>
  </si>
  <si>
    <t>MESA 105</t>
  </si>
  <si>
    <t>04013597</t>
  </si>
  <si>
    <t>MESA 106</t>
  </si>
  <si>
    <t>04013583</t>
  </si>
  <si>
    <t>MESA 92</t>
  </si>
  <si>
    <t>04013587</t>
  </si>
  <si>
    <t>MESA 96</t>
  </si>
  <si>
    <t>04013571</t>
  </si>
  <si>
    <t>MESA 80</t>
  </si>
  <si>
    <t>04013605</t>
  </si>
  <si>
    <t>MESA 114</t>
  </si>
  <si>
    <t>04013574</t>
  </si>
  <si>
    <t>MESA 83</t>
  </si>
  <si>
    <t>04013953</t>
  </si>
  <si>
    <t>VIEWPOINT</t>
  </si>
  <si>
    <t>04013746b</t>
  </si>
  <si>
    <t>HERMOSA VISTA</t>
  </si>
  <si>
    <t>04013625b</t>
  </si>
  <si>
    <t>LAS SENDAS MTN</t>
  </si>
  <si>
    <t>040131115</t>
  </si>
  <si>
    <t>SAGUARO SHADOWS</t>
  </si>
  <si>
    <t>04013207</t>
  </si>
  <si>
    <t>DALLAS</t>
  </si>
  <si>
    <t>04013575</t>
  </si>
  <si>
    <t>MESA 84</t>
  </si>
  <si>
    <t>04013264</t>
  </si>
  <si>
    <t>FENIMORE</t>
  </si>
  <si>
    <t>04013939</t>
  </si>
  <si>
    <t>TORTILLA FLAT</t>
  </si>
  <si>
    <t>0401345</t>
  </si>
  <si>
    <t>BERKELEY</t>
  </si>
  <si>
    <t>0401364</t>
  </si>
  <si>
    <t>BRITTON</t>
  </si>
  <si>
    <t>04013975</t>
  </si>
  <si>
    <t>WESTWIND</t>
  </si>
  <si>
    <t>04013967</t>
  </si>
  <si>
    <t>WELDON</t>
  </si>
  <si>
    <t>04013755</t>
  </si>
  <si>
    <t>ROMA</t>
  </si>
  <si>
    <t>040131030</t>
  </si>
  <si>
    <t>CARL</t>
  </si>
  <si>
    <t>04013782</t>
  </si>
  <si>
    <t>SELLS</t>
  </si>
  <si>
    <t>04013174</t>
  </si>
  <si>
    <t>COOLIDGE</t>
  </si>
  <si>
    <t>04013324</t>
  </si>
  <si>
    <t>GLENDALE 18</t>
  </si>
  <si>
    <t>04013317</t>
  </si>
  <si>
    <t>GLENDALE 10</t>
  </si>
  <si>
    <t>04013159</t>
  </si>
  <si>
    <t>CLAYTON</t>
  </si>
  <si>
    <t>04013614</t>
  </si>
  <si>
    <t>MINNEZONA</t>
  </si>
  <si>
    <t>04013331</t>
  </si>
  <si>
    <t>GLENDALE 25</t>
  </si>
  <si>
    <t>04013332</t>
  </si>
  <si>
    <t>GLENDALE 26</t>
  </si>
  <si>
    <t>04013373</t>
  </si>
  <si>
    <t>HEATHERBRAE</t>
  </si>
  <si>
    <t>04013384</t>
  </si>
  <si>
    <t>HOLIDAY GARDENS</t>
  </si>
  <si>
    <t>04013333</t>
  </si>
  <si>
    <t>GLENDALE 27</t>
  </si>
  <si>
    <t>04013335</t>
  </si>
  <si>
    <t>GLENDALE 29</t>
  </si>
  <si>
    <t>04013395</t>
  </si>
  <si>
    <t>INDEPENDENCE</t>
  </si>
  <si>
    <t>04013325</t>
  </si>
  <si>
    <t>GLENDALE 19</t>
  </si>
  <si>
    <t>04013340</t>
  </si>
  <si>
    <t>GLENDALE 34</t>
  </si>
  <si>
    <t>04013427</t>
  </si>
  <si>
    <t>0401393009</t>
  </si>
  <si>
    <t>KOMATKE</t>
  </si>
  <si>
    <t>040131099</t>
  </si>
  <si>
    <t>RIDGEVIEW</t>
  </si>
  <si>
    <t>040131114</t>
  </si>
  <si>
    <t>LAS SENDAS</t>
  </si>
  <si>
    <t>04013738</t>
  </si>
  <si>
    <t>RED MOUNTAIN</t>
  </si>
  <si>
    <t>04013602b</t>
  </si>
  <si>
    <t>HAPPY</t>
  </si>
  <si>
    <t>040131056</t>
  </si>
  <si>
    <t>SANOKAI</t>
  </si>
  <si>
    <t>04013924b</t>
  </si>
  <si>
    <t>SOSSAMAN</t>
  </si>
  <si>
    <t>04013734</t>
  </si>
  <si>
    <t>QUEEN CREEK</t>
  </si>
  <si>
    <t>040131089</t>
  </si>
  <si>
    <t>RITTENHOUSE</t>
  </si>
  <si>
    <t>040131018</t>
  </si>
  <si>
    <t>VILLA NUEVA</t>
  </si>
  <si>
    <t>04013447</t>
  </si>
  <si>
    <t>LITCHFIELD 1</t>
  </si>
  <si>
    <t>040131045</t>
  </si>
  <si>
    <t>WIGWAM CREEK</t>
  </si>
  <si>
    <t>04013672</t>
  </si>
  <si>
    <t>LUKE FIELD</t>
  </si>
  <si>
    <t>04013966</t>
  </si>
  <si>
    <t>WARNER</t>
  </si>
  <si>
    <t>04013658</t>
  </si>
  <si>
    <t>OHIGGINS</t>
  </si>
  <si>
    <t>04013694</t>
  </si>
  <si>
    <t>PEE-POSH</t>
  </si>
  <si>
    <t>04013777</t>
  </si>
  <si>
    <t>SANTA MARIA</t>
  </si>
  <si>
    <t>040131095</t>
  </si>
  <si>
    <t>SENNIA VISTA</t>
  </si>
  <si>
    <t>040131096</t>
  </si>
  <si>
    <t>COLDWATER RIDGE</t>
  </si>
  <si>
    <t>04013669</t>
  </si>
  <si>
    <t>ORME</t>
  </si>
  <si>
    <t>04013312b</t>
  </si>
  <si>
    <t>CRYSTAL GARDENS</t>
  </si>
  <si>
    <t>04013228</t>
  </si>
  <si>
    <t>0404720</t>
  </si>
  <si>
    <t>DEVONSHIRE</t>
  </si>
  <si>
    <t>04013102</t>
  </si>
  <si>
    <t>CASHION</t>
  </si>
  <si>
    <t>04013263b</t>
  </si>
  <si>
    <t>ALVARADO</t>
  </si>
  <si>
    <t>04013285</t>
  </si>
  <si>
    <t>GARDEN LAKES</t>
  </si>
  <si>
    <t>04013180</t>
  </si>
  <si>
    <t>CORDONIZ</t>
  </si>
  <si>
    <t>04013448</t>
  </si>
  <si>
    <t>LITCHFIELD 2</t>
  </si>
  <si>
    <t>04013841b</t>
  </si>
  <si>
    <t>MARIPOSA</t>
  </si>
  <si>
    <t>040131103</t>
  </si>
  <si>
    <t>VILLA LA PAZ</t>
  </si>
  <si>
    <t>04013189</t>
  </si>
  <si>
    <t>COUNTRY MEADOWS</t>
  </si>
  <si>
    <t>04013323</t>
  </si>
  <si>
    <t>GLENDALE 17</t>
  </si>
  <si>
    <t>04013935</t>
  </si>
  <si>
    <t>TOLLESON 1</t>
  </si>
  <si>
    <t>04013936</t>
  </si>
  <si>
    <t>TOLLESON 2</t>
  </si>
  <si>
    <t>04013454</t>
  </si>
  <si>
    <t>LONESOME</t>
  </si>
  <si>
    <t>040131081</t>
  </si>
  <si>
    <t>PENA</t>
  </si>
  <si>
    <t>04013178</t>
  </si>
  <si>
    <t>CORA</t>
  </si>
  <si>
    <t>04013826</t>
  </si>
  <si>
    <t>STARLIGHT</t>
  </si>
  <si>
    <t>040131094</t>
  </si>
  <si>
    <t>WESTRIDGE</t>
  </si>
  <si>
    <t>04013973</t>
  </si>
  <si>
    <t>DESERT SKY</t>
  </si>
  <si>
    <t>04013944</t>
  </si>
  <si>
    <t>TUMBLEWEED</t>
  </si>
  <si>
    <t>04013942</t>
  </si>
  <si>
    <t>TREVOR BROWNE</t>
  </si>
  <si>
    <t>04013451</t>
  </si>
  <si>
    <t>LONE BUTTE</t>
  </si>
  <si>
    <t>04013101</t>
  </si>
  <si>
    <t>CASH</t>
  </si>
  <si>
    <t>04013327b</t>
  </si>
  <si>
    <t>DOBBINS RANCH</t>
  </si>
  <si>
    <t>04013439</t>
  </si>
  <si>
    <t>LAVEEN</t>
  </si>
  <si>
    <t>04013660</t>
  </si>
  <si>
    <t>OLNEY</t>
  </si>
  <si>
    <t>0401373</t>
  </si>
  <si>
    <t>BURGESS</t>
  </si>
  <si>
    <t>04013511b</t>
  </si>
  <si>
    <t>FOOTHILLS</t>
  </si>
  <si>
    <t>04013163</t>
  </si>
  <si>
    <t>CLUB WEST</t>
  </si>
  <si>
    <t>04013721</t>
  </si>
  <si>
    <t>PINTO WEST</t>
  </si>
  <si>
    <t>040131016</t>
  </si>
  <si>
    <t>SOUTH MTN PARK</t>
  </si>
  <si>
    <t>04013157b</t>
  </si>
  <si>
    <t>CARVER</t>
  </si>
  <si>
    <t>04013604b</t>
  </si>
  <si>
    <t>HIDALGO</t>
  </si>
  <si>
    <t>04013754</t>
  </si>
  <si>
    <t>ROESER</t>
  </si>
  <si>
    <t>0401349</t>
  </si>
  <si>
    <t>BETHUNE</t>
  </si>
  <si>
    <t>04013436</t>
  </si>
  <si>
    <t>LASSEN</t>
  </si>
  <si>
    <t>04013390</t>
  </si>
  <si>
    <t>HOPE</t>
  </si>
  <si>
    <t>04013814</t>
  </si>
  <si>
    <t>SOUTHERN</t>
  </si>
  <si>
    <t>0401365</t>
  </si>
  <si>
    <t>BROADWAY</t>
  </si>
  <si>
    <t>04013844</t>
  </si>
  <si>
    <t>SUNLAND</t>
  </si>
  <si>
    <t>04013745</t>
  </si>
  <si>
    <t>RIO VISTA</t>
  </si>
  <si>
    <t>04013849</t>
  </si>
  <si>
    <t>SUNRIDGE</t>
  </si>
  <si>
    <t>04013747</t>
  </si>
  <si>
    <t>RIVERSIDE</t>
  </si>
  <si>
    <t>04013623</t>
  </si>
  <si>
    <t>MONTE VISTA</t>
  </si>
  <si>
    <t>04013750</t>
  </si>
  <si>
    <t>ROANOKE</t>
  </si>
  <si>
    <t>04013387</t>
  </si>
  <si>
    <t>HOLLYHOCK</t>
  </si>
  <si>
    <t>04013202</t>
  </si>
  <si>
    <t>CULVER</t>
  </si>
  <si>
    <t>04013186</t>
  </si>
  <si>
    <t>COTTONWOOD</t>
  </si>
  <si>
    <t>040131025</t>
  </si>
  <si>
    <t>MARIVUE</t>
  </si>
  <si>
    <t>04013829</t>
  </si>
  <si>
    <t>SULLIVAN</t>
  </si>
  <si>
    <t>04013795</t>
  </si>
  <si>
    <t>SHERIDAN</t>
  </si>
  <si>
    <t>0401369</t>
  </si>
  <si>
    <t>BUCKEYE 1</t>
  </si>
  <si>
    <t>04013735</t>
  </si>
  <si>
    <t>RAINBOW VALLEY</t>
  </si>
  <si>
    <t>04013444</t>
  </si>
  <si>
    <t>LIBERTY</t>
  </si>
  <si>
    <t>04013330b</t>
  </si>
  <si>
    <t>DURANGO</t>
  </si>
  <si>
    <t>040131105</t>
  </si>
  <si>
    <t>SUNDANCE WEST</t>
  </si>
  <si>
    <t>040131104</t>
  </si>
  <si>
    <t>ORANGEWOOD FARMS</t>
  </si>
  <si>
    <t>04013948</t>
  </si>
  <si>
    <t>TUTHILL</t>
  </si>
  <si>
    <t>04013620</t>
  </si>
  <si>
    <t>ESTRELLA MNT</t>
  </si>
  <si>
    <t>0401378</t>
  </si>
  <si>
    <t>BULLARD</t>
  </si>
  <si>
    <t>040131134</t>
  </si>
  <si>
    <t>0428380</t>
  </si>
  <si>
    <t>DESERT BLOSSOM</t>
  </si>
  <si>
    <t>040131023</t>
  </si>
  <si>
    <t>WESTAR</t>
  </si>
  <si>
    <t>04013708</t>
  </si>
  <si>
    <t>PERRYVILLE</t>
  </si>
  <si>
    <t>040131135</t>
  </si>
  <si>
    <t>ESTRELLA FOOTHILLS</t>
  </si>
  <si>
    <t>040131036</t>
  </si>
  <si>
    <t>DESERT EDGE</t>
  </si>
  <si>
    <t>04013185</t>
  </si>
  <si>
    <t>COTTON LANE</t>
  </si>
  <si>
    <t>040131066</t>
  </si>
  <si>
    <t>DESERT THUNDER</t>
  </si>
  <si>
    <t>040131050</t>
  </si>
  <si>
    <t>TUSCANY FARMS</t>
  </si>
  <si>
    <t>040131106</t>
  </si>
  <si>
    <t>MONTANA FARMS</t>
  </si>
  <si>
    <t>04013231b</t>
  </si>
  <si>
    <t>WILDFLOWER</t>
  </si>
  <si>
    <t>04013346</t>
  </si>
  <si>
    <t>GOODYEAR</t>
  </si>
  <si>
    <t>040131037</t>
  </si>
  <si>
    <t>EAGLES NEST</t>
  </si>
  <si>
    <t>04013861b</t>
  </si>
  <si>
    <t>RIO PASO</t>
  </si>
  <si>
    <t>04013691</t>
  </si>
  <si>
    <t>PEBBLE CREEK</t>
  </si>
  <si>
    <t>0401359</t>
  </si>
  <si>
    <t>BOLO</t>
  </si>
  <si>
    <t>0401337</t>
  </si>
  <si>
    <t>AVONDALE 2</t>
  </si>
  <si>
    <t>0401336</t>
  </si>
  <si>
    <t>AVONDALE 1</t>
  </si>
  <si>
    <t>04013673</t>
  </si>
  <si>
    <t>PALM VALLEY</t>
  </si>
  <si>
    <t>040131011</t>
  </si>
  <si>
    <t>SANTA FE</t>
  </si>
  <si>
    <t>040131017</t>
  </si>
  <si>
    <t>LA REATA</t>
  </si>
  <si>
    <t>04013420b</t>
  </si>
  <si>
    <t>PALMBROOK</t>
  </si>
  <si>
    <t>04013983</t>
  </si>
  <si>
    <t>WIGWAM</t>
  </si>
  <si>
    <t>040131062</t>
  </si>
  <si>
    <t>ALSUP</t>
  </si>
  <si>
    <t>04013988</t>
  </si>
  <si>
    <t>WILLIAMS FIELD</t>
  </si>
  <si>
    <t>04013759b</t>
  </si>
  <si>
    <t>FREESTONE</t>
  </si>
  <si>
    <t>04013419b</t>
  </si>
  <si>
    <t>EASTRIDGE</t>
  </si>
  <si>
    <t>040131057</t>
  </si>
  <si>
    <t>MERIDIAN POINTE</t>
  </si>
  <si>
    <t>040131121</t>
  </si>
  <si>
    <t>DESERT HAVEN</t>
  </si>
  <si>
    <t>04013955</t>
  </si>
  <si>
    <t>VILLAGE</t>
  </si>
  <si>
    <t>04013576</t>
  </si>
  <si>
    <t>MESA 85</t>
  </si>
  <si>
    <t>04013579</t>
  </si>
  <si>
    <t>MESA 88</t>
  </si>
  <si>
    <t>04013179</t>
  </si>
  <si>
    <t>CORALBELL</t>
  </si>
  <si>
    <t>04013581</t>
  </si>
  <si>
    <t>MESA 90</t>
  </si>
  <si>
    <t>040131068</t>
  </si>
  <si>
    <t>AZTEC SPRINGS</t>
  </si>
  <si>
    <t>0401379</t>
  </si>
  <si>
    <t>CALYPSO</t>
  </si>
  <si>
    <t>04013982</t>
  </si>
  <si>
    <t>WIER</t>
  </si>
  <si>
    <t>040131041</t>
  </si>
  <si>
    <t>HAWES</t>
  </si>
  <si>
    <t>040131119</t>
  </si>
  <si>
    <t>PORTOBELLO</t>
  </si>
  <si>
    <t>040131058</t>
  </si>
  <si>
    <t>AUGUSTA RANCH</t>
  </si>
  <si>
    <t>04013805b</t>
  </si>
  <si>
    <t>LOBO</t>
  </si>
  <si>
    <t>040131122</t>
  </si>
  <si>
    <t>SIERRA RANCH</t>
  </si>
  <si>
    <t>040131038</t>
  </si>
  <si>
    <t>ESPERANZA</t>
  </si>
  <si>
    <t>04013256</t>
  </si>
  <si>
    <t>ESCONDIDO</t>
  </si>
  <si>
    <t>040131028</t>
  </si>
  <si>
    <t>SKYLINE PARK</t>
  </si>
  <si>
    <t>04013799</t>
  </si>
  <si>
    <t>SIGNAL BUTTE</t>
  </si>
  <si>
    <t>04013724b</t>
  </si>
  <si>
    <t>PACIFIC MANOR</t>
  </si>
  <si>
    <t>040131120</t>
  </si>
  <si>
    <t>SUNLAND SPRINGS</t>
  </si>
  <si>
    <t>0401319b</t>
  </si>
  <si>
    <t>BLOOM</t>
  </si>
  <si>
    <t>0401323</t>
  </si>
  <si>
    <t>APACHE</t>
  </si>
  <si>
    <t>04013656</t>
  </si>
  <si>
    <t>OASIS</t>
  </si>
  <si>
    <t>04013298</t>
  </si>
  <si>
    <t>0427400</t>
  </si>
  <si>
    <t>GILBERT 7</t>
  </si>
  <si>
    <t>04013588</t>
  </si>
  <si>
    <t>MESA 97</t>
  </si>
  <si>
    <t>04013534</t>
  </si>
  <si>
    <t>MESA 43</t>
  </si>
  <si>
    <t>04013595</t>
  </si>
  <si>
    <t>MESA 104</t>
  </si>
  <si>
    <t>04013592</t>
  </si>
  <si>
    <t>MESA 101</t>
  </si>
  <si>
    <t>04013548</t>
  </si>
  <si>
    <t>MESA 57</t>
  </si>
  <si>
    <t>04013557</t>
  </si>
  <si>
    <t>MESA 66</t>
  </si>
  <si>
    <t>04013353</t>
  </si>
  <si>
    <t>GREENFIELD PARK</t>
  </si>
  <si>
    <t>04013589</t>
  </si>
  <si>
    <t>MESA 98</t>
  </si>
  <si>
    <t>04013156</t>
  </si>
  <si>
    <t>CITRUS GARDENS</t>
  </si>
  <si>
    <t>04013378</t>
  </si>
  <si>
    <t>HIGLEY</t>
  </si>
  <si>
    <t>04013615b</t>
  </si>
  <si>
    <t>IVANHOE</t>
  </si>
  <si>
    <t>04013273b</t>
  </si>
  <si>
    <t>CROSSROADS PARK</t>
  </si>
  <si>
    <t>0401387</t>
  </si>
  <si>
    <t>CAMPBELL</t>
  </si>
  <si>
    <t>04013774b</t>
  </si>
  <si>
    <t>MORRISON RANCH</t>
  </si>
  <si>
    <t>040131067</t>
  </si>
  <si>
    <t>GILBERT GARDENS</t>
  </si>
  <si>
    <t>04013377</t>
  </si>
  <si>
    <t>HIGHLAND</t>
  </si>
  <si>
    <t>04013695</t>
  </si>
  <si>
    <t>PEGASUS</t>
  </si>
  <si>
    <t>04013531</t>
  </si>
  <si>
    <t>MESA 40</t>
  </si>
  <si>
    <t>040131140</t>
  </si>
  <si>
    <t>SAN ANGELO</t>
  </si>
  <si>
    <t>040131116</t>
  </si>
  <si>
    <t>SAN MICHELLE</t>
  </si>
  <si>
    <t>04013564</t>
  </si>
  <si>
    <t>MESA 73</t>
  </si>
  <si>
    <t>04013538</t>
  </si>
  <si>
    <t>MESA 47</t>
  </si>
  <si>
    <t>04013553</t>
  </si>
  <si>
    <t>MESA 62</t>
  </si>
  <si>
    <t>040131118</t>
  </si>
  <si>
    <t>TOWNE MEADOWS</t>
  </si>
  <si>
    <t>04013565</t>
  </si>
  <si>
    <t>MESA 74</t>
  </si>
  <si>
    <t>04013857</t>
  </si>
  <si>
    <t>SUPERSTITION</t>
  </si>
  <si>
    <t>040131024</t>
  </si>
  <si>
    <t>LEISURE WORLD</t>
  </si>
  <si>
    <t>04013586</t>
  </si>
  <si>
    <t>MESA 95</t>
  </si>
  <si>
    <t>04013566</t>
  </si>
  <si>
    <t>MESA 75</t>
  </si>
  <si>
    <t>04013580</t>
  </si>
  <si>
    <t>MESA 89</t>
  </si>
  <si>
    <t>04013585</t>
  </si>
  <si>
    <t>MESA 94</t>
  </si>
  <si>
    <t>040131043</t>
  </si>
  <si>
    <t>HULL</t>
  </si>
  <si>
    <t>04013940b</t>
  </si>
  <si>
    <t>SPRINGFIELD</t>
  </si>
  <si>
    <t>040131055</t>
  </si>
  <si>
    <t>CHANDLER HEIGHTS</t>
  </si>
  <si>
    <t>040131098</t>
  </si>
  <si>
    <t>SUN GROVES</t>
  </si>
  <si>
    <t>04013429b</t>
  </si>
  <si>
    <t>FALCON</t>
  </si>
  <si>
    <t>04013646</t>
  </si>
  <si>
    <t>NIGHTINGALE</t>
  </si>
  <si>
    <t>0401325</t>
  </si>
  <si>
    <t>APPLEBY</t>
  </si>
  <si>
    <t>040131061</t>
  </si>
  <si>
    <t>BROOKS FARM</t>
  </si>
  <si>
    <t>040131075</t>
  </si>
  <si>
    <t>POCO BUENO</t>
  </si>
  <si>
    <t>04013778</t>
  </si>
  <si>
    <t>SANTAN</t>
  </si>
  <si>
    <t>040131053</t>
  </si>
  <si>
    <t>WINDMILL RANCH</t>
  </si>
  <si>
    <t>040131087</t>
  </si>
  <si>
    <t>RANCH HOUSE</t>
  </si>
  <si>
    <t>0401321b</t>
  </si>
  <si>
    <t>CALISTOGA</t>
  </si>
  <si>
    <t>04013701b</t>
  </si>
  <si>
    <t>MARBELLA</t>
  </si>
  <si>
    <t>040131088</t>
  </si>
  <si>
    <t>MEADOWBROOK VILLAGE</t>
  </si>
  <si>
    <t>040131054</t>
  </si>
  <si>
    <t>POWER RANCH</t>
  </si>
  <si>
    <t>04013413</t>
  </si>
  <si>
    <t>JUPITER</t>
  </si>
  <si>
    <t>04013133</t>
  </si>
  <si>
    <t>CHANDLER 25</t>
  </si>
  <si>
    <t>040139</t>
  </si>
  <si>
    <t>ALEXANDER</t>
  </si>
  <si>
    <t>0401326</t>
  </si>
  <si>
    <t>APRENDE</t>
  </si>
  <si>
    <t>04013124</t>
  </si>
  <si>
    <t>CHANDLER 16</t>
  </si>
  <si>
    <t>04013125</t>
  </si>
  <si>
    <t>CHANDLER 17</t>
  </si>
  <si>
    <t>04013920</t>
  </si>
  <si>
    <t>TEMPE 56</t>
  </si>
  <si>
    <t>04013917</t>
  </si>
  <si>
    <t>TEMPE 53</t>
  </si>
  <si>
    <t>04013923</t>
  </si>
  <si>
    <t>TEMPE 59</t>
  </si>
  <si>
    <t>04013918</t>
  </si>
  <si>
    <t>TEMPE 54</t>
  </si>
  <si>
    <t>04013134</t>
  </si>
  <si>
    <t>CHANDLER 26</t>
  </si>
  <si>
    <t>04013283</t>
  </si>
  <si>
    <t>GALVESTON</t>
  </si>
  <si>
    <t>04013140</t>
  </si>
  <si>
    <t>CHANDLER 32</t>
  </si>
  <si>
    <t>04013126</t>
  </si>
  <si>
    <t>CHANDLER 18</t>
  </si>
  <si>
    <t>04013118</t>
  </si>
  <si>
    <t>CHANDLER 10</t>
  </si>
  <si>
    <t>04013812</t>
  </si>
  <si>
    <t>SOUTH FORK</t>
  </si>
  <si>
    <t>04013830</t>
  </si>
  <si>
    <t>SUMMERHAVEN</t>
  </si>
  <si>
    <t>04013720</t>
  </si>
  <si>
    <t>PINTO</t>
  </si>
  <si>
    <t>04013617</t>
  </si>
  <si>
    <t>MODOC</t>
  </si>
  <si>
    <t>0401328</t>
  </si>
  <si>
    <t>ARDMORE</t>
  </si>
  <si>
    <t>04013352</t>
  </si>
  <si>
    <t>GREENFIELD</t>
  </si>
  <si>
    <t>04013219</t>
  </si>
  <si>
    <t>DESERT LANE</t>
  </si>
  <si>
    <t>04013797</t>
  </si>
  <si>
    <t>SIERRA VISTA</t>
  </si>
  <si>
    <t>04013375</t>
  </si>
  <si>
    <t>HERMOSA</t>
  </si>
  <si>
    <t>04013813</t>
  </si>
  <si>
    <t>SOUTH MTN HIGH</t>
  </si>
  <si>
    <t>04013410</t>
  </si>
  <si>
    <t>JULIAN</t>
  </si>
  <si>
    <t>04013957</t>
  </si>
  <si>
    <t>VINEYARD</t>
  </si>
  <si>
    <t>04013676</t>
  </si>
  <si>
    <t>PALMDALE</t>
  </si>
  <si>
    <t>04013848</t>
  </si>
  <si>
    <t>SUNRAY PARK</t>
  </si>
  <si>
    <t>04013991</t>
  </si>
  <si>
    <t>WINDMERE</t>
  </si>
  <si>
    <t>040131082</t>
  </si>
  <si>
    <t>MOUNTAIN SAGE</t>
  </si>
  <si>
    <t>04013467</t>
  </si>
  <si>
    <t>MAGIC STONE</t>
  </si>
  <si>
    <t>04013426</t>
  </si>
  <si>
    <t>KOKOPELLI</t>
  </si>
  <si>
    <t>04013772</t>
  </si>
  <si>
    <t>SANDIA</t>
  </si>
  <si>
    <t>040137</t>
  </si>
  <si>
    <t>AHWATUKEE</t>
  </si>
  <si>
    <t>0401314</t>
  </si>
  <si>
    <t>ALTA MESA</t>
  </si>
  <si>
    <t>04013661</t>
  </si>
  <si>
    <t>ONEIDA</t>
  </si>
  <si>
    <t>04013150</t>
  </si>
  <si>
    <t>CHEYENNE</t>
  </si>
  <si>
    <t>04013972</t>
  </si>
  <si>
    <t>WESTERN STAR</t>
  </si>
  <si>
    <t>0401393</t>
  </si>
  <si>
    <t>CAPISTRANO</t>
  </si>
  <si>
    <t>04013142</t>
  </si>
  <si>
    <t>CHANDLER 34</t>
  </si>
  <si>
    <t>04013132</t>
  </si>
  <si>
    <t>CHANDLER 24</t>
  </si>
  <si>
    <t>04013123</t>
  </si>
  <si>
    <t>CHANDLER 15</t>
  </si>
  <si>
    <t>0401388</t>
  </si>
  <si>
    <t>CAMPBELL PARK</t>
  </si>
  <si>
    <t>04013914</t>
  </si>
  <si>
    <t>TEMPE 50</t>
  </si>
  <si>
    <t>04013922</t>
  </si>
  <si>
    <t>TEMPE 58</t>
  </si>
  <si>
    <t>04013919</t>
  </si>
  <si>
    <t>TEMPE 55</t>
  </si>
  <si>
    <t>040131074</t>
  </si>
  <si>
    <t>TIERRA MADRE</t>
  </si>
  <si>
    <t>04013307</t>
  </si>
  <si>
    <t>GILBERT 16</t>
  </si>
  <si>
    <t>04013294</t>
  </si>
  <si>
    <t>GILBERT 3</t>
  </si>
  <si>
    <t>040131012</t>
  </si>
  <si>
    <t>SETTLERS POINT</t>
  </si>
  <si>
    <t>04013300</t>
  </si>
  <si>
    <t>GILBERT 9</t>
  </si>
  <si>
    <t>04013764b</t>
  </si>
  <si>
    <t>MEGAN</t>
  </si>
  <si>
    <t>040131008</t>
  </si>
  <si>
    <t>RODEO PARK</t>
  </si>
  <si>
    <t>04013971</t>
  </si>
  <si>
    <t>WESTERN SKIES</t>
  </si>
  <si>
    <t>04013818</t>
  </si>
  <si>
    <t>SPUR</t>
  </si>
  <si>
    <t>04013306</t>
  </si>
  <si>
    <t>GILBERT 15</t>
  </si>
  <si>
    <t>04013299</t>
  </si>
  <si>
    <t>GILBERT 8</t>
  </si>
  <si>
    <t>040131007</t>
  </si>
  <si>
    <t>POINCIANA</t>
  </si>
  <si>
    <t>040131006</t>
  </si>
  <si>
    <t>PINON</t>
  </si>
  <si>
    <t>04013293</t>
  </si>
  <si>
    <t>GILBERT 2</t>
  </si>
  <si>
    <t>04013533</t>
  </si>
  <si>
    <t>MESA 42</t>
  </si>
  <si>
    <t>04013535</t>
  </si>
  <si>
    <t>MESA 44</t>
  </si>
  <si>
    <t>04013295</t>
  </si>
  <si>
    <t>GILBERT 4</t>
  </si>
  <si>
    <t>04013304</t>
  </si>
  <si>
    <t>GILBERT 13</t>
  </si>
  <si>
    <t>04013296</t>
  </si>
  <si>
    <t>GILBERT 5</t>
  </si>
  <si>
    <t>04013598</t>
  </si>
  <si>
    <t>MESA 107</t>
  </si>
  <si>
    <t>04013551</t>
  </si>
  <si>
    <t>MESA 60</t>
  </si>
  <si>
    <t>04013536</t>
  </si>
  <si>
    <t>MESA 45</t>
  </si>
  <si>
    <t>04013537</t>
  </si>
  <si>
    <t>MESA 46</t>
  </si>
  <si>
    <t>04013540</t>
  </si>
  <si>
    <t>MESA 49</t>
  </si>
  <si>
    <t>04013552</t>
  </si>
  <si>
    <t>MESA 61</t>
  </si>
  <si>
    <t>04013549</t>
  </si>
  <si>
    <t>MESA 58</t>
  </si>
  <si>
    <t>04013510</t>
  </si>
  <si>
    <t>MESA 19</t>
  </si>
  <si>
    <t>04013594</t>
  </si>
  <si>
    <t>MESA 103</t>
  </si>
  <si>
    <t>04013522</t>
  </si>
  <si>
    <t>MESA 31</t>
  </si>
  <si>
    <t>04013297</t>
  </si>
  <si>
    <t>GILBERT 6</t>
  </si>
  <si>
    <t>04013305</t>
  </si>
  <si>
    <t>GILBERT 14</t>
  </si>
  <si>
    <t>04013570</t>
  </si>
  <si>
    <t>MESA 79</t>
  </si>
  <si>
    <t>04013495</t>
  </si>
  <si>
    <t>MESA 4</t>
  </si>
  <si>
    <t>04013599</t>
  </si>
  <si>
    <t>MESA 108</t>
  </si>
  <si>
    <t>04013498</t>
  </si>
  <si>
    <t>MESA 7</t>
  </si>
  <si>
    <t>04013529</t>
  </si>
  <si>
    <t>MESA 38</t>
  </si>
  <si>
    <t>04013518</t>
  </si>
  <si>
    <t>MESA 27</t>
  </si>
  <si>
    <t>04013524</t>
  </si>
  <si>
    <t>MESA 33</t>
  </si>
  <si>
    <t>04013523</t>
  </si>
  <si>
    <t>MESA 32</t>
  </si>
  <si>
    <t>04013539</t>
  </si>
  <si>
    <t>MESA 48</t>
  </si>
  <si>
    <t>04013601</t>
  </si>
  <si>
    <t>MESA 110</t>
  </si>
  <si>
    <t>04013870</t>
  </si>
  <si>
    <t>TEMPE 6</t>
  </si>
  <si>
    <t>04013865</t>
  </si>
  <si>
    <t>TEMPE 1</t>
  </si>
  <si>
    <t>04013867</t>
  </si>
  <si>
    <t>TEMPE 3</t>
  </si>
  <si>
    <t>04013484</t>
  </si>
  <si>
    <t>MCKELLIPS PARK</t>
  </si>
  <si>
    <t>04013856</t>
  </si>
  <si>
    <t>SUPAI</t>
  </si>
  <si>
    <t>04013958</t>
  </si>
  <si>
    <t>VIRGINIA</t>
  </si>
  <si>
    <t>04013671</t>
  </si>
  <si>
    <t>PAIUTE</t>
  </si>
  <si>
    <t>04013730</t>
  </si>
  <si>
    <t>PRINCETON</t>
  </si>
  <si>
    <t>04013229</t>
  </si>
  <si>
    <t>DIAMOND</t>
  </si>
  <si>
    <t>04013767</t>
  </si>
  <si>
    <t>SALT RIVER</t>
  </si>
  <si>
    <t>04013182</t>
  </si>
  <si>
    <t>precinct</t>
  </si>
  <si>
    <t>pc_uid</t>
  </si>
  <si>
    <t>ST CODE Match</t>
  </si>
  <si>
    <t>x</t>
  </si>
  <si>
    <t>Prec</t>
  </si>
  <si>
    <t>Prec Match</t>
  </si>
  <si>
    <t>VTD Match</t>
  </si>
  <si>
    <t>04019297</t>
  </si>
  <si>
    <t>297</t>
  </si>
  <si>
    <t>04019209</t>
  </si>
  <si>
    <t>209</t>
  </si>
  <si>
    <t>04019414</t>
  </si>
  <si>
    <t>0462140</t>
  </si>
  <si>
    <t>414</t>
  </si>
  <si>
    <t>04019314</t>
  </si>
  <si>
    <t>0401993570</t>
  </si>
  <si>
    <t>314</t>
  </si>
  <si>
    <t>0401910</t>
  </si>
  <si>
    <t>10</t>
  </si>
  <si>
    <t>04019395</t>
  </si>
  <si>
    <t>395</t>
  </si>
  <si>
    <t>04019339</t>
  </si>
  <si>
    <t>339</t>
  </si>
  <si>
    <t>04019393</t>
  </si>
  <si>
    <t>393</t>
  </si>
  <si>
    <t>04019236</t>
  </si>
  <si>
    <t>236</t>
  </si>
  <si>
    <t>04019324</t>
  </si>
  <si>
    <t>0420540</t>
  </si>
  <si>
    <t>324</t>
  </si>
  <si>
    <t>04019403</t>
  </si>
  <si>
    <t>403</t>
  </si>
  <si>
    <t>04019292</t>
  </si>
  <si>
    <t>292</t>
  </si>
  <si>
    <t>04019233</t>
  </si>
  <si>
    <t>0401992040</t>
  </si>
  <si>
    <t>233</t>
  </si>
  <si>
    <t>04019321</t>
  </si>
  <si>
    <t>321</t>
  </si>
  <si>
    <t>0401939</t>
  </si>
  <si>
    <t>0477035</t>
  </si>
  <si>
    <t>39</t>
  </si>
  <si>
    <t>0401921</t>
  </si>
  <si>
    <t>21</t>
  </si>
  <si>
    <t>04019325</t>
  </si>
  <si>
    <t>325</t>
  </si>
  <si>
    <t>04019203</t>
  </si>
  <si>
    <t>203</t>
  </si>
  <si>
    <t>04019405</t>
  </si>
  <si>
    <t>405</t>
  </si>
  <si>
    <t>04019235</t>
  </si>
  <si>
    <t>235</t>
  </si>
  <si>
    <t>04019271</t>
  </si>
  <si>
    <t>271</t>
  </si>
  <si>
    <t>0401924</t>
  </si>
  <si>
    <t>24</t>
  </si>
  <si>
    <t>04019234</t>
  </si>
  <si>
    <t>234</t>
  </si>
  <si>
    <t>0401923</t>
  </si>
  <si>
    <t>23</t>
  </si>
  <si>
    <t>04019144</t>
  </si>
  <si>
    <t>144</t>
  </si>
  <si>
    <t>04019343</t>
  </si>
  <si>
    <t>0477000</t>
  </si>
  <si>
    <t>343</t>
  </si>
  <si>
    <t>04019289</t>
  </si>
  <si>
    <t>289</t>
  </si>
  <si>
    <t>0401916</t>
  </si>
  <si>
    <t>16</t>
  </si>
  <si>
    <t>04019392</t>
  </si>
  <si>
    <t>392</t>
  </si>
  <si>
    <t>04019272</t>
  </si>
  <si>
    <t>272</t>
  </si>
  <si>
    <t>04019376</t>
  </si>
  <si>
    <t>376</t>
  </si>
  <si>
    <t>04019375</t>
  </si>
  <si>
    <t>375</t>
  </si>
  <si>
    <t>04019416</t>
  </si>
  <si>
    <t>416</t>
  </si>
  <si>
    <t>04019380</t>
  </si>
  <si>
    <t>380</t>
  </si>
  <si>
    <t>04019293</t>
  </si>
  <si>
    <t>293</t>
  </si>
  <si>
    <t>0401927</t>
  </si>
  <si>
    <t>27</t>
  </si>
  <si>
    <t>04019157</t>
  </si>
  <si>
    <t>157</t>
  </si>
  <si>
    <t>04019147</t>
  </si>
  <si>
    <t>147</t>
  </si>
  <si>
    <t>04019158</t>
  </si>
  <si>
    <t>158</t>
  </si>
  <si>
    <t>04019146</t>
  </si>
  <si>
    <t>146</t>
  </si>
  <si>
    <t>0401928</t>
  </si>
  <si>
    <t>28</t>
  </si>
  <si>
    <t>04019410</t>
  </si>
  <si>
    <t>410</t>
  </si>
  <si>
    <t>0401952</t>
  </si>
  <si>
    <t>52</t>
  </si>
  <si>
    <t>04019221</t>
  </si>
  <si>
    <t>221</t>
  </si>
  <si>
    <t>04019274</t>
  </si>
  <si>
    <t>274</t>
  </si>
  <si>
    <t>04019302</t>
  </si>
  <si>
    <t>302</t>
  </si>
  <si>
    <t>0401977</t>
  </si>
  <si>
    <t>77</t>
  </si>
  <si>
    <t>04019332</t>
  </si>
  <si>
    <t>332</t>
  </si>
  <si>
    <t>0401997</t>
  </si>
  <si>
    <t>0401995</t>
  </si>
  <si>
    <t>0401993</t>
  </si>
  <si>
    <t>0401992</t>
  </si>
  <si>
    <t>04019102</t>
  </si>
  <si>
    <t>102</t>
  </si>
  <si>
    <t>04019333</t>
  </si>
  <si>
    <t>333</t>
  </si>
  <si>
    <t>04019270</t>
  </si>
  <si>
    <t>270</t>
  </si>
  <si>
    <t>04019344</t>
  </si>
  <si>
    <t>344</t>
  </si>
  <si>
    <t>04019104</t>
  </si>
  <si>
    <t>0444270</t>
  </si>
  <si>
    <t>104</t>
  </si>
  <si>
    <t>04019411</t>
  </si>
  <si>
    <t>411</t>
  </si>
  <si>
    <t>04019396</t>
  </si>
  <si>
    <t>396</t>
  </si>
  <si>
    <t>04019275</t>
  </si>
  <si>
    <t>275</t>
  </si>
  <si>
    <t>0401941</t>
  </si>
  <si>
    <t>41</t>
  </si>
  <si>
    <t>04019223</t>
  </si>
  <si>
    <t>223</t>
  </si>
  <si>
    <t>04019165</t>
  </si>
  <si>
    <t>165</t>
  </si>
  <si>
    <t>04019317</t>
  </si>
  <si>
    <t>317</t>
  </si>
  <si>
    <t>04019185</t>
  </si>
  <si>
    <t>185</t>
  </si>
  <si>
    <t>04019155</t>
  </si>
  <si>
    <t>155</t>
  </si>
  <si>
    <t>04019186</t>
  </si>
  <si>
    <t>186</t>
  </si>
  <si>
    <t>0401931</t>
  </si>
  <si>
    <t>0423960</t>
  </si>
  <si>
    <t>31</t>
  </si>
  <si>
    <t>0401914</t>
  </si>
  <si>
    <t>14</t>
  </si>
  <si>
    <t>04019263</t>
  </si>
  <si>
    <t>263</t>
  </si>
  <si>
    <t>04019291</t>
  </si>
  <si>
    <t>291</t>
  </si>
  <si>
    <t>0401915</t>
  </si>
  <si>
    <t>15</t>
  </si>
  <si>
    <t>04025104</t>
  </si>
  <si>
    <t>Clarkdale</t>
  </si>
  <si>
    <t>04025055</t>
  </si>
  <si>
    <t>Mingus</t>
  </si>
  <si>
    <t>04025037</t>
  </si>
  <si>
    <t>Cottonwood 1</t>
  </si>
  <si>
    <t>04025090</t>
  </si>
  <si>
    <t>Bridgeport</t>
  </si>
  <si>
    <t>04025054</t>
  </si>
  <si>
    <t>Middle Verde</t>
  </si>
  <si>
    <t>04025115</t>
  </si>
  <si>
    <t>Sugar Loaf</t>
  </si>
  <si>
    <t>04025040</t>
  </si>
  <si>
    <t>Cornville</t>
  </si>
  <si>
    <t>04025109</t>
  </si>
  <si>
    <t>Wild Horse</t>
  </si>
  <si>
    <t>04025042</t>
  </si>
  <si>
    <t>Red Rock 2</t>
  </si>
  <si>
    <t>04025030</t>
  </si>
  <si>
    <t>Beaver Creek</t>
  </si>
  <si>
    <t>04025034</t>
  </si>
  <si>
    <t>Big Park</t>
  </si>
  <si>
    <t>04025060</t>
  </si>
  <si>
    <t>Red Rock East</t>
  </si>
  <si>
    <t>04025076</t>
  </si>
  <si>
    <t>Jacks Canyon</t>
  </si>
  <si>
    <t>04025079</t>
  </si>
  <si>
    <t>Red Rock West</t>
  </si>
  <si>
    <t>04025061</t>
  </si>
  <si>
    <t>Coffee Pot</t>
  </si>
  <si>
    <t>04025041</t>
  </si>
  <si>
    <t>Red Rock 1</t>
  </si>
  <si>
    <t>04025070</t>
  </si>
  <si>
    <t>Shadow Valley</t>
  </si>
  <si>
    <t>04025026</t>
  </si>
  <si>
    <t>0457380</t>
  </si>
  <si>
    <t>Prescott West</t>
  </si>
  <si>
    <t>04025007</t>
  </si>
  <si>
    <t>Prescott Northwest</t>
  </si>
  <si>
    <t>04025071</t>
  </si>
  <si>
    <t>Mile High</t>
  </si>
  <si>
    <t>04025069</t>
  </si>
  <si>
    <t>Northside</t>
  </si>
  <si>
    <t>04025004</t>
  </si>
  <si>
    <t>Miller Valley East</t>
  </si>
  <si>
    <t>04025051</t>
  </si>
  <si>
    <t>Country Park</t>
  </si>
  <si>
    <t>04025008</t>
  </si>
  <si>
    <t>Prescott Heights</t>
  </si>
  <si>
    <t>04025032</t>
  </si>
  <si>
    <t>Taylor Hicks</t>
  </si>
  <si>
    <t>04025083</t>
  </si>
  <si>
    <t>Sandretto</t>
  </si>
  <si>
    <t>04025056</t>
  </si>
  <si>
    <t>Crown King</t>
  </si>
  <si>
    <t>04025072</t>
  </si>
  <si>
    <t>Lynx Creek</t>
  </si>
  <si>
    <t>04025019</t>
  </si>
  <si>
    <t>Groom Creek</t>
  </si>
  <si>
    <t>04025024</t>
  </si>
  <si>
    <t>Senator</t>
  </si>
  <si>
    <t>04025009</t>
  </si>
  <si>
    <t>Whipple</t>
  </si>
  <si>
    <t>04025011</t>
  </si>
  <si>
    <t>Badger</t>
  </si>
  <si>
    <t>04025068</t>
  </si>
  <si>
    <t>Holiday</t>
  </si>
  <si>
    <t>04025112</t>
  </si>
  <si>
    <t>Montana</t>
  </si>
  <si>
    <t>04025053</t>
  </si>
  <si>
    <t>Rose Lakes</t>
  </si>
  <si>
    <t>04025080</t>
  </si>
  <si>
    <t>Willow</t>
  </si>
  <si>
    <t>04025064</t>
  </si>
  <si>
    <t>Yavapai Hills</t>
  </si>
  <si>
    <t>04025088</t>
  </si>
  <si>
    <t>Diamond Valley</t>
  </si>
  <si>
    <t>04025049</t>
  </si>
  <si>
    <t>Stoneridge</t>
  </si>
  <si>
    <t>04025097</t>
  </si>
  <si>
    <t>Castle</t>
  </si>
  <si>
    <t>04025081</t>
  </si>
  <si>
    <t>Mayer</t>
  </si>
  <si>
    <t>04025033</t>
  </si>
  <si>
    <t>Humboldt</t>
  </si>
  <si>
    <t>04025050</t>
  </si>
  <si>
    <t>Prescott CC 1</t>
  </si>
  <si>
    <t>04025094</t>
  </si>
  <si>
    <t>Prescott Valley 2</t>
  </si>
  <si>
    <t>04025093</t>
  </si>
  <si>
    <t>Mountain View</t>
  </si>
  <si>
    <t>04025119</t>
  </si>
  <si>
    <t>Prescott CC 2</t>
  </si>
  <si>
    <t>04025075</t>
  </si>
  <si>
    <t>Superstition</t>
  </si>
  <si>
    <t>04025117</t>
  </si>
  <si>
    <t>Cherry Creek 2</t>
  </si>
  <si>
    <t>04025015</t>
  </si>
  <si>
    <t>Castle Hot Springs 1</t>
  </si>
  <si>
    <t>04025002</t>
  </si>
  <si>
    <t>Castle Hot Springs 2</t>
  </si>
  <si>
    <t>04025028</t>
  </si>
  <si>
    <t>Walnut Grove</t>
  </si>
  <si>
    <t>04025021</t>
  </si>
  <si>
    <t>Kirkland</t>
  </si>
  <si>
    <t>04025025</t>
  </si>
  <si>
    <t>Prescott Southwest</t>
  </si>
  <si>
    <t>04025062</t>
  </si>
  <si>
    <t>Thumb Butte</t>
  </si>
  <si>
    <t>04025058</t>
  </si>
  <si>
    <t>Pine Lakes</t>
  </si>
  <si>
    <t>04025082</t>
  </si>
  <si>
    <t>Mountain Club</t>
  </si>
  <si>
    <t>04025059</t>
  </si>
  <si>
    <t>Ponderosa</t>
  </si>
  <si>
    <t>04025022</t>
  </si>
  <si>
    <t>Pine Knoll</t>
  </si>
  <si>
    <t>04025018</t>
  </si>
  <si>
    <t>04025073</t>
  </si>
  <si>
    <t>04025084</t>
  </si>
  <si>
    <t>White Spar</t>
  </si>
  <si>
    <t>04025023</t>
  </si>
  <si>
    <t>Prescott South</t>
  </si>
  <si>
    <t>04025005</t>
  </si>
  <si>
    <t>Miller Valley West</t>
  </si>
  <si>
    <t>0402715</t>
  </si>
  <si>
    <t>0402793978</t>
  </si>
  <si>
    <t>0402722</t>
  </si>
  <si>
    <t>0402723</t>
  </si>
  <si>
    <t>0425030</t>
  </si>
  <si>
    <t>0402721</t>
  </si>
  <si>
    <t>0402724</t>
  </si>
  <si>
    <t>0402726</t>
  </si>
  <si>
    <t>0402720</t>
  </si>
  <si>
    <t>0402793672</t>
  </si>
  <si>
    <t>0402718</t>
  </si>
  <si>
    <t>0402717</t>
  </si>
  <si>
    <t>0402719</t>
  </si>
  <si>
    <t>0402731</t>
  </si>
  <si>
    <t>0402793264</t>
  </si>
  <si>
    <t>0402725</t>
  </si>
  <si>
    <t>0402730</t>
  </si>
  <si>
    <t>0402728</t>
  </si>
  <si>
    <t>0402727</t>
  </si>
  <si>
    <t>0402729</t>
  </si>
  <si>
    <t>0402732</t>
  </si>
  <si>
    <t>0402733</t>
  </si>
  <si>
    <t>0402713</t>
  </si>
  <si>
    <t>0402716</t>
  </si>
  <si>
    <t>0402706</t>
  </si>
  <si>
    <t>06</t>
  </si>
  <si>
    <t>0402710</t>
  </si>
  <si>
    <t>0402711</t>
  </si>
  <si>
    <t>0485540</t>
  </si>
  <si>
    <t>0402739</t>
  </si>
  <si>
    <t>0402735</t>
  </si>
  <si>
    <t>0402709</t>
  </si>
  <si>
    <t>09</t>
  </si>
  <si>
    <t>0402741</t>
  </si>
  <si>
    <t>0402740</t>
  </si>
  <si>
    <t>0402736</t>
  </si>
  <si>
    <t>0402704</t>
  </si>
  <si>
    <t>0402705</t>
  </si>
  <si>
    <t>05</t>
  </si>
  <si>
    <t>0402738</t>
  </si>
  <si>
    <t>0402703</t>
  </si>
  <si>
    <t>03</t>
  </si>
  <si>
    <t>0402737</t>
  </si>
  <si>
    <t>0402742</t>
  </si>
  <si>
    <t>0402702</t>
  </si>
  <si>
    <t>02</t>
  </si>
  <si>
    <t>0402708</t>
  </si>
  <si>
    <t>08</t>
  </si>
  <si>
    <t>0402712</t>
  </si>
  <si>
    <t>0402734</t>
  </si>
  <si>
    <t>0402707</t>
  </si>
  <si>
    <t>07</t>
  </si>
  <si>
    <t>0402714</t>
  </si>
  <si>
    <t>0402701</t>
  </si>
  <si>
    <t>01</t>
  </si>
  <si>
    <t>gid</t>
  </si>
  <si>
    <t>prct_name</t>
  </si>
  <si>
    <t>prct_num</t>
  </si>
  <si>
    <t>bos</t>
  </si>
  <si>
    <t>college</t>
  </si>
  <si>
    <t>jp</t>
  </si>
  <si>
    <t>legis</t>
  </si>
  <si>
    <t>shape_leng</t>
  </si>
  <si>
    <t>shape_area</t>
  </si>
  <si>
    <t>BE BENSON</t>
  </si>
  <si>
    <t>BE J-SIX</t>
  </si>
  <si>
    <t>BE POST RANCH</t>
  </si>
  <si>
    <t>BE SAN PEDRO</t>
  </si>
  <si>
    <t>BI BISBEE</t>
  </si>
  <si>
    <t>BI DON LUIS</t>
  </si>
  <si>
    <t>BI IRON MAN</t>
  </si>
  <si>
    <t>BI LOWELL</t>
  </si>
  <si>
    <t>BI SAN RAPHAEL</t>
  </si>
  <si>
    <t>BI TERRACE</t>
  </si>
  <si>
    <t>BI WARREN</t>
  </si>
  <si>
    <t>BOWIE</t>
  </si>
  <si>
    <t>COCHISE</t>
  </si>
  <si>
    <t>DO CALVARY</t>
  </si>
  <si>
    <t>DO CARLSON</t>
  </si>
  <si>
    <t>DO CASTRO PARK</t>
  </si>
  <si>
    <t>DO DOUGLAS</t>
  </si>
  <si>
    <t>DO GADSDEN</t>
  </si>
  <si>
    <t>DO PAN AMERICAN</t>
  </si>
  <si>
    <t>DO SUNNYSIDE</t>
  </si>
  <si>
    <t>GREATER SAN PEDRO</t>
  </si>
  <si>
    <t>HEREFORD</t>
  </si>
  <si>
    <t>HUACHUCA</t>
  </si>
  <si>
    <t>MCNEAL</t>
  </si>
  <si>
    <t>NACO</t>
  </si>
  <si>
    <t>PALOMINAS</t>
  </si>
  <si>
    <t>PEARCE</t>
  </si>
  <si>
    <t>PIRTLEVILLE</t>
  </si>
  <si>
    <t>POMERENE/DRAGOON</t>
  </si>
  <si>
    <t>PORTAL</t>
  </si>
  <si>
    <t>ST. DAVID</t>
  </si>
  <si>
    <t>SUNIZONA</t>
  </si>
  <si>
    <t>SV AVENIDA DEL SOL</t>
  </si>
  <si>
    <t>SV BUFFALO SOLDIER</t>
  </si>
  <si>
    <t>SV BUSBY</t>
  </si>
  <si>
    <t>SV CARMELITA</t>
  </si>
  <si>
    <t>SV CARMICHAEL</t>
  </si>
  <si>
    <t>SV CENTRAL BUSINESS</t>
  </si>
  <si>
    <t>SV CHARLESTON</t>
  </si>
  <si>
    <t>SV CLOUD 9</t>
  </si>
  <si>
    <t>SV COLLEGE</t>
  </si>
  <si>
    <t>SV COUNTRY CLUB</t>
  </si>
  <si>
    <t>SV ESTATES</t>
  </si>
  <si>
    <t>SV FORT</t>
  </si>
  <si>
    <t>SV FRY</t>
  </si>
  <si>
    <t>SV HOPI</t>
  </si>
  <si>
    <t>SV MIDDLE SCHOOL</t>
  </si>
  <si>
    <t>SV MOSON</t>
  </si>
  <si>
    <t>SV PUEBLO DEL SOL</t>
  </si>
  <si>
    <t>SV RAMSEY</t>
  </si>
  <si>
    <t>SV SNYDER</t>
  </si>
  <si>
    <t>SV TOWN &amp; COUNTRY</t>
  </si>
  <si>
    <t>SV VILLAGE MEADOWS</t>
  </si>
  <si>
    <t>SV VILLAGE ONE</t>
  </si>
  <si>
    <t>SV VISTA VILLAGE</t>
  </si>
  <si>
    <t>SV YAQUI</t>
  </si>
  <si>
    <t>TOMBSTONE</t>
  </si>
  <si>
    <t>WEBB</t>
  </si>
  <si>
    <t>WHETSTONE</t>
  </si>
  <si>
    <t>WI KANSAS SETTLEMENT</t>
  </si>
  <si>
    <t>WI PLAYA</t>
  </si>
  <si>
    <t>WI STEWART</t>
  </si>
  <si>
    <t>WI WILLCOX</t>
  </si>
  <si>
    <t>objectid</t>
  </si>
  <si>
    <t>data</t>
  </si>
  <si>
    <t>district</t>
  </si>
  <si>
    <t>hispanic_o</t>
  </si>
  <si>
    <t>nh_wht</t>
  </si>
  <si>
    <t>nh_blk</t>
  </si>
  <si>
    <t>nh_ind</t>
  </si>
  <si>
    <t>nh_asn</t>
  </si>
  <si>
    <t>nh_hwn</t>
  </si>
  <si>
    <t>nh_oth</t>
  </si>
  <si>
    <t>nh_2_races</t>
  </si>
  <si>
    <t>f18_pop</t>
  </si>
  <si>
    <t>h18_pop</t>
  </si>
  <si>
    <t>nh18_wht</t>
  </si>
  <si>
    <t>nh18_blk</t>
  </si>
  <si>
    <t>nh18_ind</t>
  </si>
  <si>
    <t>nh18_asn</t>
  </si>
  <si>
    <t>nh18_hwn</t>
  </si>
  <si>
    <t>nh18_oth</t>
  </si>
  <si>
    <t>nh18_2_rac</t>
  </si>
  <si>
    <t>ideal_valu</t>
  </si>
  <si>
    <t>deviation</t>
  </si>
  <si>
    <t>f_deviatio</t>
  </si>
  <si>
    <t>f_18_pop</t>
  </si>
  <si>
    <t>f_hispanic</t>
  </si>
  <si>
    <t>f_nh_wht</t>
  </si>
  <si>
    <t>f_nh_blk</t>
  </si>
  <si>
    <t>f_nh_ind</t>
  </si>
  <si>
    <t>f_nh_asn</t>
  </si>
  <si>
    <t>f_nh_hwn</t>
  </si>
  <si>
    <t>f_nh_oth</t>
  </si>
  <si>
    <t>f_nh_2_rac</t>
  </si>
  <si>
    <t>f_h18_pop</t>
  </si>
  <si>
    <t>f_nh18_wht</t>
  </si>
  <si>
    <t>f_nh18_blk</t>
  </si>
  <si>
    <t>f_nh18_ind</t>
  </si>
  <si>
    <t>f_nh18_asn</t>
  </si>
  <si>
    <t>f_nh18_hwn</t>
  </si>
  <si>
    <t>f_nh18_oth</t>
  </si>
  <si>
    <t>f_nh18_2_r</t>
  </si>
  <si>
    <t>area_1</t>
  </si>
  <si>
    <t>len</t>
  </si>
  <si>
    <t>area_12</t>
  </si>
  <si>
    <t>len_1</t>
  </si>
  <si>
    <t>area_12_13</t>
  </si>
  <si>
    <t>len_12</t>
  </si>
  <si>
    <t>len_12_13</t>
  </si>
  <si>
    <t>poll_name</t>
  </si>
  <si>
    <t>poll_addre</t>
  </si>
  <si>
    <t>precinct_e</t>
  </si>
  <si>
    <t>enr</t>
  </si>
  <si>
    <t>shape_len</t>
  </si>
  <si>
    <t>San Carlos Recreation &amp; Wildlife - Conf Rm</t>
  </si>
  <si>
    <t>Hwy 70</t>
  </si>
  <si>
    <t>016 PERIDOT 16</t>
  </si>
  <si>
    <t>PERIDOT 16</t>
  </si>
  <si>
    <t>AZ National Guard Building</t>
  </si>
  <si>
    <t>Hwy 191</t>
  </si>
  <si>
    <t>014 THUNDERBIRD 14</t>
  </si>
  <si>
    <t>THUNDERBIRD 14</t>
  </si>
  <si>
    <t>EAC - Fine Arts Aditorium</t>
  </si>
  <si>
    <t>663 N Stadium Avenue</t>
  </si>
  <si>
    <t>007 THATCHER 7</t>
  </si>
  <si>
    <t>THATCHER 7</t>
  </si>
  <si>
    <t>United Methodist Church-Fellowship Hall</t>
  </si>
  <si>
    <t>1020 10th Avenue</t>
  </si>
  <si>
    <t>004 LAYTON 4</t>
  </si>
  <si>
    <t>LAYTON 4</t>
  </si>
  <si>
    <t>Masonic Lodge</t>
  </si>
  <si>
    <t>1421 S 2nd Avenue</t>
  </si>
  <si>
    <t>005 LAYTON 5</t>
  </si>
  <si>
    <t>LAYTON 5</t>
  </si>
  <si>
    <t>Thatcher Town Hall</t>
  </si>
  <si>
    <t>3700 W Main Street</t>
  </si>
  <si>
    <t>006 THATCHER 6</t>
  </si>
  <si>
    <t>THATCHER 6</t>
  </si>
  <si>
    <t>Graham County Health Dept Annex</t>
  </si>
  <si>
    <t>820 W Main Street</t>
  </si>
  <si>
    <t>003 SAFFORD 3</t>
  </si>
  <si>
    <t>SAFFORD 3</t>
  </si>
  <si>
    <t>St Rose of Lima Church</t>
  </si>
  <si>
    <t>311 Central Avenue</t>
  </si>
  <si>
    <t>002 SAFFORD 2</t>
  </si>
  <si>
    <t>SAFFORD 2</t>
  </si>
  <si>
    <t>Ft Thomas High School</t>
  </si>
  <si>
    <t>15502 W Hwy70</t>
  </si>
  <si>
    <t>010 FORT THOMAS 10</t>
  </si>
  <si>
    <t>FORT THOMAS 10</t>
  </si>
  <si>
    <t>Solomon School</t>
  </si>
  <si>
    <t>2285 S Stevens Avenue</t>
  </si>
  <si>
    <t>001 SOLOMON 1</t>
  </si>
  <si>
    <t>SOLOMON 1</t>
  </si>
  <si>
    <t>Klondyke School</t>
  </si>
  <si>
    <t>Bonita Klondyke Road</t>
  </si>
  <si>
    <t>012 KLONDYKE 12</t>
  </si>
  <si>
    <t>KLONDYKE 12</t>
  </si>
  <si>
    <t>Boys &amp; Girls Club</t>
  </si>
  <si>
    <t>011 BYLAS 11</t>
  </si>
  <si>
    <t>BYLAS 11</t>
  </si>
  <si>
    <t>Bonita School</t>
  </si>
  <si>
    <t>Ft Grant Road</t>
  </si>
  <si>
    <t>013 BONITA 13</t>
  </si>
  <si>
    <t>BONITA 13</t>
  </si>
  <si>
    <t>Pima junior High School - MultiPurpose RM</t>
  </si>
  <si>
    <t>1315 Main Street</t>
  </si>
  <si>
    <t>009 PIMA 9</t>
  </si>
  <si>
    <t>PIMA 9</t>
  </si>
  <si>
    <t>Presbytarian Church</t>
  </si>
  <si>
    <t>2590 S. 17th Ave.</t>
  </si>
  <si>
    <t>015 SAFFORD 15 A</t>
  </si>
  <si>
    <t>SAFFORD 15</t>
  </si>
  <si>
    <t>Church at Safford</t>
  </si>
  <si>
    <t>3616 US Hwy 191</t>
  </si>
  <si>
    <t>015 SAFFORD 15 B</t>
  </si>
  <si>
    <t>SAFFORD 19</t>
  </si>
  <si>
    <t>LDS Church</t>
  </si>
  <si>
    <t>Church Avenue</t>
  </si>
  <si>
    <t>008 CENTRAL 8</t>
  </si>
  <si>
    <t>CENTRAL 8</t>
  </si>
  <si>
    <t>EAC - Fine Arts Auditorium</t>
  </si>
  <si>
    <t>018 JACKSON 18</t>
  </si>
  <si>
    <t>JACKSON 18</t>
  </si>
  <si>
    <t>perimeter</t>
  </si>
  <si>
    <t>vote_dist_</t>
  </si>
  <si>
    <t>vote_dist1</t>
  </si>
  <si>
    <t>vtdcode</t>
  </si>
  <si>
    <t>dist_name</t>
  </si>
  <si>
    <t>precincts_</t>
  </si>
  <si>
    <t>0200</t>
  </si>
  <si>
    <t>1079</t>
  </si>
  <si>
    <t>0135</t>
  </si>
  <si>
    <t>566</t>
  </si>
  <si>
    <t>0110</t>
  </si>
  <si>
    <t>0040</t>
  </si>
  <si>
    <t>1212</t>
  </si>
  <si>
    <t>0190</t>
  </si>
  <si>
    <t>962</t>
  </si>
  <si>
    <t>0145</t>
  </si>
  <si>
    <t>1515</t>
  </si>
  <si>
    <t>0140</t>
  </si>
  <si>
    <t>1267</t>
  </si>
  <si>
    <t>0155</t>
  </si>
  <si>
    <t>1277</t>
  </si>
  <si>
    <t>0150</t>
  </si>
  <si>
    <t>1289</t>
  </si>
  <si>
    <t>0105</t>
  </si>
  <si>
    <t>2665</t>
  </si>
  <si>
    <t>0090</t>
  </si>
  <si>
    <t>2148</t>
  </si>
  <si>
    <t>0210</t>
  </si>
  <si>
    <t>2284</t>
  </si>
  <si>
    <t>0195</t>
  </si>
  <si>
    <t>451</t>
  </si>
  <si>
    <t>0010</t>
  </si>
  <si>
    <t>5138</t>
  </si>
  <si>
    <t>0015</t>
  </si>
  <si>
    <t>2955</t>
  </si>
  <si>
    <t>0035</t>
  </si>
  <si>
    <t>1669</t>
  </si>
  <si>
    <t>0175</t>
  </si>
  <si>
    <t>1272</t>
  </si>
  <si>
    <t>0115</t>
  </si>
  <si>
    <t>1202</t>
  </si>
  <si>
    <t>0185</t>
  </si>
  <si>
    <t>1733</t>
  </si>
  <si>
    <t>0080</t>
  </si>
  <si>
    <t>1706</t>
  </si>
  <si>
    <t>0060</t>
  </si>
  <si>
    <t>1120</t>
  </si>
  <si>
    <t>0055</t>
  </si>
  <si>
    <t>Ft. Defiance</t>
  </si>
  <si>
    <t>4829</t>
  </si>
  <si>
    <t>0065</t>
  </si>
  <si>
    <t>1281</t>
  </si>
  <si>
    <t>0170</t>
  </si>
  <si>
    <t>3022</t>
  </si>
  <si>
    <t>0025</t>
  </si>
  <si>
    <t>898</t>
  </si>
  <si>
    <t>2542</t>
  </si>
  <si>
    <t>0085</t>
  </si>
  <si>
    <t>1005</t>
  </si>
  <si>
    <t>0125</t>
  </si>
  <si>
    <t>457</t>
  </si>
  <si>
    <t>0215</t>
  </si>
  <si>
    <t>1164</t>
  </si>
  <si>
    <t>0095</t>
  </si>
  <si>
    <t>877</t>
  </si>
  <si>
    <t>0075</t>
  </si>
  <si>
    <t>1463</t>
  </si>
  <si>
    <t>0030</t>
  </si>
  <si>
    <t>1365</t>
  </si>
  <si>
    <t>0020</t>
  </si>
  <si>
    <t>2758</t>
  </si>
  <si>
    <t>0165</t>
  </si>
  <si>
    <t>2552</t>
  </si>
  <si>
    <t>0160</t>
  </si>
  <si>
    <t>1920</t>
  </si>
  <si>
    <t>0205</t>
  </si>
  <si>
    <t>1942</t>
  </si>
  <si>
    <t>0180</t>
  </si>
  <si>
    <t>1896</t>
  </si>
  <si>
    <t>0100</t>
  </si>
  <si>
    <t>555</t>
  </si>
  <si>
    <t>0050</t>
  </si>
  <si>
    <t>2028</t>
  </si>
  <si>
    <t>0045</t>
  </si>
  <si>
    <t>1776</t>
  </si>
  <si>
    <t>0070</t>
  </si>
  <si>
    <t>0120</t>
  </si>
  <si>
    <t>0005</t>
  </si>
  <si>
    <t>0130</t>
  </si>
  <si>
    <t>2235</t>
  </si>
  <si>
    <t>Name Match</t>
  </si>
  <si>
    <t>Code Match</t>
  </si>
  <si>
    <t>Area Match %</t>
  </si>
  <si>
    <t>From Census</t>
  </si>
  <si>
    <t>Match</t>
  </si>
  <si>
    <t>From County</t>
  </si>
  <si>
    <t>Overall Match?</t>
  </si>
  <si>
    <t>Eyeball match</t>
  </si>
  <si>
    <t>YES</t>
  </si>
  <si>
    <t>0</t>
  </si>
  <si>
    <t>full_name</t>
  </si>
  <si>
    <t>160 MIAMI #1</t>
  </si>
  <si>
    <t>190 CLAYPOOL #3</t>
  </si>
  <si>
    <t>150 CANYON DAY</t>
  </si>
  <si>
    <t>260 GISELA</t>
  </si>
  <si>
    <t>220 TONTO BASIN</t>
  </si>
  <si>
    <t>225 PAYSON #1</t>
  </si>
  <si>
    <t>140 GLOBE #8</t>
  </si>
  <si>
    <t>175 CENTRAL HEIGHTS</t>
  </si>
  <si>
    <t>155 GLOBE #11</t>
  </si>
  <si>
    <t>180 CLAYPOOL #1</t>
  </si>
  <si>
    <t>165 MIAMI #3</t>
  </si>
  <si>
    <t>205 CHRISTMAS</t>
  </si>
  <si>
    <t>195 HAYDEN</t>
  </si>
  <si>
    <t>210 ROOSEVELT</t>
  </si>
  <si>
    <t>250 WHISPERING PINES</t>
  </si>
  <si>
    <t>246 STAR VALLEY</t>
  </si>
  <si>
    <t>245 PAYSON #5</t>
  </si>
  <si>
    <t>241 PAYSON #6</t>
  </si>
  <si>
    <t>240 PAYSON #4</t>
  </si>
  <si>
    <t>242 PAYSON #7</t>
  </si>
  <si>
    <t>235 PAYSON #3</t>
  </si>
  <si>
    <t>243 PAYSON #8</t>
  </si>
  <si>
    <t>230 PAYSON #2</t>
  </si>
  <si>
    <t>275 PINE/STRAWBERRY</t>
  </si>
  <si>
    <t>280 CARRIZO</t>
  </si>
  <si>
    <t>265 YOUNG</t>
  </si>
  <si>
    <t>255 ZANE GREY</t>
  </si>
  <si>
    <t>215 SIERRA ANCHA</t>
  </si>
  <si>
    <t>100 GLOBE #1</t>
  </si>
  <si>
    <t>145 SAN CARLOS</t>
  </si>
  <si>
    <t>130 EAST GLOBE</t>
  </si>
  <si>
    <t>185 CLAYPOOL #2</t>
  </si>
  <si>
    <t>110 GLOBE #3</t>
  </si>
  <si>
    <t>115 GLOBE #4</t>
  </si>
  <si>
    <t>120 GLOBE #5</t>
  </si>
  <si>
    <t>105 GLOBE #2</t>
  </si>
  <si>
    <t>125 GLOBE #6</t>
  </si>
  <si>
    <t>200 WINKELMAN</t>
  </si>
  <si>
    <t>135 GLOBE #7</t>
  </si>
  <si>
    <t># (based on sort of full name)</t>
  </si>
  <si>
    <t>N/A</t>
  </si>
  <si>
    <t>County</t>
  </si>
  <si>
    <t>Precinct Map Obtained</t>
  </si>
  <si>
    <t>Notes</t>
  </si>
  <si>
    <t>FIPS</t>
  </si>
  <si>
    <t># of Precincts In Census</t>
  </si>
  <si>
    <t>Known Errors</t>
  </si>
  <si>
    <t>Apache</t>
  </si>
  <si>
    <t>04001</t>
  </si>
  <si>
    <t>Cochise</t>
  </si>
  <si>
    <t>04003</t>
  </si>
  <si>
    <t>Coconino</t>
  </si>
  <si>
    <t>04005</t>
  </si>
  <si>
    <t>Gila</t>
  </si>
  <si>
    <t>04007</t>
  </si>
  <si>
    <t>Graham</t>
  </si>
  <si>
    <t>04009</t>
  </si>
  <si>
    <t>Greenlee</t>
  </si>
  <si>
    <t>04011</t>
  </si>
  <si>
    <t>La Paz</t>
  </si>
  <si>
    <t>04012</t>
  </si>
  <si>
    <t>Maricopa</t>
  </si>
  <si>
    <t>04013</t>
  </si>
  <si>
    <t>Mohave</t>
  </si>
  <si>
    <t>04015</t>
  </si>
  <si>
    <t>Navajo</t>
  </si>
  <si>
    <t>04017</t>
  </si>
  <si>
    <t>Pima</t>
  </si>
  <si>
    <t>04019</t>
  </si>
  <si>
    <t>Pinal</t>
  </si>
  <si>
    <t>04021</t>
  </si>
  <si>
    <t>Santa Cruz</t>
  </si>
  <si>
    <t>04023</t>
  </si>
  <si>
    <t>Yavapai</t>
  </si>
  <si>
    <t>04025</t>
  </si>
  <si>
    <t>Yuma</t>
  </si>
  <si>
    <t>04027</t>
  </si>
  <si>
    <t>no</t>
  </si>
  <si>
    <t>yes</t>
  </si>
  <si>
    <t>Yes</t>
  </si>
  <si>
    <t>Map Format</t>
  </si>
  <si>
    <t>.shp</t>
  </si>
  <si>
    <t>.pdf</t>
  </si>
  <si>
    <t>id</t>
  </si>
  <si>
    <t>area</t>
  </si>
  <si>
    <t>coloring</t>
  </si>
  <si>
    <t>vtd</t>
  </si>
  <si>
    <t>county</t>
  </si>
  <si>
    <t>state</t>
  </si>
  <si>
    <t>mcd</t>
  </si>
  <si>
    <t>place</t>
  </si>
  <si>
    <t>name</t>
  </si>
  <si>
    <t>type</t>
  </si>
  <si>
    <t>population</t>
  </si>
  <si>
    <t>0400137</t>
  </si>
  <si>
    <t>04</t>
  </si>
  <si>
    <t>0400191275</t>
  </si>
  <si>
    <t/>
  </si>
  <si>
    <t>McNary</t>
  </si>
  <si>
    <t>Voting District</t>
  </si>
  <si>
    <t>0400165</t>
  </si>
  <si>
    <t>0400191326</t>
  </si>
  <si>
    <t>St. Michaels</t>
  </si>
  <si>
    <t>0400174</t>
  </si>
  <si>
    <t>Steamboat</t>
  </si>
  <si>
    <t>0400122</t>
  </si>
  <si>
    <t>Ganado North</t>
  </si>
  <si>
    <t>0400111</t>
  </si>
  <si>
    <t>Cottonwood</t>
  </si>
  <si>
    <t>0400105</t>
  </si>
  <si>
    <t>0400190612</t>
  </si>
  <si>
    <t>Chinle</t>
  </si>
  <si>
    <t>0400178</t>
  </si>
  <si>
    <t>Tachee</t>
  </si>
  <si>
    <t>0400156</t>
  </si>
  <si>
    <t>Rough Rock</t>
  </si>
  <si>
    <t>0400154</t>
  </si>
  <si>
    <t>Rock Point</t>
  </si>
  <si>
    <t>0400123</t>
  </si>
  <si>
    <t>Ganado South</t>
  </si>
  <si>
    <t>0400182</t>
  </si>
  <si>
    <t>Vernon</t>
  </si>
  <si>
    <t>0400109</t>
  </si>
  <si>
    <t>Concho</t>
  </si>
  <si>
    <t>0400125</t>
  </si>
  <si>
    <t>Greer</t>
  </si>
  <si>
    <t>0400116</t>
  </si>
  <si>
    <t>0400191071</t>
  </si>
  <si>
    <t>Eagar</t>
  </si>
  <si>
    <t>0400102</t>
  </si>
  <si>
    <t>Alpine</t>
  </si>
  <si>
    <t>0400145</t>
  </si>
  <si>
    <t>Nutrioso</t>
  </si>
  <si>
    <t>0400117</t>
  </si>
  <si>
    <t>Flat Top</t>
  </si>
  <si>
    <t>0400161</t>
  </si>
  <si>
    <t>0400192958</t>
  </si>
  <si>
    <t>St. Johns</t>
  </si>
  <si>
    <t>0400159</t>
  </si>
  <si>
    <t>Round Valley</t>
  </si>
  <si>
    <t>0400170</t>
  </si>
  <si>
    <t>Springerville</t>
  </si>
  <si>
    <t>0400149</t>
  </si>
  <si>
    <t>0400192805</t>
  </si>
  <si>
    <t>Puerco West</t>
  </si>
  <si>
    <t>0400131</t>
  </si>
  <si>
    <t>Klagetoh</t>
  </si>
  <si>
    <t>0400110</t>
  </si>
  <si>
    <t>Cornfields</t>
  </si>
  <si>
    <t>0400148</t>
  </si>
  <si>
    <t>Puerco East</t>
  </si>
  <si>
    <t>0400112</t>
  </si>
  <si>
    <t>Coronado</t>
  </si>
  <si>
    <t>0400186</t>
  </si>
  <si>
    <t>Wide Ruins</t>
  </si>
  <si>
    <t>0400127</t>
  </si>
  <si>
    <t>Houck</t>
  </si>
  <si>
    <t>0400135</t>
  </si>
  <si>
    <t>Lupton</t>
  </si>
  <si>
    <t>0400146</t>
  </si>
  <si>
    <t>Oak Springs</t>
  </si>
  <si>
    <t>0400129</t>
  </si>
  <si>
    <t>Kinlichee</t>
  </si>
  <si>
    <t>0400143</t>
  </si>
  <si>
    <t>Nazlini</t>
  </si>
  <si>
    <t>0400103</t>
  </si>
  <si>
    <t>Canyon de Chelly</t>
  </si>
  <si>
    <t>0400119</t>
  </si>
  <si>
    <t>Fort Defiance</t>
  </si>
  <si>
    <t>0400188</t>
  </si>
  <si>
    <t>0483720</t>
  </si>
  <si>
    <t>Window Rock</t>
  </si>
  <si>
    <t>0400167</t>
  </si>
  <si>
    <t>Sawmill</t>
  </si>
  <si>
    <t>0400139</t>
  </si>
  <si>
    <t>Many Farms</t>
  </si>
  <si>
    <t>0400158</t>
  </si>
  <si>
    <t>Round Rock</t>
  </si>
  <si>
    <t>0400184</t>
  </si>
  <si>
    <t>Wheatfields</t>
  </si>
  <si>
    <t>0400133</t>
  </si>
  <si>
    <t>Lukachukai</t>
  </si>
  <si>
    <t>0400152</t>
  </si>
  <si>
    <t>Red Valley</t>
  </si>
  <si>
    <t>0400113</t>
  </si>
  <si>
    <t>0400190918</t>
  </si>
  <si>
    <t>Dennehotso</t>
  </si>
  <si>
    <t>0400141</t>
  </si>
  <si>
    <t>0400193315</t>
  </si>
  <si>
    <t>Mexican Water</t>
  </si>
  <si>
    <t>0400176</t>
  </si>
  <si>
    <t>Sweetwater</t>
  </si>
  <si>
    <t>0400151</t>
  </si>
  <si>
    <t>Red Mesa</t>
  </si>
  <si>
    <t>0400180</t>
  </si>
  <si>
    <t>Teec Nos Pos</t>
  </si>
  <si>
    <t>0400358</t>
  </si>
  <si>
    <t>Precinct 58</t>
  </si>
  <si>
    <t>Undefined</t>
  </si>
  <si>
    <t>0400305</t>
  </si>
  <si>
    <t>0400390306</t>
  </si>
  <si>
    <t>Precinct 05</t>
  </si>
  <si>
    <t>0400327</t>
  </si>
  <si>
    <t>Precinct 27</t>
  </si>
  <si>
    <t>0400324</t>
  </si>
  <si>
    <t>0100 CASCADE</t>
  </si>
  <si>
    <t>0101</t>
  </si>
  <si>
    <t>LAVEEN MEADOWS</t>
  </si>
  <si>
    <t>0101 LAVEEN MEADOWS</t>
  </si>
  <si>
    <t>0102</t>
  </si>
  <si>
    <t>0102 CASHION</t>
  </si>
  <si>
    <t>0103</t>
  </si>
  <si>
    <t>0103 CATHEDRAL ROCK</t>
  </si>
  <si>
    <t>0104</t>
  </si>
  <si>
    <t>0104 CAVALIER</t>
  </si>
  <si>
    <t>0105 CAVE CREEK</t>
  </si>
  <si>
    <t>0106</t>
  </si>
  <si>
    <t>0106 CEDAR HILLS</t>
  </si>
  <si>
    <t>0107</t>
  </si>
  <si>
    <t>0107 CENTRAL HIGH</t>
  </si>
  <si>
    <t>0108</t>
  </si>
  <si>
    <t>0108 CENTURY</t>
  </si>
  <si>
    <t>0109</t>
  </si>
  <si>
    <t>DESOTO</t>
  </si>
  <si>
    <t>0109 DESOTO</t>
  </si>
  <si>
    <t>CURRY</t>
  </si>
  <si>
    <t>0110 CURRY</t>
  </si>
  <si>
    <t>0111</t>
  </si>
  <si>
    <t>CHILTON</t>
  </si>
  <si>
    <t>0111 CHILTON</t>
  </si>
  <si>
    <t>0112</t>
  </si>
  <si>
    <t>BULLMOOSE</t>
  </si>
  <si>
    <t>0112 BULLMOOSE</t>
  </si>
  <si>
    <t>0113</t>
  </si>
  <si>
    <t>MISSION</t>
  </si>
  <si>
    <t>0113 MISSION</t>
  </si>
  <si>
    <t>0114</t>
  </si>
  <si>
    <t>NOPAL</t>
  </si>
  <si>
    <t>0114 NOPAL</t>
  </si>
  <si>
    <t>ALAMO</t>
  </si>
  <si>
    <t>0115 ALAMO</t>
  </si>
  <si>
    <t>0116</t>
  </si>
  <si>
    <t>EL PRADO</t>
  </si>
  <si>
    <t>0116 EL PRADO</t>
  </si>
  <si>
    <t>0117</t>
  </si>
  <si>
    <t>OAKGROVE</t>
  </si>
  <si>
    <t>0117 OAKGROVE</t>
  </si>
  <si>
    <t>0118</t>
  </si>
  <si>
    <t>WENDY</t>
  </si>
  <si>
    <t>0118 WENDY</t>
  </si>
  <si>
    <t>0119</t>
  </si>
  <si>
    <t>VERANO</t>
  </si>
  <si>
    <t>0119 VERANO</t>
  </si>
  <si>
    <t>MYRNA</t>
  </si>
  <si>
    <t>0120 MYRNA</t>
  </si>
  <si>
    <t>0121</t>
  </si>
  <si>
    <t>JASPER</t>
  </si>
  <si>
    <t>0121 JASPER</t>
  </si>
  <si>
    <t>0122</t>
  </si>
  <si>
    <t>STONEGATE PARK</t>
  </si>
  <si>
    <t>0122 STONEGATE PARK</t>
  </si>
  <si>
    <t>0123</t>
  </si>
  <si>
    <t>DEL RIO</t>
  </si>
  <si>
    <t>0123 DEL RIO</t>
  </si>
  <si>
    <t>0124</t>
  </si>
  <si>
    <t>CORONA</t>
  </si>
  <si>
    <t>0124 CORONA</t>
  </si>
  <si>
    <t>HARTER PARK</t>
  </si>
  <si>
    <t>0125 HARTER PARK</t>
  </si>
  <si>
    <t>0126</t>
  </si>
  <si>
    <t>TAMARISK</t>
  </si>
  <si>
    <t>0126 TAMARISK</t>
  </si>
  <si>
    <t>0127</t>
  </si>
  <si>
    <t>DUBLIN</t>
  </si>
  <si>
    <t>0127 DUBLIN</t>
  </si>
  <si>
    <t>0128</t>
  </si>
  <si>
    <t>NAVARRETE</t>
  </si>
  <si>
    <t>0128 NAVARRETE</t>
  </si>
  <si>
    <t>0129</t>
  </si>
  <si>
    <t>CARLA VISTA</t>
  </si>
  <si>
    <t>0129 CARLA VISTA</t>
  </si>
  <si>
    <t>GAZELLE MEADOWS</t>
  </si>
  <si>
    <t>0130 GAZELLE MEADOWS</t>
  </si>
  <si>
    <t>0131</t>
  </si>
  <si>
    <t>LAREDO</t>
  </si>
  <si>
    <t>0131 LAREDO</t>
  </si>
  <si>
    <t>0132</t>
  </si>
  <si>
    <t>SILVERBRUSH</t>
  </si>
  <si>
    <t>0132 SILVERBRUSH</t>
  </si>
  <si>
    <t>0133</t>
  </si>
  <si>
    <t>STELLAR</t>
  </si>
  <si>
    <t>0133 STELLAR</t>
  </si>
  <si>
    <t>0134</t>
  </si>
  <si>
    <t>FOLLEY</t>
  </si>
  <si>
    <t>0134 FOLLEY</t>
  </si>
  <si>
    <t>VENUS</t>
  </si>
  <si>
    <t>0135 VENUS</t>
  </si>
  <si>
    <t>0136</t>
  </si>
  <si>
    <t>SAN MARCOS</t>
  </si>
  <si>
    <t>0136 SAN MARCOS</t>
  </si>
  <si>
    <t>0137</t>
  </si>
  <si>
    <t>COMMONWEALTH</t>
  </si>
  <si>
    <t>0137 COMMONWEALTH</t>
  </si>
  <si>
    <t>0138</t>
  </si>
  <si>
    <t>NATHAN</t>
  </si>
  <si>
    <t>0138 NATHAN</t>
  </si>
  <si>
    <t>0139</t>
  </si>
  <si>
    <t>GERMANN</t>
  </si>
  <si>
    <t>0139 GERMANN</t>
  </si>
  <si>
    <t>WINDMILL</t>
  </si>
  <si>
    <t>0140 WINDMILL</t>
  </si>
  <si>
    <t>0141</t>
  </si>
  <si>
    <t>DANYELL</t>
  </si>
  <si>
    <t>0141 DANYELL</t>
  </si>
  <si>
    <t>0142</t>
  </si>
  <si>
    <t>MCKEMY</t>
  </si>
  <si>
    <t>0142 MCKEMY</t>
  </si>
  <si>
    <t>0143</t>
  </si>
  <si>
    <t>VELERO</t>
  </si>
  <si>
    <t>0143 VELERO</t>
  </si>
  <si>
    <t>0144</t>
  </si>
  <si>
    <t>0144 CHAPARRAL</t>
  </si>
  <si>
    <t>0145 CHARLESTON</t>
  </si>
  <si>
    <t>0146</t>
  </si>
  <si>
    <t>0146 CHARTER OAK</t>
  </si>
  <si>
    <t>0147</t>
  </si>
  <si>
    <t>0147 CHENEY</t>
  </si>
  <si>
    <t>0148</t>
  </si>
  <si>
    <t>0148 CHERRY HILLS</t>
  </si>
  <si>
    <t>0149</t>
  </si>
  <si>
    <t>0149 CHERYL</t>
  </si>
  <si>
    <t>0150 CHEYENNE</t>
  </si>
  <si>
    <t>0151</t>
  </si>
  <si>
    <t>0151 CHOLLA</t>
  </si>
  <si>
    <t>0152</t>
  </si>
  <si>
    <t>0152 CHRISTY</t>
  </si>
  <si>
    <t>0153</t>
  </si>
  <si>
    <t>0153 CIELO</t>
  </si>
  <si>
    <t>0154</t>
  </si>
  <si>
    <t>0154 CINNABAR</t>
  </si>
  <si>
    <t>0155 CITRUS</t>
  </si>
  <si>
    <t>0156</t>
  </si>
  <si>
    <t>0156 CITRUS GARDENS</t>
  </si>
  <si>
    <t>0157</t>
  </si>
  <si>
    <t>0157 CARVER</t>
  </si>
  <si>
    <t>0158</t>
  </si>
  <si>
    <t>0158 CLARENDON</t>
  </si>
  <si>
    <t>0159</t>
  </si>
  <si>
    <t>0159 CLAYTON</t>
  </si>
  <si>
    <t>0160 CLEARVIEW</t>
  </si>
  <si>
    <t>0161</t>
  </si>
  <si>
    <t>0161 CLIFFVIEW</t>
  </si>
  <si>
    <t>0162</t>
  </si>
  <si>
    <t>0162 CLINTON</t>
  </si>
  <si>
    <t>0163</t>
  </si>
  <si>
    <t>0163 CLUB WEST</t>
  </si>
  <si>
    <t>0164</t>
  </si>
  <si>
    <t>0164 COCOPAH</t>
  </si>
  <si>
    <t>0165 COLONNADE</t>
  </si>
  <si>
    <t>0166</t>
  </si>
  <si>
    <t>0166 COLUMBUS</t>
  </si>
  <si>
    <t>0167</t>
  </si>
  <si>
    <t>0167 COMANCHE</t>
  </si>
  <si>
    <t>0168</t>
  </si>
  <si>
    <t>0168 COMET</t>
  </si>
  <si>
    <t>0169</t>
  </si>
  <si>
    <t>0169 COMPADRE</t>
  </si>
  <si>
    <t>0170 CONCORD</t>
  </si>
  <si>
    <t>0171</t>
  </si>
  <si>
    <t>0171 CONQUISTADOR</t>
  </si>
  <si>
    <t>0172</t>
  </si>
  <si>
    <t>0172 CONTENTION MINE</t>
  </si>
  <si>
    <t>0173</t>
  </si>
  <si>
    <t>0173 CONTINENTAL</t>
  </si>
  <si>
    <t>0174</t>
  </si>
  <si>
    <t>0174 COOLIDGE</t>
  </si>
  <si>
    <t>0175 COPPER HILLS</t>
  </si>
  <si>
    <t>0176</t>
  </si>
  <si>
    <t>0176 COPPERSTONE</t>
  </si>
  <si>
    <t>0177</t>
  </si>
  <si>
    <t>0177 COPPERWOOD</t>
  </si>
  <si>
    <t>0178</t>
  </si>
  <si>
    <t>0178 CORA</t>
  </si>
  <si>
    <t>0179</t>
  </si>
  <si>
    <t>0179 CORALBELL</t>
  </si>
  <si>
    <t>0180 CORDONIZ</t>
  </si>
  <si>
    <t>0181</t>
  </si>
  <si>
    <t>0181 CORDOVA</t>
  </si>
  <si>
    <t>0182</t>
  </si>
  <si>
    <t>0182 CORONADO</t>
  </si>
  <si>
    <t>0183</t>
  </si>
  <si>
    <t>0183 CORRINE</t>
  </si>
  <si>
    <t>0184</t>
  </si>
  <si>
    <t>0184 CORTEZ</t>
  </si>
  <si>
    <t>0185 COTTON LANE</t>
  </si>
  <si>
    <t>0186</t>
  </si>
  <si>
    <t>0186 COTTONWOOD</t>
  </si>
  <si>
    <t>0187</t>
  </si>
  <si>
    <t>0187 COUNTRY CLUB</t>
  </si>
  <si>
    <t>0188</t>
  </si>
  <si>
    <t>0188 COUNTRY GABLES</t>
  </si>
  <si>
    <t>0189</t>
  </si>
  <si>
    <t>0189 COUNTRY MEADOWS</t>
  </si>
  <si>
    <t>0190 COYOTE BASIN</t>
  </si>
  <si>
    <t>0191</t>
  </si>
  <si>
    <t>0191 COYOTE LAKES</t>
  </si>
  <si>
    <t>0192</t>
  </si>
  <si>
    <t>0192 CREEDANCE</t>
  </si>
  <si>
    <t>0193</t>
  </si>
  <si>
    <t>0193 CREIGHTON</t>
  </si>
  <si>
    <t>0194</t>
  </si>
  <si>
    <t>0194 CRESCENT</t>
  </si>
  <si>
    <t>0195 CRESTVIEW</t>
  </si>
  <si>
    <t>0196</t>
  </si>
  <si>
    <t>0196 CITRUS HEIGHTS</t>
  </si>
  <si>
    <t>0197</t>
  </si>
  <si>
    <t>0197 CRISMON</t>
  </si>
  <si>
    <t>0198</t>
  </si>
  <si>
    <t>0198 CRITTENDEN</t>
  </si>
  <si>
    <t>0199</t>
  </si>
  <si>
    <t>0199 CROCUS</t>
  </si>
  <si>
    <t>0200 CROSBY</t>
  </si>
  <si>
    <t>0201</t>
  </si>
  <si>
    <t>0201 CRYSTAL</t>
  </si>
  <si>
    <t>0202</t>
  </si>
  <si>
    <t>0202 CULVER</t>
  </si>
  <si>
    <t>0203</t>
  </si>
  <si>
    <t>0203 CYPRESS</t>
  </si>
  <si>
    <t>0204</t>
  </si>
  <si>
    <t>0204 DAHLIA</t>
  </si>
  <si>
    <t>0205 DAILEY</t>
  </si>
  <si>
    <t>0206</t>
  </si>
  <si>
    <t>0206 DAISY</t>
  </si>
  <si>
    <t>0207</t>
  </si>
  <si>
    <t>0207 DALLAS</t>
  </si>
  <si>
    <t>0208</t>
  </si>
  <si>
    <t>0208 DANBURY</t>
  </si>
  <si>
    <t>0209</t>
  </si>
  <si>
    <t>0209 DEADMAN WASH</t>
  </si>
  <si>
    <t>0210 DEER CANYON</t>
  </si>
  <si>
    <t>0211</t>
  </si>
  <si>
    <t>0211 DEER VALLEY</t>
  </si>
  <si>
    <t>0212</t>
  </si>
  <si>
    <t>0212 DEERVIEW</t>
  </si>
  <si>
    <t>0213</t>
  </si>
  <si>
    <t>0213 DEL JOYA</t>
  </si>
  <si>
    <t>0214</t>
  </si>
  <si>
    <t>0214 DENTON</t>
  </si>
  <si>
    <t>0215 DESERT BELL</t>
  </si>
  <si>
    <t>0216</t>
  </si>
  <si>
    <t>0216 DESERT COVE</t>
  </si>
  <si>
    <t>0217</t>
  </si>
  <si>
    <t>0217 DESERT HARBOR</t>
  </si>
  <si>
    <t>0218</t>
  </si>
  <si>
    <t>0218 DESERT HILLS</t>
  </si>
  <si>
    <t>0219</t>
  </si>
  <si>
    <t>0219 DESERT LANE</t>
  </si>
  <si>
    <t>0220</t>
  </si>
  <si>
    <t>0220 DESERT PARK</t>
  </si>
  <si>
    <t>0221</t>
  </si>
  <si>
    <t>0221 DESERT RIDGE</t>
  </si>
  <si>
    <t>0222</t>
  </si>
  <si>
    <t>0222 DESERT SAGE</t>
  </si>
  <si>
    <t>0223</t>
  </si>
  <si>
    <t>0223 DESERT SHADOWS</t>
  </si>
  <si>
    <t>0224</t>
  </si>
  <si>
    <t>0224 MARTIN</t>
  </si>
  <si>
    <t>0225</t>
  </si>
  <si>
    <t>0225 DESERT SPRINGS</t>
  </si>
  <si>
    <t>0226</t>
  </si>
  <si>
    <t>0226 DESERT VIEW</t>
  </si>
  <si>
    <t>0227</t>
  </si>
  <si>
    <t>0227 DESERT WINDS</t>
  </si>
  <si>
    <t>0228</t>
  </si>
  <si>
    <t>0228 DEVONSHIRE</t>
  </si>
  <si>
    <t>0229</t>
  </si>
  <si>
    <t>0229 DIAMOND</t>
  </si>
  <si>
    <t>0230</t>
  </si>
  <si>
    <t>0230 DIXILETA</t>
  </si>
  <si>
    <t>0231</t>
  </si>
  <si>
    <t>0231 WILDFLOWER</t>
  </si>
  <si>
    <t>0232</t>
  </si>
  <si>
    <t>0232 DOUBLETREE</t>
  </si>
  <si>
    <t>0233</t>
  </si>
  <si>
    <t>0233 DOVE VALLEY</t>
  </si>
  <si>
    <t>0234</t>
  </si>
  <si>
    <t>0234 DREAMY DRAW</t>
  </si>
  <si>
    <t>0235</t>
  </si>
  <si>
    <t>0235 DREYFUS</t>
  </si>
  <si>
    <t>0236</t>
  </si>
  <si>
    <t>0236 DUNBAR</t>
  </si>
  <si>
    <t>0237</t>
  </si>
  <si>
    <t>0237 DUSTY TRAIL</t>
  </si>
  <si>
    <t>0238</t>
  </si>
  <si>
    <t>0238 DYSART</t>
  </si>
  <si>
    <t>0239</t>
  </si>
  <si>
    <t>0239 CORTESSA</t>
  </si>
  <si>
    <t>0240</t>
  </si>
  <si>
    <t>0240 PARKRIDGE</t>
  </si>
  <si>
    <t>0241</t>
  </si>
  <si>
    <t>0241 ECHO</t>
  </si>
  <si>
    <t>0242</t>
  </si>
  <si>
    <t>0242 CARON</t>
  </si>
  <si>
    <t>0243</t>
  </si>
  <si>
    <t>0243 EDGEMONT</t>
  </si>
  <si>
    <t>0244</t>
  </si>
  <si>
    <t>0244 EDGEWATER</t>
  </si>
  <si>
    <t>0245</t>
  </si>
  <si>
    <t>0245 EDISON</t>
  </si>
  <si>
    <t>0246</t>
  </si>
  <si>
    <t>0246 EL CAMINO</t>
  </si>
  <si>
    <t>0247</t>
  </si>
  <si>
    <t>0247 EL CARO</t>
  </si>
  <si>
    <t>0248</t>
  </si>
  <si>
    <t>0248 EL DOMINGO</t>
  </si>
  <si>
    <t>0249</t>
  </si>
  <si>
    <t>0249 EL DORADO</t>
  </si>
  <si>
    <t>0250</t>
  </si>
  <si>
    <t>0250 EL MIRAGE</t>
  </si>
  <si>
    <t>0251</t>
  </si>
  <si>
    <t>0251 CIELO GRANDE</t>
  </si>
  <si>
    <t>0252</t>
  </si>
  <si>
    <t>0252 ELWOOD</t>
  </si>
  <si>
    <t>0253</t>
  </si>
  <si>
    <t>0253 EMERALD</t>
  </si>
  <si>
    <t>0254</t>
  </si>
  <si>
    <t>0254 ENCANTO</t>
  </si>
  <si>
    <t>0255</t>
  </si>
  <si>
    <t>0255 ESCOBAR</t>
  </si>
  <si>
    <t>0256</t>
  </si>
  <si>
    <t>0256 ESCONDIDO</t>
  </si>
  <si>
    <t>0257</t>
  </si>
  <si>
    <t>0257 CROSSRIVER</t>
  </si>
  <si>
    <t>0258</t>
  </si>
  <si>
    <t>DALEY</t>
  </si>
  <si>
    <t>0258 DALEY</t>
  </si>
  <si>
    <t>0259</t>
  </si>
  <si>
    <t>COLUMBINE</t>
  </si>
  <si>
    <t>0259 COLUMBINE</t>
  </si>
  <si>
    <t>0260</t>
  </si>
  <si>
    <t>0260 EVANS</t>
  </si>
  <si>
    <t>0261</t>
  </si>
  <si>
    <t>0261 EXETER</t>
  </si>
  <si>
    <t>0262</t>
  </si>
  <si>
    <t>0262 FAIRMOUNT</t>
  </si>
  <si>
    <t>0263</t>
  </si>
  <si>
    <t>0263 ALVARADO</t>
  </si>
  <si>
    <t>0264</t>
  </si>
  <si>
    <t>0264 FENIMORE</t>
  </si>
  <si>
    <t>0265</t>
  </si>
  <si>
    <t>0265 FERN</t>
  </si>
  <si>
    <t>0266</t>
  </si>
  <si>
    <t>0266 FIESTA</t>
  </si>
  <si>
    <t>0267</t>
  </si>
  <si>
    <t>0267 FLEETWOOD</t>
  </si>
  <si>
    <t>0268</t>
  </si>
  <si>
    <t>0268 FLOWER</t>
  </si>
  <si>
    <t>0269</t>
  </si>
  <si>
    <t>0269 FLYNN</t>
  </si>
  <si>
    <t>0270</t>
  </si>
  <si>
    <t>0270 FOREST HILLS</t>
  </si>
  <si>
    <t>0271</t>
  </si>
  <si>
    <t>0271 FORT MCDOWELL</t>
  </si>
  <si>
    <t>0272</t>
  </si>
  <si>
    <t>0272 COMSTOCK</t>
  </si>
  <si>
    <t>0273</t>
  </si>
  <si>
    <t>0273 CROSSROADS PARK</t>
  </si>
  <si>
    <t>0274</t>
  </si>
  <si>
    <t>0274 FOXWOOD</t>
  </si>
  <si>
    <t>0275</t>
  </si>
  <si>
    <t>0275 DC RANCH</t>
  </si>
  <si>
    <t>0276</t>
  </si>
  <si>
    <t>0276 FTN HILLS 1</t>
  </si>
  <si>
    <t>0277</t>
  </si>
  <si>
    <t>0277 FTN HILLS 2</t>
  </si>
  <si>
    <t>0278</t>
  </si>
  <si>
    <t>0278 FTN HILLS 3</t>
  </si>
  <si>
    <t>0279</t>
  </si>
  <si>
    <t>0279 FTN HILLS 4</t>
  </si>
  <si>
    <t>0280</t>
  </si>
  <si>
    <t>0280 FTN HILLS 5</t>
  </si>
  <si>
    <t>0281</t>
  </si>
  <si>
    <t>0281 FTN HILLS 6</t>
  </si>
  <si>
    <t>0282</t>
  </si>
  <si>
    <t>0282 FTN HILLS 7</t>
  </si>
  <si>
    <t>0283</t>
  </si>
  <si>
    <t>0283 GALVESTON</t>
  </si>
  <si>
    <t>0284</t>
  </si>
  <si>
    <t>0284 GARDEN GROVES</t>
  </si>
  <si>
    <t>0285</t>
  </si>
  <si>
    <t>0285 GARDEN LAKES</t>
  </si>
  <si>
    <t>0286</t>
  </si>
  <si>
    <t>0286 GARDENS</t>
  </si>
  <si>
    <t>0287</t>
  </si>
  <si>
    <t>0287 DESERT WILLOW</t>
  </si>
  <si>
    <t>0288</t>
  </si>
  <si>
    <t>0288 GATEWAY</t>
  </si>
  <si>
    <t>0289</t>
  </si>
  <si>
    <t>0289 GEMINI</t>
  </si>
  <si>
    <t>0290</t>
  </si>
  <si>
    <t>0290 GERONIMO</t>
  </si>
  <si>
    <t>0291</t>
  </si>
  <si>
    <t>0291 GILA BEND</t>
  </si>
  <si>
    <t>0292</t>
  </si>
  <si>
    <t>SAN PEDRO</t>
  </si>
  <si>
    <t>0292 SAN PEDRO</t>
  </si>
  <si>
    <t>0293</t>
  </si>
  <si>
    <t>STONEHENGE</t>
  </si>
  <si>
    <t>0293 STONEHENGE</t>
  </si>
  <si>
    <t>0294</t>
  </si>
  <si>
    <t>CULLUMBER</t>
  </si>
  <si>
    <t>0294 CULLUMBER</t>
  </si>
  <si>
    <t>0295</t>
  </si>
  <si>
    <t>RIATA</t>
  </si>
  <si>
    <t>0295 RIATA</t>
  </si>
  <si>
    <t>0296</t>
  </si>
  <si>
    <t>SAN REMO</t>
  </si>
  <si>
    <t>0296 SAN REMO</t>
  </si>
  <si>
    <t>0297</t>
  </si>
  <si>
    <t>SCOTT</t>
  </si>
  <si>
    <t>0297 SCOTT</t>
  </si>
  <si>
    <t>0298</t>
  </si>
  <si>
    <t>CATAMARAN</t>
  </si>
  <si>
    <t>0298 CATAMARAN</t>
  </si>
  <si>
    <t>0299</t>
  </si>
  <si>
    <t>SAGEBRUSH</t>
  </si>
  <si>
    <t>0299 SAGEBRUSH</t>
  </si>
  <si>
    <t>0300</t>
  </si>
  <si>
    <t>PALO BLANCO</t>
  </si>
  <si>
    <t>0300 PALO BLANCO</t>
  </si>
  <si>
    <t>0301</t>
  </si>
  <si>
    <t>MYSTIC</t>
  </si>
  <si>
    <t>0301 MYSTIC</t>
  </si>
  <si>
    <t>0302</t>
  </si>
  <si>
    <t>BARBADOS</t>
  </si>
  <si>
    <t>0302 BARBADOS</t>
  </si>
  <si>
    <t>0303</t>
  </si>
  <si>
    <t>LAKERIDGE</t>
  </si>
  <si>
    <t>0303 LAKERIDGE</t>
  </si>
  <si>
    <t>0304</t>
  </si>
  <si>
    <t>VISTA ALLEGRE</t>
  </si>
  <si>
    <t>0304 VISTA ALLEGRE</t>
  </si>
  <si>
    <t>0305</t>
  </si>
  <si>
    <t>DRIFTWOOD</t>
  </si>
  <si>
    <t>0305 DRIFTWOOD</t>
  </si>
  <si>
    <t>0306</t>
  </si>
  <si>
    <t>ARTESIAN</t>
  </si>
  <si>
    <t>0306 ARTESIAN</t>
  </si>
  <si>
    <t>0307</t>
  </si>
  <si>
    <t>SIERRA MADRE</t>
  </si>
  <si>
    <t>0307 SIERRA MADRE</t>
  </si>
  <si>
    <t>0308</t>
  </si>
  <si>
    <t>SAHUARO RANCH</t>
  </si>
  <si>
    <t>0308 SAHUARO RANCH</t>
  </si>
  <si>
    <t>0309</t>
  </si>
  <si>
    <t>HACIENDA VERDE</t>
  </si>
  <si>
    <t>0309 HACIENDA VERDE</t>
  </si>
  <si>
    <t>0310</t>
  </si>
  <si>
    <t>GLENCROFT</t>
  </si>
  <si>
    <t>0310 GLENCROFT</t>
  </si>
  <si>
    <t>0311</t>
  </si>
  <si>
    <t>BUTLER</t>
  </si>
  <si>
    <t>0311 BUTLER</t>
  </si>
  <si>
    <t>0312</t>
  </si>
  <si>
    <t>0312 CRYSTAL GARDENS</t>
  </si>
  <si>
    <t>0313</t>
  </si>
  <si>
    <t>WAYMARK GARDENS</t>
  </si>
  <si>
    <t>0313 WAYMARK GARDENS</t>
  </si>
  <si>
    <t>0314</t>
  </si>
  <si>
    <t>NEW WORLD</t>
  </si>
  <si>
    <t>0314 NEW WORLD</t>
  </si>
  <si>
    <t>0315</t>
  </si>
  <si>
    <t>APOLLO</t>
  </si>
  <si>
    <t>0315 APOLLO</t>
  </si>
  <si>
    <t>0316</t>
  </si>
  <si>
    <t>0316 DESERT HIGHLANDS</t>
  </si>
  <si>
    <t>0317</t>
  </si>
  <si>
    <t>MIDWAY</t>
  </si>
  <si>
    <t>0317 MIDWAY</t>
  </si>
  <si>
    <t>0318</t>
  </si>
  <si>
    <t>PALM SHADOWS</t>
  </si>
  <si>
    <t>0318 PALM SHADOWS</t>
  </si>
  <si>
    <t>0319</t>
  </si>
  <si>
    <t>MANISTEE</t>
  </si>
  <si>
    <t>0319 MANISTEE</t>
  </si>
  <si>
    <t>0320</t>
  </si>
  <si>
    <t>KALER</t>
  </si>
  <si>
    <t>0320 KALER</t>
  </si>
  <si>
    <t>0321</t>
  </si>
  <si>
    <t>SINE</t>
  </si>
  <si>
    <t>0321 SINE</t>
  </si>
  <si>
    <t>0322</t>
  </si>
  <si>
    <t>0322 DESERT OASIS</t>
  </si>
  <si>
    <t>0323</t>
  </si>
  <si>
    <t>SAN MIGUEL</t>
  </si>
  <si>
    <t>0323 SAN MIGUEL</t>
  </si>
  <si>
    <t>0324</t>
  </si>
  <si>
    <t>DESERT MIRAGE</t>
  </si>
  <si>
    <t>0324 DESERT MIRAGE</t>
  </si>
  <si>
    <t>0325</t>
  </si>
  <si>
    <t>CHALLENGER</t>
  </si>
  <si>
    <t>0325 CHALLENGER</t>
  </si>
  <si>
    <t>0326</t>
  </si>
  <si>
    <t>TUCKEY</t>
  </si>
  <si>
    <t>0326 TUCKEY</t>
  </si>
  <si>
    <t>0327</t>
  </si>
  <si>
    <t>0327 DOBBINS RANCH</t>
  </si>
  <si>
    <t>0328</t>
  </si>
  <si>
    <t>WEST PLAZA</t>
  </si>
  <si>
    <t>0328 WEST PLAZA</t>
  </si>
  <si>
    <t>0329</t>
  </si>
  <si>
    <t>FLAMINGO</t>
  </si>
  <si>
    <t>0329 FLAMINGO</t>
  </si>
  <si>
    <t>0330</t>
  </si>
  <si>
    <t>0330 DURANGO</t>
  </si>
  <si>
    <t>0331</t>
  </si>
  <si>
    <t>VERMONT</t>
  </si>
  <si>
    <t>0331 VERMONT</t>
  </si>
  <si>
    <t>0332</t>
  </si>
  <si>
    <t>COLTER</t>
  </si>
  <si>
    <t>0332 COLTER</t>
  </si>
  <si>
    <t>0333</t>
  </si>
  <si>
    <t>READE</t>
  </si>
  <si>
    <t>0333 READE</t>
  </si>
  <si>
    <t>0334</t>
  </si>
  <si>
    <t>MONTEBELLO</t>
  </si>
  <si>
    <t>0334 MONTEBELLO</t>
  </si>
  <si>
    <t>0335</t>
  </si>
  <si>
    <t>ONEIL</t>
  </si>
  <si>
    <t>0335 ONEIL</t>
  </si>
  <si>
    <t>0336</t>
  </si>
  <si>
    <t>BONSALL PARK</t>
  </si>
  <si>
    <t>0336 BONSALL PARK</t>
  </si>
  <si>
    <t>0337</t>
  </si>
  <si>
    <t>SILVA PARK</t>
  </si>
  <si>
    <t>0337 SILVA PARK</t>
  </si>
  <si>
    <t>0338</t>
  </si>
  <si>
    <t>PECK</t>
  </si>
  <si>
    <t>0338 PECK</t>
  </si>
  <si>
    <t>0339</t>
  </si>
  <si>
    <t>0339 COYOTE HILLS</t>
  </si>
  <si>
    <t>0340</t>
  </si>
  <si>
    <t>PURPLE SAGE</t>
  </si>
  <si>
    <t>0340 PURPLE SAGE</t>
  </si>
  <si>
    <t>0341</t>
  </si>
  <si>
    <t>0341 GLENN</t>
  </si>
  <si>
    <t>0342</t>
  </si>
  <si>
    <t>0342 GLENROSA</t>
  </si>
  <si>
    <t>0343</t>
  </si>
  <si>
    <t>0343 GLENVIEW</t>
  </si>
  <si>
    <t>0344</t>
  </si>
  <si>
    <t>0344 GOLD DUST</t>
  </si>
  <si>
    <t>0345</t>
  </si>
  <si>
    <t>0345 GOLDEN</t>
  </si>
  <si>
    <t>0346</t>
  </si>
  <si>
    <t>0346 GOODYEAR</t>
  </si>
  <si>
    <t>0347</t>
  </si>
  <si>
    <t>0347 GRACE</t>
  </si>
  <si>
    <t>0348</t>
  </si>
  <si>
    <t>0348 GRANADA</t>
  </si>
  <si>
    <t>0349</t>
  </si>
  <si>
    <t>0349 GRAND</t>
  </si>
  <si>
    <t>0350</t>
  </si>
  <si>
    <t>0350 GRANITE MOUNTAIN</t>
  </si>
  <si>
    <t>0351</t>
  </si>
  <si>
    <t>0351 GREENBRIAR</t>
  </si>
  <si>
    <t>0352</t>
  </si>
  <si>
    <t>0352 GREENFIELD</t>
  </si>
  <si>
    <t>0353</t>
  </si>
  <si>
    <t>0353 GREENFIELD PARK</t>
  </si>
  <si>
    <t>0354</t>
  </si>
  <si>
    <t>0354 GREENTREE</t>
  </si>
  <si>
    <t>0355</t>
  </si>
  <si>
    <t>0355 GREENWAY</t>
  </si>
  <si>
    <t>0356</t>
  </si>
  <si>
    <t>0356 GREYSTONE</t>
  </si>
  <si>
    <t>0357</t>
  </si>
  <si>
    <t>0357 GRISWOLD</t>
  </si>
  <si>
    <t>0358</t>
  </si>
  <si>
    <t>0358 GROVERS</t>
  </si>
  <si>
    <t>0359</t>
  </si>
  <si>
    <t>0359 GUADALUPE 1</t>
  </si>
  <si>
    <t>0360</t>
  </si>
  <si>
    <t>0360 GUADALUPE 2</t>
  </si>
  <si>
    <t>0361</t>
  </si>
  <si>
    <t>0361 HALL</t>
  </si>
  <si>
    <t>0362</t>
  </si>
  <si>
    <t>0362 HAPPY TRAILS</t>
  </si>
  <si>
    <t>0363</t>
  </si>
  <si>
    <t>0363 HAPPY VALLEY</t>
  </si>
  <si>
    <t>0364</t>
  </si>
  <si>
    <t>0364 HARMONT</t>
  </si>
  <si>
    <t>0365</t>
  </si>
  <si>
    <t>0365 HARQUAHALA</t>
  </si>
  <si>
    <t>0366</t>
  </si>
  <si>
    <t>0366 HARRISON</t>
  </si>
  <si>
    <t>0367</t>
  </si>
  <si>
    <t>0367 HARTFORD</t>
  </si>
  <si>
    <t>0368</t>
  </si>
  <si>
    <t>0368 HASSAYAMPA</t>
  </si>
  <si>
    <t>0369</t>
  </si>
  <si>
    <t>0369 HATCHER</t>
  </si>
  <si>
    <t>0370</t>
  </si>
  <si>
    <t>0370 HAYDEN HIGH</t>
  </si>
  <si>
    <t>0371</t>
  </si>
  <si>
    <t>0371 HAZELWOOD</t>
  </si>
  <si>
    <t>0372</t>
  </si>
  <si>
    <t>0372 HEATHER</t>
  </si>
  <si>
    <t>0373</t>
  </si>
  <si>
    <t>0373 HEATHERBRAE</t>
  </si>
  <si>
    <t>0374</t>
  </si>
  <si>
    <t>0374 HELENA</t>
  </si>
  <si>
    <t>0375</t>
  </si>
  <si>
    <t>0375 HERMOSA</t>
  </si>
  <si>
    <t>0376</t>
  </si>
  <si>
    <t>0376 HICKIWAN</t>
  </si>
  <si>
    <t>0377</t>
  </si>
  <si>
    <t>0377 HIGHLAND</t>
  </si>
  <si>
    <t>0378</t>
  </si>
  <si>
    <t>0378 HIGLEY</t>
  </si>
  <si>
    <t>0379</t>
  </si>
  <si>
    <t>0379 HILLCREST</t>
  </si>
  <si>
    <t>0380</t>
  </si>
  <si>
    <t>0380 HILLERY</t>
  </si>
  <si>
    <t>0381</t>
  </si>
  <si>
    <t>0381 HILLVIEW</t>
  </si>
  <si>
    <t>0382</t>
  </si>
  <si>
    <t>0382 HILTON</t>
  </si>
  <si>
    <t>0383</t>
  </si>
  <si>
    <t>0383 HOHOKAM</t>
  </si>
  <si>
    <t>0384</t>
  </si>
  <si>
    <t>0384 HOLIDAY GARDENS</t>
  </si>
  <si>
    <t>0385</t>
  </si>
  <si>
    <t>0385 HOLIDAY PARK</t>
  </si>
  <si>
    <t>0386</t>
  </si>
  <si>
    <t>0386 HOLLY</t>
  </si>
  <si>
    <t>0387</t>
  </si>
  <si>
    <t>0387 HOLLYHOCK</t>
  </si>
  <si>
    <t>0388</t>
  </si>
  <si>
    <t>0388 SARIVAL</t>
  </si>
  <si>
    <t>0389</t>
  </si>
  <si>
    <t>0389 HONDA</t>
  </si>
  <si>
    <t>0390</t>
  </si>
  <si>
    <t>0390 HOPE</t>
  </si>
  <si>
    <t>0391</t>
  </si>
  <si>
    <t>0391 HOPI</t>
  </si>
  <si>
    <t>0392</t>
  </si>
  <si>
    <t>0392 HORIZON</t>
  </si>
  <si>
    <t>0393</t>
  </si>
  <si>
    <t>0393 HORSESHOE</t>
  </si>
  <si>
    <t>0394</t>
  </si>
  <si>
    <t>0394 HUBBELL</t>
  </si>
  <si>
    <t>0395</t>
  </si>
  <si>
    <t>0395 INDEPENDENCE</t>
  </si>
  <si>
    <t>0396</t>
  </si>
  <si>
    <t>0396 INDIAN BEND</t>
  </si>
  <si>
    <t>0397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</si>
  <si>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</si>
  <si>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</si>
  <si>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</si>
  <si>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</si>
  <si>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</si>
  <si>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</si>
  <si>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</si>
  <si>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</si>
  <si>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</si>
  <si>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</si>
  <si>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</si>
  <si>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</si>
  <si>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</si>
  <si>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</si>
  <si>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</si>
  <si>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</si>
  <si>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</si>
  <si>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</si>
  <si>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</si>
  <si>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</si>
  <si>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</si>
  <si>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</si>
  <si>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</si>
  <si>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</si>
  <si>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</si>
  <si>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</si>
  <si>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</si>
  <si>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</si>
  <si>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</si>
  <si>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</si>
  <si>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</si>
  <si>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</si>
  <si>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</si>
  <si>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</si>
  <si>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</si>
  <si>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</si>
  <si>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</si>
  <si>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</si>
  <si>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</si>
  <si>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</si>
  <si>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</si>
  <si>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</si>
  <si>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</si>
  <si>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</si>
  <si>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</si>
  <si>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</si>
  <si>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</si>
  <si>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</si>
  <si>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</si>
  <si>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</si>
  <si>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</si>
  <si>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</si>
  <si>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</si>
  <si>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</si>
  <si>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</si>
  <si>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</si>
  <si>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</si>
  <si>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</si>
  <si>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</si>
  <si>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</si>
  <si>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</si>
  <si>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</si>
  <si>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</si>
  <si>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</si>
  <si>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</si>
  <si>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</si>
  <si>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</si>
  <si>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</si>
  <si>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</si>
  <si>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</si>
  <si>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</si>
  <si>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</si>
  <si>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</si>
  <si>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</si>
  <si>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</si>
  <si>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</si>
  <si>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</si>
  <si>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</si>
  <si>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</si>
  <si>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</si>
  <si>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</si>
  <si>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</si>
  <si>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</si>
  <si>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</si>
  <si>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</si>
  <si>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</si>
  <si>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</si>
  <si>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</si>
  <si>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</si>
  <si>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</si>
  <si>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</si>
  <si>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</si>
  <si>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</si>
  <si>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</si>
  <si>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</si>
  <si>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</si>
  <si>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</si>
  <si>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</si>
  <si>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0491 MERCER</t>
  </si>
  <si>
    <t>0492</t>
  </si>
  <si>
    <t>MESA 045</t>
  </si>
  <si>
    <t>0492 MESA 045</t>
  </si>
  <si>
    <t>0493</t>
  </si>
  <si>
    <t>MESA 027</t>
  </si>
  <si>
    <t>0493 MESA 027</t>
  </si>
  <si>
    <t>0494</t>
  </si>
  <si>
    <t>MESA 044</t>
  </si>
  <si>
    <t>0494 MESA 044</t>
  </si>
  <si>
    <t>0495</t>
  </si>
  <si>
    <t>MESA 066</t>
  </si>
  <si>
    <t>0495 MESA 066</t>
  </si>
  <si>
    <t>0496</t>
  </si>
  <si>
    <t>MESA 030</t>
  </si>
  <si>
    <t>0496 MESA 030</t>
  </si>
  <si>
    <t>0497</t>
  </si>
  <si>
    <t>MESA 031</t>
  </si>
  <si>
    <t>0497 MESA 031</t>
  </si>
  <si>
    <t>0498</t>
  </si>
  <si>
    <t>MESA 052</t>
  </si>
  <si>
    <t>0498 MESA 052</t>
  </si>
  <si>
    <t>0499</t>
  </si>
  <si>
    <t>MESA 062</t>
  </si>
  <si>
    <t>0499 MESA 062</t>
  </si>
  <si>
    <t>0500</t>
  </si>
  <si>
    <t>MESA 050</t>
  </si>
  <si>
    <t>0500 MESA 050</t>
  </si>
  <si>
    <t>0501</t>
  </si>
  <si>
    <t>MESA 063</t>
  </si>
  <si>
    <t>0501 MESA 063</t>
  </si>
  <si>
    <t>0502</t>
  </si>
  <si>
    <t>MESA 033</t>
  </si>
  <si>
    <t>0502 MESA 033</t>
  </si>
  <si>
    <t>0503</t>
  </si>
  <si>
    <t>0503 MESA 103</t>
  </si>
  <si>
    <t>0504</t>
  </si>
  <si>
    <t>MESA 090</t>
  </si>
  <si>
    <t>0504 MESA 090</t>
  </si>
  <si>
    <t>0505</t>
  </si>
  <si>
    <t>MESA 113</t>
  </si>
  <si>
    <t>0505 MESA 113</t>
  </si>
  <si>
    <t>0506</t>
  </si>
  <si>
    <t>0506 MESA 109</t>
  </si>
  <si>
    <t>0507</t>
  </si>
  <si>
    <t>0507 MESA 110</t>
  </si>
  <si>
    <t>0508</t>
  </si>
  <si>
    <t>0508 MESA 112</t>
  </si>
  <si>
    <t>0509</t>
  </si>
  <si>
    <t>MESA 111</t>
  </si>
  <si>
    <t>0509 MESA 111</t>
  </si>
  <si>
    <t>0510</t>
  </si>
  <si>
    <t>MESA 069</t>
  </si>
  <si>
    <t>0510 MESA 069</t>
  </si>
  <si>
    <t>0511</t>
  </si>
  <si>
    <t>0511 FOOTHILLS</t>
  </si>
  <si>
    <t>0512</t>
  </si>
  <si>
    <t>MESA 032</t>
  </si>
  <si>
    <t>0512 MESA 032</t>
  </si>
  <si>
    <t>0513</t>
  </si>
  <si>
    <t>MESA 064</t>
  </si>
  <si>
    <t>0513 MESA 064</t>
  </si>
  <si>
    <t>0514</t>
  </si>
  <si>
    <t>MESA 093</t>
  </si>
  <si>
    <t>0514 MESA 093</t>
  </si>
  <si>
    <t>0515</t>
  </si>
  <si>
    <t>MESA 065</t>
  </si>
  <si>
    <t>0515 MESA 065</t>
  </si>
  <si>
    <t>0516</t>
  </si>
  <si>
    <t>MESA 049</t>
  </si>
  <si>
    <t>0516 MESA 049</t>
  </si>
  <si>
    <t>0517</t>
  </si>
  <si>
    <t>MESA 078</t>
  </si>
  <si>
    <t>0517 MESA 078</t>
  </si>
  <si>
    <t>0518</t>
  </si>
  <si>
    <t>MESA 080</t>
  </si>
  <si>
    <t>0518 MESA 080</t>
  </si>
  <si>
    <t>0519</t>
  </si>
  <si>
    <t>0519 FOX HILL</t>
  </si>
  <si>
    <t>0520</t>
  </si>
  <si>
    <t>0520 FTN HILLS 9</t>
  </si>
  <si>
    <t>0521</t>
  </si>
  <si>
    <t>MESA 048</t>
  </si>
  <si>
    <t>0521 MESA 048</t>
  </si>
  <si>
    <t>0522</t>
  </si>
  <si>
    <t>MESA 057</t>
  </si>
  <si>
    <t>0522 MESA 057</t>
  </si>
  <si>
    <t>0523</t>
  </si>
  <si>
    <t>MESA 068</t>
  </si>
  <si>
    <t>0523 MESA 068</t>
  </si>
  <si>
    <t>0524</t>
  </si>
  <si>
    <t>MESA 081</t>
  </si>
  <si>
    <t>0524 MESA 081</t>
  </si>
  <si>
    <t>0525</t>
  </si>
  <si>
    <t>MESA 011</t>
  </si>
  <si>
    <t>0525 MESA 011</t>
  </si>
  <si>
    <t>0526</t>
  </si>
  <si>
    <t>MESA 047</t>
  </si>
  <si>
    <t>0526 MESA 047</t>
  </si>
  <si>
    <t>0527</t>
  </si>
  <si>
    <t>MESA 075</t>
  </si>
  <si>
    <t>0527 MESA 075</t>
  </si>
  <si>
    <t>0528</t>
  </si>
  <si>
    <t>MESA 012</t>
  </si>
  <si>
    <t>0528 MESA 012</t>
  </si>
  <si>
    <t>0529</t>
  </si>
  <si>
    <t>MESA 067</t>
  </si>
  <si>
    <t>0529 MESA 067</t>
  </si>
  <si>
    <t>0530</t>
  </si>
  <si>
    <t>MESA 013</t>
  </si>
  <si>
    <t>0530 MESA 013</t>
  </si>
  <si>
    <t>0531</t>
  </si>
  <si>
    <t>0531 MESA 100</t>
  </si>
  <si>
    <t>0532</t>
  </si>
  <si>
    <t>MESA 029</t>
  </si>
  <si>
    <t>0532 MESA 029</t>
  </si>
  <si>
    <t>0533</t>
  </si>
  <si>
    <t>0533 MESA 105</t>
  </si>
  <si>
    <t>0534</t>
  </si>
  <si>
    <t>MESA 097</t>
  </si>
  <si>
    <t>0534 MESA 097</t>
  </si>
  <si>
    <t>0535</t>
  </si>
  <si>
    <t>MESA 094</t>
  </si>
  <si>
    <t>0535 MESA 094</t>
  </si>
  <si>
    <t>0536</t>
  </si>
  <si>
    <t>MESA 082</t>
  </si>
  <si>
    <t>0536 MESA 082</t>
  </si>
  <si>
    <t>0537</t>
  </si>
  <si>
    <t>MESA 083</t>
  </si>
  <si>
    <t>0537 MESA 083</t>
  </si>
  <si>
    <t>0538</t>
  </si>
  <si>
    <t>MESA 060</t>
  </si>
  <si>
    <t>0538 MESA 060</t>
  </si>
  <si>
    <t>0539</t>
  </si>
  <si>
    <t>MESA 055</t>
  </si>
  <si>
    <t>0539 MESA 055</t>
  </si>
  <si>
    <t>0540</t>
  </si>
  <si>
    <t>MESA 056</t>
  </si>
  <si>
    <t>0540 MESA 056</t>
  </si>
  <si>
    <t>0541</t>
  </si>
  <si>
    <t>0541 MESA 115</t>
  </si>
  <si>
    <t>0542</t>
  </si>
  <si>
    <t>0542 MESA 116</t>
  </si>
  <si>
    <t>0543</t>
  </si>
  <si>
    <t>0543 MESA 114</t>
  </si>
  <si>
    <t>0544</t>
  </si>
  <si>
    <t>MESA 006</t>
  </si>
  <si>
    <t>0544 MESA 006</t>
  </si>
  <si>
    <t>0545</t>
  </si>
  <si>
    <t>MESA 014</t>
  </si>
  <si>
    <t>0545 MESA 014</t>
  </si>
  <si>
    <t>0546</t>
  </si>
  <si>
    <t>MESA 016</t>
  </si>
  <si>
    <t>0546 MESA 016</t>
  </si>
  <si>
    <t>0547</t>
  </si>
  <si>
    <t>MESA 017</t>
  </si>
  <si>
    <t>0547 MESA 017</t>
  </si>
  <si>
    <t>0548</t>
  </si>
  <si>
    <t>MESA 058</t>
  </si>
  <si>
    <t>0548 MESA 058</t>
  </si>
  <si>
    <t>0549</t>
  </si>
  <si>
    <t>MESA 084</t>
  </si>
  <si>
    <t>0549 MESA 084</t>
  </si>
  <si>
    <t>0550</t>
  </si>
  <si>
    <t>MESA 004</t>
  </si>
  <si>
    <t>0550 MESA 004</t>
  </si>
  <si>
    <t>0551</t>
  </si>
  <si>
    <t>MESA 096</t>
  </si>
  <si>
    <t>0551 MESA 096</t>
  </si>
  <si>
    <t>0552</t>
  </si>
  <si>
    <t>MESA 095</t>
  </si>
  <si>
    <t>0552 MESA 095</t>
  </si>
  <si>
    <t>0553</t>
  </si>
  <si>
    <t>MESA 088</t>
  </si>
  <si>
    <t>0553 MESA 088</t>
  </si>
  <si>
    <t>0554</t>
  </si>
  <si>
    <t>MESA 034</t>
  </si>
  <si>
    <t>0554 MESA 034</t>
  </si>
  <si>
    <t>0555</t>
  </si>
  <si>
    <t>0555 MESA 108</t>
  </si>
  <si>
    <t>0556</t>
  </si>
  <si>
    <t>MESA 035</t>
  </si>
  <si>
    <t>0556 MESA 035</t>
  </si>
  <si>
    <t>0557</t>
  </si>
  <si>
    <t>MESA 086</t>
  </si>
  <si>
    <t>0557 MESA 086</t>
  </si>
  <si>
    <t>0558</t>
  </si>
  <si>
    <t>MESA 015</t>
  </si>
  <si>
    <t>0558 MESA 015</t>
  </si>
  <si>
    <t>0559</t>
  </si>
  <si>
    <t>MESA 021</t>
  </si>
  <si>
    <t>0559 MESA 021</t>
  </si>
  <si>
    <t>0560</t>
  </si>
  <si>
    <t>MESA 020</t>
  </si>
  <si>
    <t>0560 MESA 020</t>
  </si>
  <si>
    <t>0561</t>
  </si>
  <si>
    <t>MESA 001</t>
  </si>
  <si>
    <t>0561 MESA 001</t>
  </si>
  <si>
    <t>0562</t>
  </si>
  <si>
    <t>MESA 008</t>
  </si>
  <si>
    <t>0562 MESA 008</t>
  </si>
  <si>
    <t>0563</t>
  </si>
  <si>
    <t>APACHE WELLS</t>
  </si>
  <si>
    <t>0563 APACHE WELLS</t>
  </si>
  <si>
    <t>0564</t>
  </si>
  <si>
    <t>MESA 087</t>
  </si>
  <si>
    <t>0564 MESA 087</t>
  </si>
  <si>
    <t>0565</t>
  </si>
  <si>
    <t>0565 MESA 101</t>
  </si>
  <si>
    <t>0566</t>
  </si>
  <si>
    <t>MESA 061</t>
  </si>
  <si>
    <t>0566 MESA 061</t>
  </si>
  <si>
    <t>0567</t>
  </si>
  <si>
    <t>MESA 039</t>
  </si>
  <si>
    <t>0567 MESA 039</t>
  </si>
  <si>
    <t>0568</t>
  </si>
  <si>
    <t>MESA 040</t>
  </si>
  <si>
    <t>0568 MESA 040</t>
  </si>
  <si>
    <t>0569</t>
  </si>
  <si>
    <t>MESA 022</t>
  </si>
  <si>
    <t>0569 MESA 022</t>
  </si>
  <si>
    <t>0570</t>
  </si>
  <si>
    <t>MESA 098</t>
  </si>
  <si>
    <t>0570 MESA 098</t>
  </si>
  <si>
    <t>0571</t>
  </si>
  <si>
    <t>MESA 025</t>
  </si>
  <si>
    <t>0571 MESA 025</t>
  </si>
  <si>
    <t>0572</t>
  </si>
  <si>
    <t>MESA 092</t>
  </si>
  <si>
    <t>0572 MESA 092</t>
  </si>
  <si>
    <t>0573</t>
  </si>
  <si>
    <t>0573 FULTON RANCH</t>
  </si>
  <si>
    <t>0574</t>
  </si>
  <si>
    <t>MESA 043</t>
  </si>
  <si>
    <t>0574 MESA 043</t>
  </si>
  <si>
    <t>0575</t>
  </si>
  <si>
    <t>MESA 003</t>
  </si>
  <si>
    <t>0575 MESA 003</t>
  </si>
  <si>
    <t>0576</t>
  </si>
  <si>
    <t>0576 MESA 107</t>
  </si>
  <si>
    <t>0577</t>
  </si>
  <si>
    <t>MESA 026</t>
  </si>
  <si>
    <t>0577 MESA 026</t>
  </si>
  <si>
    <t>0578</t>
  </si>
  <si>
    <t>MESA 028</t>
  </si>
  <si>
    <t>0578 MESA 028</t>
  </si>
  <si>
    <t>0579</t>
  </si>
  <si>
    <t>0579 MESA 102</t>
  </si>
  <si>
    <t>0580</t>
  </si>
  <si>
    <t>MESA 089</t>
  </si>
  <si>
    <t>0580 MESA 089</t>
  </si>
  <si>
    <t>0581</t>
  </si>
  <si>
    <t>MESA 074</t>
  </si>
  <si>
    <t>0581 MESA 074</t>
  </si>
  <si>
    <t>0582</t>
  </si>
  <si>
    <t>MESA 002</t>
  </si>
  <si>
    <t>0582 MESA 002</t>
  </si>
  <si>
    <t>0583</t>
  </si>
  <si>
    <t>MESA 024</t>
  </si>
  <si>
    <t>0583 MESA 024</t>
  </si>
  <si>
    <t>0584</t>
  </si>
  <si>
    <t>0584 MESA 104</t>
  </si>
  <si>
    <t>0585</t>
  </si>
  <si>
    <t>MESA 046</t>
  </si>
  <si>
    <t>0585 MESA 046</t>
  </si>
  <si>
    <t>0586</t>
  </si>
  <si>
    <t>MESA 073</t>
  </si>
  <si>
    <t>0586 MESA 073</t>
  </si>
  <si>
    <t>0587</t>
  </si>
  <si>
    <t>MESA 023</t>
  </si>
  <si>
    <t>0587 MESA 023</t>
  </si>
  <si>
    <t>0588</t>
  </si>
  <si>
    <t>MESA 099</t>
  </si>
  <si>
    <t>0588 MESA 099</t>
  </si>
  <si>
    <t>0589</t>
  </si>
  <si>
    <t>MESA 059</t>
  </si>
  <si>
    <t>0589 MESA 059</t>
  </si>
  <si>
    <t>0590</t>
  </si>
  <si>
    <t>MESA 038</t>
  </si>
  <si>
    <t>0590 MESA 038</t>
  </si>
  <si>
    <t>0591</t>
  </si>
  <si>
    <t>MESA 037</t>
  </si>
  <si>
    <t>0591 MESA 037</t>
  </si>
  <si>
    <t>0592</t>
  </si>
  <si>
    <t>MESA 071</t>
  </si>
  <si>
    <t>0592 MESA 071</t>
  </si>
  <si>
    <t>0593</t>
  </si>
  <si>
    <t>MESA 019</t>
  </si>
  <si>
    <t>0593 MESA 019</t>
  </si>
  <si>
    <t>0594</t>
  </si>
  <si>
    <t>MESA 070</t>
  </si>
  <si>
    <t>0594 MESA 070</t>
  </si>
  <si>
    <t>0595</t>
  </si>
  <si>
    <t>MESA 085</t>
  </si>
  <si>
    <t>0595 MESA 085</t>
  </si>
  <si>
    <t>0596</t>
  </si>
  <si>
    <t>MESA 041</t>
  </si>
  <si>
    <t>0596 MESA 041</t>
  </si>
  <si>
    <t>0597</t>
  </si>
  <si>
    <t>MESA 042</t>
  </si>
  <si>
    <t>0597 MESA 042</t>
  </si>
  <si>
    <t>0598</t>
  </si>
  <si>
    <t>0598 MESA 106</t>
  </si>
  <si>
    <t>0599</t>
  </si>
  <si>
    <t>MESA 079</t>
  </si>
  <si>
    <t>0599 MESA 079</t>
  </si>
  <si>
    <t>0600</t>
  </si>
  <si>
    <t>MESA 005</t>
  </si>
  <si>
    <t>0600 MESA 005</t>
  </si>
  <si>
    <t>0601</t>
  </si>
  <si>
    <t>MESA 053</t>
  </si>
  <si>
    <t>0601 MESA 053</t>
  </si>
  <si>
    <t>0602</t>
  </si>
  <si>
    <t>0602 HAPPY</t>
  </si>
  <si>
    <t>0603</t>
  </si>
  <si>
    <t>MESA 007</t>
  </si>
  <si>
    <t>0603 MESA 007</t>
  </si>
  <si>
    <t>0604</t>
  </si>
  <si>
    <t>0604 HIDALGO</t>
  </si>
  <si>
    <t>0605</t>
  </si>
  <si>
    <t>MESA 010</t>
  </si>
  <si>
    <t>0605 MESA 010</t>
  </si>
  <si>
    <t>0606</t>
  </si>
  <si>
    <t>MESA 036</t>
  </si>
  <si>
    <t>0606 MESA 036</t>
  </si>
  <si>
    <t>0607</t>
  </si>
  <si>
    <t>MESA 018</t>
  </si>
  <si>
    <t>0607 MESA 018</t>
  </si>
  <si>
    <t>0608</t>
  </si>
  <si>
    <t>0608 MESCAL</t>
  </si>
  <si>
    <t>0609</t>
  </si>
  <si>
    <t>0609 MESQUITE</t>
  </si>
  <si>
    <t>0610</t>
  </si>
  <si>
    <t>0610 METRO</t>
  </si>
  <si>
    <t>0611</t>
  </si>
  <si>
    <t>0611 MICHELLE</t>
  </si>
  <si>
    <t>0612</t>
  </si>
  <si>
    <t>0612 MICHIGAN</t>
  </si>
  <si>
    <t>0613</t>
  </si>
  <si>
    <t>0613 MIMOSA</t>
  </si>
  <si>
    <t>0614</t>
  </si>
  <si>
    <t>0614 MINNEZONA</t>
  </si>
  <si>
    <t>0615</t>
  </si>
  <si>
    <t>0615 IVANHOE</t>
  </si>
  <si>
    <t>0616</t>
  </si>
  <si>
    <t>0616 MOBILE</t>
  </si>
  <si>
    <t>0617</t>
  </si>
  <si>
    <t>0617 MODOC</t>
  </si>
  <si>
    <t>0618</t>
  </si>
  <si>
    <t>0618 MOHAVE</t>
  </si>
  <si>
    <t>0619</t>
  </si>
  <si>
    <t>0619 MOHAWK</t>
  </si>
  <si>
    <t>0620</t>
  </si>
  <si>
    <t>ESTRELLA MOUNTAIN</t>
  </si>
  <si>
    <t>0620 ESTRELLA MOUNTAIN</t>
  </si>
  <si>
    <t>0621</t>
  </si>
  <si>
    <t>0621 MONROE</t>
  </si>
  <si>
    <t>0622</t>
  </si>
  <si>
    <t>0622 MONTE CRISTO</t>
  </si>
  <si>
    <t>0623</t>
  </si>
  <si>
    <t>0623 MONTE VISTA</t>
  </si>
  <si>
    <t>0624</t>
  </si>
  <si>
    <t>0624 FLETCHER HEIGHTS</t>
  </si>
  <si>
    <t>0625</t>
  </si>
  <si>
    <t>LAS SENDAS MOUNTAIN</t>
  </si>
  <si>
    <t>0625 LAS SENDAS MOUNTAIN</t>
  </si>
  <si>
    <t>0626</t>
  </si>
  <si>
    <t>0626 MONTEROSA</t>
  </si>
  <si>
    <t>0627</t>
  </si>
  <si>
    <t>0627 MONTOYA</t>
  </si>
  <si>
    <t>0628</t>
  </si>
  <si>
    <t>0628 MOON MOUNTAIN</t>
  </si>
  <si>
    <t>0629</t>
  </si>
  <si>
    <t>0629 MOON VALLEY</t>
  </si>
  <si>
    <t>0630</t>
  </si>
  <si>
    <t>0630 MOONSET</t>
  </si>
  <si>
    <t>0631</t>
  </si>
  <si>
    <t>0631 MORRISTOWN</t>
  </si>
  <si>
    <t>0632</t>
  </si>
  <si>
    <t>0632 MORROW</t>
  </si>
  <si>
    <t>0633</t>
  </si>
  <si>
    <t>0633 MORTEN</t>
  </si>
  <si>
    <t>0634</t>
  </si>
  <si>
    <t>0634 MOUNTAIN PARK</t>
  </si>
  <si>
    <t>0635</t>
  </si>
  <si>
    <t>0635 MOUNTAIN SKY</t>
  </si>
  <si>
    <t>0636</t>
  </si>
  <si>
    <t>0636 MOUNTAIN VISTA</t>
  </si>
  <si>
    <t>0637</t>
  </si>
  <si>
    <t>0637 MOUNTAINSIDE</t>
  </si>
  <si>
    <t>0638</t>
  </si>
  <si>
    <t>0638 MULBERRY</t>
  </si>
  <si>
    <t>0639</t>
  </si>
  <si>
    <t>0639 MUMMY MOUNTAIN</t>
  </si>
  <si>
    <t>0640</t>
  </si>
  <si>
    <t>0640 FOX CROSSING</t>
  </si>
  <si>
    <t>0641</t>
  </si>
  <si>
    <t>0641 MUSTANG</t>
  </si>
  <si>
    <t>0642</t>
  </si>
  <si>
    <t>0642 MYRTLE</t>
  </si>
  <si>
    <t>0643</t>
  </si>
  <si>
    <t>0643 NAVAJO</t>
  </si>
  <si>
    <t>0644</t>
  </si>
  <si>
    <t>0644 NEW RIVER</t>
  </si>
  <si>
    <t>0645</t>
  </si>
  <si>
    <t>0645 NICOLET</t>
  </si>
  <si>
    <t>0646</t>
  </si>
  <si>
    <t>0646 NIGHTINGALE</t>
  </si>
  <si>
    <t>0647</t>
  </si>
  <si>
    <t>0647 NILE</t>
  </si>
  <si>
    <t>0648</t>
  </si>
  <si>
    <t>0648 NISBET</t>
  </si>
  <si>
    <t>0649</t>
  </si>
  <si>
    <t>0649 NORTH HIGH</t>
  </si>
  <si>
    <t>0650</t>
  </si>
  <si>
    <t>0650 NORTHVIEW</t>
  </si>
  <si>
    <t>0651</t>
  </si>
  <si>
    <t>0651 NORTON</t>
  </si>
  <si>
    <t>0652</t>
  </si>
  <si>
    <t>0652 OAKHURST</t>
  </si>
  <si>
    <t>0653</t>
  </si>
  <si>
    <t>0653 OAKMONT</t>
  </si>
  <si>
    <t>0654</t>
  </si>
  <si>
    <t>0654 OAKTREE</t>
  </si>
  <si>
    <t>0655</t>
  </si>
  <si>
    <t>0655 OAKWOOD</t>
  </si>
  <si>
    <t>0656</t>
  </si>
  <si>
    <t>0656 OASIS</t>
  </si>
  <si>
    <t>0657</t>
  </si>
  <si>
    <t>0657 OCOTILLO</t>
  </si>
  <si>
    <t>0658</t>
  </si>
  <si>
    <t>STUMP</t>
  </si>
  <si>
    <t>0658 STUMP</t>
  </si>
  <si>
    <t>0659</t>
  </si>
  <si>
    <t>0659 OLIVE</t>
  </si>
  <si>
    <t>0660</t>
  </si>
  <si>
    <t>0660 OLNEY</t>
  </si>
  <si>
    <t>0661</t>
  </si>
  <si>
    <t>0661 ONEIDA</t>
  </si>
  <si>
    <t>0662</t>
  </si>
  <si>
    <t>0662 ONYX</t>
  </si>
  <si>
    <t>0663</t>
  </si>
  <si>
    <t>0663 ORAIBI</t>
  </si>
  <si>
    <t>0664</t>
  </si>
  <si>
    <t>0664 ORANGE</t>
  </si>
  <si>
    <t>0665</t>
  </si>
  <si>
    <t>0665 ORANGE TREE</t>
  </si>
  <si>
    <t>0666</t>
  </si>
  <si>
    <t>0666 ORANGEWOOD</t>
  </si>
  <si>
    <t>0667</t>
  </si>
  <si>
    <t>0667 ORCHID</t>
  </si>
  <si>
    <t>0668</t>
  </si>
  <si>
    <t>0668 OREGON</t>
  </si>
  <si>
    <t>0669</t>
  </si>
  <si>
    <t>0669 ORME</t>
  </si>
  <si>
    <t>0670</t>
  </si>
  <si>
    <t>0670 PAINTED ROCK</t>
  </si>
  <si>
    <t>0671</t>
  </si>
  <si>
    <t>0671 PAIUTE</t>
  </si>
  <si>
    <t>0672</t>
  </si>
  <si>
    <t>0672 LUKE FIELD</t>
  </si>
  <si>
    <t>0673</t>
  </si>
  <si>
    <t>0673 PALM VALLEY</t>
  </si>
  <si>
    <t>0674</t>
  </si>
  <si>
    <t>0674 PALMAIRE</t>
  </si>
  <si>
    <t>0675</t>
  </si>
  <si>
    <t>0675 PALMCROFT</t>
  </si>
  <si>
    <t>0676</t>
  </si>
  <si>
    <t>0676 PALMDALE</t>
  </si>
  <si>
    <t>0677</t>
  </si>
  <si>
    <t>0677 PALO CRISTI</t>
  </si>
  <si>
    <t>0678</t>
  </si>
  <si>
    <t>0678 PALO VERDE</t>
  </si>
  <si>
    <t>0679</t>
  </si>
  <si>
    <t>0679 PALOMINO</t>
  </si>
  <si>
    <t>0680</t>
  </si>
  <si>
    <t>0680 PAPAGO PARK</t>
  </si>
  <si>
    <t>0681</t>
  </si>
  <si>
    <t>0681 PARADA</t>
  </si>
  <si>
    <t>0682</t>
  </si>
  <si>
    <t>0682 LYNX</t>
  </si>
  <si>
    <t>0683</t>
  </si>
  <si>
    <t>0683 PARADISE PARK</t>
  </si>
  <si>
    <t>0684</t>
  </si>
  <si>
    <t>0684 PARAISO</t>
  </si>
  <si>
    <t>0685</t>
  </si>
  <si>
    <t>0685 PARK CENTRAL</t>
  </si>
  <si>
    <t>0686</t>
  </si>
  <si>
    <t>0686 PARK MEADOWS</t>
  </si>
  <si>
    <t>0687</t>
  </si>
  <si>
    <t>0687 PARKVIEW</t>
  </si>
  <si>
    <t>0688</t>
  </si>
  <si>
    <t>0688 PASADENA</t>
  </si>
  <si>
    <t>0689</t>
  </si>
  <si>
    <t>0689 PATRICIA ANN</t>
  </si>
  <si>
    <t>0690</t>
  </si>
  <si>
    <t>0690 PEAK VIEW</t>
  </si>
  <si>
    <t>0691</t>
  </si>
  <si>
    <t>DESERT VISTA</t>
  </si>
  <si>
    <t>0691 DESERT VISTA</t>
  </si>
  <si>
    <t>0692</t>
  </si>
  <si>
    <t>0692 PECAN RIDGE</t>
  </si>
  <si>
    <t>0693</t>
  </si>
  <si>
    <t>0693 PECOS</t>
  </si>
  <si>
    <t>0694</t>
  </si>
  <si>
    <t>0694 PEE-POSH</t>
  </si>
  <si>
    <t>0695</t>
  </si>
  <si>
    <t>0695 PEGASUS</t>
  </si>
  <si>
    <t>0696</t>
  </si>
  <si>
    <t>0696 GRANITE FALLS</t>
  </si>
  <si>
    <t>0697</t>
  </si>
  <si>
    <t>SKY VIEW</t>
  </si>
  <si>
    <t>0697 SKY VIEW</t>
  </si>
  <si>
    <t>0698</t>
  </si>
  <si>
    <t>WACKER PARK</t>
  </si>
  <si>
    <t>0698 WACKER PARK</t>
  </si>
  <si>
    <t>0699</t>
  </si>
  <si>
    <t>VARNEY PARK</t>
  </si>
  <si>
    <t>0699 VARNEY PARK</t>
  </si>
  <si>
    <t>0700</t>
  </si>
  <si>
    <t>BRAEWOOD PARK</t>
  </si>
  <si>
    <t>0700 BRAEWOOD PARK</t>
  </si>
  <si>
    <t>0701</t>
  </si>
  <si>
    <t>0701 MARBELLA</t>
  </si>
  <si>
    <t>0702</t>
  </si>
  <si>
    <t>SUN AIRE</t>
  </si>
  <si>
    <t>0702 SUN AIRE</t>
  </si>
  <si>
    <t>0703</t>
  </si>
  <si>
    <t>OSUNA PARK</t>
  </si>
  <si>
    <t>0703 OSUNA PARK</t>
  </si>
  <si>
    <t>0704</t>
  </si>
  <si>
    <t>SUNDANCE</t>
  </si>
  <si>
    <t>0704 SUNDANCE</t>
  </si>
  <si>
    <t>0705</t>
  </si>
  <si>
    <t>WESTGREEN PARK</t>
  </si>
  <si>
    <t>0705 WESTGREEN PARK</t>
  </si>
  <si>
    <t>0706</t>
  </si>
  <si>
    <t>0706 PEPPERTREE</t>
  </si>
  <si>
    <t>0707</t>
  </si>
  <si>
    <t>0707 PERRY PARK</t>
  </si>
  <si>
    <t>0708</t>
  </si>
  <si>
    <t>0708 PERRYVILLE</t>
  </si>
  <si>
    <t>0709</t>
  </si>
  <si>
    <t>0709 PERSHING</t>
  </si>
  <si>
    <t>0710</t>
  </si>
  <si>
    <t>0710 PHELPS</t>
  </si>
  <si>
    <t>0711</t>
  </si>
  <si>
    <t>0711 PICADILLY</t>
  </si>
  <si>
    <t>0712</t>
  </si>
  <si>
    <t>0712 PIERCE</t>
  </si>
  <si>
    <t>0713</t>
  </si>
  <si>
    <t>0713 PIERSON</t>
  </si>
  <si>
    <t>0714</t>
  </si>
  <si>
    <t>0714 PIMA</t>
  </si>
  <si>
    <t>0715</t>
  </si>
  <si>
    <t>0715 PINE SPRINGS</t>
  </si>
  <si>
    <t>0716</t>
  </si>
  <si>
    <t>0716 PINE VALLEY</t>
  </si>
  <si>
    <t>0717</t>
  </si>
  <si>
    <t>0717 PINNACLE PEAK</t>
  </si>
  <si>
    <t>0718</t>
  </si>
  <si>
    <t>0718 PINNACLE SOUTH</t>
  </si>
  <si>
    <t>0719</t>
  </si>
  <si>
    <t>0719 PINNACLE WEST</t>
  </si>
  <si>
    <t>0720</t>
  </si>
  <si>
    <t>0720 PINTO</t>
  </si>
  <si>
    <t>0721</t>
  </si>
  <si>
    <t>0721 PINTO WEST</t>
  </si>
  <si>
    <t>0722</t>
  </si>
  <si>
    <t>0722 PIONEER</t>
  </si>
  <si>
    <t>0723</t>
  </si>
  <si>
    <t>0723 POINSETTIA</t>
  </si>
  <si>
    <t>0724</t>
  </si>
  <si>
    <t>0724 PACIFIC MANOR</t>
  </si>
  <si>
    <t>0725</t>
  </si>
  <si>
    <t>0725 PONDEROSA</t>
  </si>
  <si>
    <t>0726</t>
  </si>
  <si>
    <t>0726 PORT ROYALE</t>
  </si>
  <si>
    <t>0727</t>
  </si>
  <si>
    <t>0727 PORTLAND</t>
  </si>
  <si>
    <t>0728</t>
  </si>
  <si>
    <t>0728 MARLEY PARK</t>
  </si>
  <si>
    <t>0729</t>
  </si>
  <si>
    <t>0729 PRESIDIO</t>
  </si>
  <si>
    <t>0730</t>
  </si>
  <si>
    <t>0730 PRINCETON</t>
  </si>
  <si>
    <t>0731</t>
  </si>
  <si>
    <t>0731 PUEBLO</t>
  </si>
  <si>
    <t>0732</t>
  </si>
  <si>
    <t>0732 QUAIL HILL</t>
  </si>
  <si>
    <t>0733</t>
  </si>
  <si>
    <t>0733 QUAIL RUN</t>
  </si>
  <si>
    <t>0734</t>
  </si>
  <si>
    <t>0734 QUEEN CREEK</t>
  </si>
  <si>
    <t>0735</t>
  </si>
  <si>
    <t>0735 RAINBOW VALLEY</t>
  </si>
  <si>
    <t>0736</t>
  </si>
  <si>
    <t>0736 RAINTREE</t>
  </si>
  <si>
    <t>0737</t>
  </si>
  <si>
    <t>0737 RANCHO</t>
  </si>
  <si>
    <t>0738</t>
  </si>
  <si>
    <t>0738 RED MOUNTAIN</t>
  </si>
  <si>
    <t>0739</t>
  </si>
  <si>
    <t>0739 REDWING</t>
  </si>
  <si>
    <t>0740</t>
  </si>
  <si>
    <t>0740 RHODES</t>
  </si>
  <si>
    <t>0741</t>
  </si>
  <si>
    <t>0741 RICHLAND</t>
  </si>
  <si>
    <t>0742</t>
  </si>
  <si>
    <t>0742 RIMROCK</t>
  </si>
  <si>
    <t>0743</t>
  </si>
  <si>
    <t>0743 RIO MONTANA</t>
  </si>
  <si>
    <t>0744</t>
  </si>
  <si>
    <t>0744 RIO VERDE</t>
  </si>
  <si>
    <t>0745</t>
  </si>
  <si>
    <t>CHAVEZ</t>
  </si>
  <si>
    <t>0745 CHAVEZ</t>
  </si>
  <si>
    <t>0746</t>
  </si>
  <si>
    <t>0746 HERMOSA VISTA</t>
  </si>
  <si>
    <t>0747</t>
  </si>
  <si>
    <t>0747 RIVERSIDE</t>
  </si>
  <si>
    <t>0748</t>
  </si>
  <si>
    <t>0748 RIVIERA</t>
  </si>
  <si>
    <t>0749</t>
  </si>
  <si>
    <t>0749 ROADRUNNER</t>
  </si>
  <si>
    <t>0750</t>
  </si>
  <si>
    <t>0750 ROANOKE</t>
  </si>
  <si>
    <t>0751</t>
  </si>
  <si>
    <t>0751 ROCKLEDGE</t>
  </si>
  <si>
    <t>0752</t>
  </si>
  <si>
    <t>0752 ROCKRIDGE</t>
  </si>
  <si>
    <t>0753</t>
  </si>
  <si>
    <t>0753 ROCKWOOD</t>
  </si>
  <si>
    <t>0754</t>
  </si>
  <si>
    <t>0754 ROESER</t>
  </si>
  <si>
    <t>0755</t>
  </si>
  <si>
    <t>0755 ROMA</t>
  </si>
  <si>
    <t>0756</t>
  </si>
  <si>
    <t>0756 ROSE</t>
  </si>
  <si>
    <t>0757</t>
  </si>
  <si>
    <t>0757 ROSE GARDEN</t>
  </si>
  <si>
    <t>0758</t>
  </si>
  <si>
    <t>0758 ROSEWOOD</t>
  </si>
  <si>
    <t>0759</t>
  </si>
  <si>
    <t>0759 FREESTONE</t>
  </si>
  <si>
    <t>0760</t>
  </si>
  <si>
    <t>0760 ROVEY</t>
  </si>
  <si>
    <t>0761</t>
  </si>
  <si>
    <t>0761 ROYAL OAK</t>
  </si>
  <si>
    <t>0762</t>
  </si>
  <si>
    <t>0762 ROYAL PALM</t>
  </si>
  <si>
    <t>0763</t>
  </si>
  <si>
    <t>0763 RUBY</t>
  </si>
  <si>
    <t>0764</t>
  </si>
  <si>
    <t>0764 MEGAN</t>
  </si>
  <si>
    <t>0765</t>
  </si>
  <si>
    <t>0765 SADDLE RIDGE</t>
  </si>
  <si>
    <t>0766</t>
  </si>
  <si>
    <t>0766 SAHUARO</t>
  </si>
  <si>
    <t>0767</t>
  </si>
  <si>
    <t>0767 SALT RIVER</t>
  </si>
  <si>
    <t>0768</t>
  </si>
  <si>
    <t>0768 SAN JUAN</t>
  </si>
  <si>
    <t>0769</t>
  </si>
  <si>
    <t>0769 SAN LUCY</t>
  </si>
  <si>
    <t>0770</t>
  </si>
  <si>
    <t>0770 SAN SIMON</t>
  </si>
  <si>
    <t>0771</t>
  </si>
  <si>
    <t>0771 SAN VICTOR</t>
  </si>
  <si>
    <t>0772</t>
  </si>
  <si>
    <t>04013970</t>
  </si>
  <si>
    <t>WESTCOTT</t>
  </si>
  <si>
    <t>04013227</t>
  </si>
  <si>
    <t>DESERT WINDS</t>
  </si>
  <si>
    <t>040131003</t>
  </si>
  <si>
    <t>YUKON</t>
  </si>
  <si>
    <t>04013984</t>
  </si>
  <si>
    <t>WIKIEUP</t>
  </si>
  <si>
    <t>04013753</t>
  </si>
  <si>
    <t>ROCKWOOD</t>
  </si>
  <si>
    <t>04013435</t>
  </si>
  <si>
    <t>0401390867</t>
  </si>
  <si>
    <t>LAS BRISAS</t>
  </si>
  <si>
    <t>040131113</t>
  </si>
  <si>
    <t>PYRAMID PEAK</t>
  </si>
  <si>
    <t>040131139</t>
  </si>
  <si>
    <t>ADOBE HILLS</t>
  </si>
  <si>
    <t>04013363</t>
  </si>
  <si>
    <t>HAPPY VALLEY</t>
  </si>
  <si>
    <t>04013192</t>
  </si>
  <si>
    <t>CREEDANCE</t>
  </si>
  <si>
    <t>040131112</t>
  </si>
  <si>
    <t>STETSON HILLS</t>
  </si>
  <si>
    <t>04013222</t>
  </si>
  <si>
    <t>DESERT SAGE</t>
  </si>
  <si>
    <t>040134</t>
  </si>
  <si>
    <t>ADOBE</t>
  </si>
  <si>
    <t>04013757</t>
  </si>
  <si>
    <t>ROSE GARDEN</t>
  </si>
  <si>
    <t>04013211</t>
  </si>
  <si>
    <t>DEER VALLEY</t>
  </si>
  <si>
    <t>04013986b</t>
  </si>
  <si>
    <t>TRAMONTO</t>
  </si>
  <si>
    <t>04013667</t>
  </si>
  <si>
    <t>ORCHID</t>
  </si>
  <si>
    <t>04013248</t>
  </si>
  <si>
    <t>EL DOMINGO</t>
  </si>
  <si>
    <t>04013369</t>
  </si>
  <si>
    <t>HATCHER</t>
  </si>
  <si>
    <t>04013234</t>
  </si>
  <si>
    <t>DREAMY DRAW</t>
  </si>
  <si>
    <t>04013651</t>
  </si>
  <si>
    <t>NORTON</t>
  </si>
  <si>
    <t>04013216</t>
  </si>
  <si>
    <t>DESERT COVE</t>
  </si>
  <si>
    <t>04013255</t>
  </si>
  <si>
    <t>ESCOBAR</t>
  </si>
  <si>
    <t>04013246</t>
  </si>
  <si>
    <t>EL CAMINO</t>
  </si>
  <si>
    <t>04013151</t>
  </si>
  <si>
    <t>CHOLLA</t>
  </si>
  <si>
    <t>04013992</t>
  </si>
  <si>
    <t>WINDROSE</t>
  </si>
  <si>
    <t>04013766</t>
  </si>
  <si>
    <t>SAHUARO</t>
  </si>
  <si>
    <t>040131</t>
  </si>
  <si>
    <t>ACACIA</t>
  </si>
  <si>
    <t>04013791</t>
  </si>
  <si>
    <t>SHAW BUTTE</t>
  </si>
  <si>
    <t>04013961</t>
  </si>
  <si>
    <t>VOLTAIRE</t>
  </si>
  <si>
    <t>04013726</t>
  </si>
  <si>
    <t>PORT ROYALE</t>
  </si>
  <si>
    <t>04013952</t>
  </si>
  <si>
    <t>VICTORIA</t>
  </si>
  <si>
    <t>04013762</t>
  </si>
  <si>
    <t>ROYAL PALM</t>
  </si>
  <si>
    <t>04013803</t>
  </si>
  <si>
    <t>SILVERTREE</t>
  </si>
  <si>
    <t>04013817</t>
  </si>
  <si>
    <t>SPRUCE</t>
  </si>
  <si>
    <t>04013154</t>
  </si>
  <si>
    <t>CINNABAR</t>
  </si>
  <si>
    <t>04013845</t>
  </si>
  <si>
    <t>SUNNY HIGH</t>
  </si>
  <si>
    <t>04013226</t>
  </si>
  <si>
    <t>DESERT VIEW</t>
  </si>
  <si>
    <t>04013847</t>
  </si>
  <si>
    <t>SUNNYSLOPE</t>
  </si>
  <si>
    <t>04013943</t>
  </si>
  <si>
    <t>TRINITY</t>
  </si>
  <si>
    <t>04013628</t>
  </si>
  <si>
    <t>MOON MOUNTAIN</t>
  </si>
  <si>
    <t>04013989</t>
  </si>
  <si>
    <t>WILLOW</t>
  </si>
  <si>
    <t>040131049</t>
  </si>
  <si>
    <t>NORTH MTN</t>
  </si>
  <si>
    <t>04013629</t>
  </si>
  <si>
    <t>MOON VALLEY</t>
  </si>
  <si>
    <t>0401391</t>
  </si>
  <si>
    <t>CANTERBURY</t>
  </si>
  <si>
    <t>04013423</t>
  </si>
  <si>
    <t>KINGS</t>
  </si>
  <si>
    <t>04013480</t>
  </si>
  <si>
    <t>MAUNA LOA</t>
  </si>
  <si>
    <t>04013374</t>
  </si>
  <si>
    <t>HELENA</t>
  </si>
  <si>
    <t>04013850</t>
  </si>
  <si>
    <t>SUNRISE</t>
  </si>
  <si>
    <t>04013145</t>
  </si>
  <si>
    <t>CHARLESTON</t>
  </si>
  <si>
    <t>04013725</t>
  </si>
  <si>
    <t>PONDEROSA</t>
  </si>
  <si>
    <t>04013956</t>
  </si>
  <si>
    <t>VILLAGE MEADOWS</t>
  </si>
  <si>
    <t>04013789</t>
  </si>
  <si>
    <t>SHADY GLEN</t>
  </si>
  <si>
    <t>04013428</t>
  </si>
  <si>
    <t>KRISTAL</t>
  </si>
  <si>
    <t>0401354</t>
  </si>
  <si>
    <t>BLACKHAWK</t>
  </si>
  <si>
    <t>04013863</t>
  </si>
  <si>
    <t>TARO</t>
  </si>
  <si>
    <t>04013351</t>
  </si>
  <si>
    <t>0427820</t>
  </si>
  <si>
    <t>0822 ST MORITZ</t>
  </si>
  <si>
    <t>0823</t>
  </si>
  <si>
    <t>0823 ST VINCENT</t>
  </si>
  <si>
    <t>0824</t>
  </si>
  <si>
    <t>0824 STAGECOACH</t>
  </si>
  <si>
    <t>0825</t>
  </si>
  <si>
    <t>0825 STARDUST</t>
  </si>
  <si>
    <t>0826</t>
  </si>
  <si>
    <t>0826 STARLIGHT</t>
  </si>
  <si>
    <t>0827</t>
  </si>
  <si>
    <t>0827 STELLA</t>
  </si>
  <si>
    <t>0828</t>
  </si>
  <si>
    <t>0828 STONEGATE</t>
  </si>
  <si>
    <t>0829</t>
  </si>
  <si>
    <t>0829 SULLIVAN</t>
  </si>
  <si>
    <t>0830</t>
  </si>
  <si>
    <t>0830 SUMMERHAVEN</t>
  </si>
  <si>
    <t>0831</t>
  </si>
  <si>
    <t>0831 SUMMERSTAR</t>
  </si>
  <si>
    <t>0832</t>
  </si>
  <si>
    <t>0832 SUN CITY</t>
  </si>
  <si>
    <t>0833</t>
  </si>
  <si>
    <t>OAKWOOD COUNTRY CLUB 1</t>
  </si>
  <si>
    <t>0833 OAKWOOD COUNTRY CLUB 1</t>
  </si>
  <si>
    <t>0834</t>
  </si>
  <si>
    <t>SUN LAKES COUNTRY CLUB 1</t>
  </si>
  <si>
    <t>0834 SUN LAKES COUNTRY CLUB 1</t>
  </si>
  <si>
    <t>0835</t>
  </si>
  <si>
    <t>SUN LAKES COUNTRY CLUB 2</t>
  </si>
  <si>
    <t>0835 SUN LAKES COUNTRY CLUB 2</t>
  </si>
  <si>
    <t>0836</t>
  </si>
  <si>
    <t>COTTONWOOD COUNTRY CLUB 1</t>
  </si>
  <si>
    <t>0836 COTTONWOOD COUNTRY CLUB 1</t>
  </si>
  <si>
    <t>0837</t>
  </si>
  <si>
    <t>COTTONWOOD COUNTRY CLUB 2</t>
  </si>
  <si>
    <t>0837 COTTONWOOD COUNTRY CLUB 2</t>
  </si>
  <si>
    <t>0838</t>
  </si>
  <si>
    <t>COTTONWOOD COUNTRY CLUB 3</t>
  </si>
  <si>
    <t>0838 COTTONWOOD COUNTRY CLUB 3</t>
  </si>
  <si>
    <t>0839</t>
  </si>
  <si>
    <t>COTTONWOOD COUNTRY CLUB 4</t>
  </si>
  <si>
    <t>0839 COTTONWOOD COUNTRY CLUB 4</t>
  </si>
  <si>
    <t>0840</t>
  </si>
  <si>
    <t>0840 SUNBURST</t>
  </si>
  <si>
    <t>0841</t>
  </si>
  <si>
    <t>0841 MARIPOSA</t>
  </si>
  <si>
    <t>0842</t>
  </si>
  <si>
    <t>0842 SUNDOWN</t>
  </si>
  <si>
    <t>0843</t>
  </si>
  <si>
    <t>0843 SUNFLOWER</t>
  </si>
  <si>
    <t>0844</t>
  </si>
  <si>
    <t>0844 SUNLAND</t>
  </si>
  <si>
    <t>0845</t>
  </si>
  <si>
    <t>0845 SUNNY HIGH</t>
  </si>
  <si>
    <t>0846</t>
  </si>
  <si>
    <t>0846 SUNNYSIDE</t>
  </si>
  <si>
    <t>0847</t>
  </si>
  <si>
    <t>0847 SUNNYSLOPE</t>
  </si>
  <si>
    <t>0848</t>
  </si>
  <si>
    <t>0848 SUNRAY PARK</t>
  </si>
  <si>
    <t>0849</t>
  </si>
  <si>
    <t>0849 SUNRIDGE</t>
  </si>
  <si>
    <t>0850</t>
  </si>
  <si>
    <t>0850 SUNRISE</t>
  </si>
  <si>
    <t>0851</t>
  </si>
  <si>
    <t>0851 SUNSET</t>
  </si>
  <si>
    <t>0852</t>
  </si>
  <si>
    <t>0852 SUNSET PALMS</t>
  </si>
  <si>
    <t>0853</t>
  </si>
  <si>
    <t>0853 PARADISE</t>
  </si>
  <si>
    <t>0854</t>
  </si>
  <si>
    <t>0854 PUEBLO BONITO</t>
  </si>
  <si>
    <t>0855</t>
  </si>
  <si>
    <t>0855 SUNUP</t>
  </si>
  <si>
    <t>0856</t>
  </si>
  <si>
    <t>0856 SUPAI</t>
  </si>
  <si>
    <t>0857</t>
  </si>
  <si>
    <t>0857 SUPERSTITION</t>
  </si>
  <si>
    <t>0858</t>
  </si>
  <si>
    <t>0858 SURPRISE</t>
  </si>
  <si>
    <t>0859</t>
  </si>
  <si>
    <t>0859 SUTTON</t>
  </si>
  <si>
    <t>0860</t>
  </si>
  <si>
    <t>0860 SWEETWATER</t>
  </si>
  <si>
    <t>0861</t>
  </si>
  <si>
    <t>RIO PASEO</t>
  </si>
  <si>
    <t>0861 RIO PASEO</t>
  </si>
  <si>
    <t>0862</t>
  </si>
  <si>
    <t>0862 TANGLEWOOD</t>
  </si>
  <si>
    <t>0863</t>
  </si>
  <si>
    <t>0863 TARO</t>
  </si>
  <si>
    <t>0864</t>
  </si>
  <si>
    <t>0864 TATUM</t>
  </si>
  <si>
    <t>0865</t>
  </si>
  <si>
    <t>TEMPE 01</t>
  </si>
  <si>
    <t>0865 TEMPE 01</t>
  </si>
  <si>
    <t>0866</t>
  </si>
  <si>
    <t>TEMPE 02</t>
  </si>
  <si>
    <t>0866 TEMPE 02</t>
  </si>
  <si>
    <t>0867</t>
  </si>
  <si>
    <t>TEMPE 03</t>
  </si>
  <si>
    <t>0867 TEMPE 03</t>
  </si>
  <si>
    <t>0868</t>
  </si>
  <si>
    <t>TEMPE 04</t>
  </si>
  <si>
    <t>0868 TEMPE 04</t>
  </si>
  <si>
    <t>0869</t>
  </si>
  <si>
    <t>TEMPE 05</t>
  </si>
  <si>
    <t>0869 TEMPE 05</t>
  </si>
  <si>
    <t>0870</t>
  </si>
  <si>
    <t>TEMPE 06</t>
  </si>
  <si>
    <t>0870 TEMPE 06</t>
  </si>
  <si>
    <t>0871</t>
  </si>
  <si>
    <t>TEMPE 07</t>
  </si>
  <si>
    <t>0871 TEMPE 07</t>
  </si>
  <si>
    <t>0872</t>
  </si>
  <si>
    <t>TEMPE 08</t>
  </si>
  <si>
    <t>0872 TEMPE 08</t>
  </si>
  <si>
    <t>0873</t>
  </si>
  <si>
    <t>TEMPE 09</t>
  </si>
  <si>
    <t>0873 TEMPE 09</t>
  </si>
  <si>
    <t>0874</t>
  </si>
  <si>
    <t>0874 TEMPE 10</t>
  </si>
  <si>
    <t>0875</t>
  </si>
  <si>
    <t>0875 TEMPE 11</t>
  </si>
  <si>
    <t>0876</t>
  </si>
  <si>
    <t>0876 TEMPE 12</t>
  </si>
  <si>
    <t>0877</t>
  </si>
  <si>
    <t>0877 TEMPE 14</t>
  </si>
  <si>
    <t>0878</t>
  </si>
  <si>
    <t>0878 TEMPE 15</t>
  </si>
  <si>
    <t>0879</t>
  </si>
  <si>
    <t>0879 TEMPE 16</t>
  </si>
  <si>
    <t>0880</t>
  </si>
  <si>
    <t>0880 TEMPE 17</t>
  </si>
  <si>
    <t>0881</t>
  </si>
  <si>
    <t>0881 TEMPE 18</t>
  </si>
  <si>
    <t>0882</t>
  </si>
  <si>
    <t>0882 TEMPE 19</t>
  </si>
  <si>
    <t>0883</t>
  </si>
  <si>
    <t>0883 TEMPE 20</t>
  </si>
  <si>
    <t>0884</t>
  </si>
  <si>
    <t>0884 TEMPE 21</t>
  </si>
  <si>
    <t>0885</t>
  </si>
  <si>
    <t>0885 TEMPE 22</t>
  </si>
  <si>
    <t>0886</t>
  </si>
  <si>
    <t>0886 TEMPE 23</t>
  </si>
  <si>
    <t>0887</t>
  </si>
  <si>
    <t>0887 TEMPE 24</t>
  </si>
  <si>
    <t>0888</t>
  </si>
  <si>
    <t>0888 TEMPE 25</t>
  </si>
  <si>
    <t>0889</t>
  </si>
  <si>
    <t>0889 TEMPE 26</t>
  </si>
  <si>
    <t>0890</t>
  </si>
  <si>
    <t>0890 TEMPE 27</t>
  </si>
  <si>
    <t>0891</t>
  </si>
  <si>
    <t>0891 TEMPE 28</t>
  </si>
  <si>
    <t>0892</t>
  </si>
  <si>
    <t>0892 TEMPE 29</t>
  </si>
  <si>
    <t>0893</t>
  </si>
  <si>
    <t>0893 TEMPE 31</t>
  </si>
  <si>
    <t>0894</t>
  </si>
  <si>
    <t>0894 TEMPE 32</t>
  </si>
  <si>
    <t>0895</t>
  </si>
  <si>
    <t>0895 TEMPE 33</t>
  </si>
  <si>
    <t>0896</t>
  </si>
  <si>
    <t>0896 TEMPE 34</t>
  </si>
  <si>
    <t>0897</t>
  </si>
  <si>
    <t>0897 TEMPE 35</t>
  </si>
  <si>
    <t>0898</t>
  </si>
  <si>
    <t>0898 TEMPE 36</t>
  </si>
  <si>
    <t>0899</t>
  </si>
  <si>
    <t>0899 TEMPE 37</t>
  </si>
  <si>
    <t>0900</t>
  </si>
  <si>
    <t>0900 TEMPE 38</t>
  </si>
  <si>
    <t>0901</t>
  </si>
  <si>
    <t>TEMPE 39</t>
  </si>
  <si>
    <t>0901 TEMPE 39</t>
  </si>
  <si>
    <t>0902</t>
  </si>
  <si>
    <t>0902 TEMPE 40</t>
  </si>
  <si>
    <t>0903</t>
  </si>
  <si>
    <t>0903 SERA BRISA</t>
  </si>
  <si>
    <t>0904</t>
  </si>
  <si>
    <t>0904 TEMPE 42</t>
  </si>
  <si>
    <t>0905</t>
  </si>
  <si>
    <t>0905 TEMPE 43</t>
  </si>
  <si>
    <t>0906</t>
  </si>
  <si>
    <t>0906 TEMPE 44</t>
  </si>
  <si>
    <t>0907</t>
  </si>
  <si>
    <t>0907 TEMPE 45</t>
  </si>
  <si>
    <t>0908</t>
  </si>
  <si>
    <t>0908 TEMPE 47</t>
  </si>
  <si>
    <t>0909</t>
  </si>
  <si>
    <t>0909 TEMPE 48</t>
  </si>
  <si>
    <t>0910</t>
  </si>
  <si>
    <t>0910 TEMPE 50</t>
  </si>
  <si>
    <t>0911</t>
  </si>
  <si>
    <t>0911 TEMPE 51</t>
  </si>
  <si>
    <t>0912</t>
  </si>
  <si>
    <t>0912 TEMPE 52</t>
  </si>
  <si>
    <t>0913</t>
  </si>
  <si>
    <t>0913 TEMPE 53</t>
  </si>
  <si>
    <t>0914</t>
  </si>
  <si>
    <t>0914 TEMPE 54</t>
  </si>
  <si>
    <t>0915</t>
  </si>
  <si>
    <t>0915 TEMPE 55</t>
  </si>
  <si>
    <t>0916</t>
  </si>
  <si>
    <t>0916 TEMPE 57</t>
  </si>
  <si>
    <t>0917</t>
  </si>
  <si>
    <t>0917 TEMPE 58</t>
  </si>
  <si>
    <t>0918</t>
  </si>
  <si>
    <t>0918 TEMPE 59</t>
  </si>
  <si>
    <t>0919</t>
  </si>
  <si>
    <t>TEMPE 60</t>
  </si>
  <si>
    <t>0919 TEMPE 60</t>
  </si>
  <si>
    <t>0920</t>
  </si>
  <si>
    <t>0920 TEMPE 61</t>
  </si>
  <si>
    <t>0921</t>
  </si>
  <si>
    <t>0921 TEMPE 62</t>
  </si>
  <si>
    <t>0922</t>
  </si>
  <si>
    <t>0922 TEMPE 63</t>
  </si>
  <si>
    <t>0923</t>
  </si>
  <si>
    <t>0923 TEMPE 64</t>
  </si>
  <si>
    <t>0924</t>
  </si>
  <si>
    <t>0924 SOSSAMAN</t>
  </si>
  <si>
    <t>0925</t>
  </si>
  <si>
    <t>0925 TEMPE 56</t>
  </si>
  <si>
    <t>0926</t>
  </si>
  <si>
    <t>0926 TEMPE 49</t>
  </si>
  <si>
    <t>0927</t>
  </si>
  <si>
    <t>0927 TEMPE 30</t>
  </si>
  <si>
    <t>0928</t>
  </si>
  <si>
    <t>0928 TEMPE 13</t>
  </si>
  <si>
    <t>0929</t>
  </si>
  <si>
    <t>0929 TERRAVITA</t>
  </si>
  <si>
    <t>0930</t>
  </si>
  <si>
    <t>0930 THOMAS</t>
  </si>
  <si>
    <t>0931</t>
  </si>
  <si>
    <t>0931 THORNWOOD</t>
  </si>
  <si>
    <t>0932</t>
  </si>
  <si>
    <t>0932 THUNDERBIRD PARK</t>
  </si>
  <si>
    <t>0933</t>
  </si>
  <si>
    <t>0933 THUNDERHILL</t>
  </si>
  <si>
    <t>0934</t>
  </si>
  <si>
    <t>0934 TIERRA BUENA</t>
  </si>
  <si>
    <t>0935</t>
  </si>
  <si>
    <t>0935 TOLLESON 1</t>
  </si>
  <si>
    <t>0936</t>
  </si>
  <si>
    <t>0936 TOLLESON 2</t>
  </si>
  <si>
    <t>0937</t>
  </si>
  <si>
    <t>0937 TONOPAH</t>
  </si>
  <si>
    <t>0938</t>
  </si>
  <si>
    <t>0938 TOPEKA</t>
  </si>
  <si>
    <t>0939</t>
  </si>
  <si>
    <t>0939 TORTILLA FLAT</t>
  </si>
  <si>
    <t>0940</t>
  </si>
  <si>
    <t>0940 SPRINGFIELD</t>
  </si>
  <si>
    <t>0941</t>
  </si>
  <si>
    <t>0941 TOWNLEY</t>
  </si>
  <si>
    <t>0942</t>
  </si>
  <si>
    <t>0942 TREVOR BROWNE</t>
  </si>
  <si>
    <t>0943</t>
  </si>
  <si>
    <t>0943 TRINITY</t>
  </si>
  <si>
    <t>0944</t>
  </si>
  <si>
    <t>0944 TUMBLEWEED</t>
  </si>
  <si>
    <t>0945</t>
  </si>
  <si>
    <t>0945 TURF PARADISE</t>
  </si>
  <si>
    <t>0946</t>
  </si>
  <si>
    <t>0946 TURNEY</t>
  </si>
  <si>
    <t>0947</t>
  </si>
  <si>
    <t>0947 TURQUOISE</t>
  </si>
  <si>
    <t>0948</t>
  </si>
  <si>
    <t>0948 TUTHILL</t>
  </si>
  <si>
    <t>0949</t>
  </si>
  <si>
    <t>0949 UTOPIA PARK</t>
  </si>
  <si>
    <t>0950</t>
  </si>
  <si>
    <t>0950 VALENCIA</t>
  </si>
  <si>
    <t>0951</t>
  </si>
  <si>
    <t>0951 TARTESSO</t>
  </si>
  <si>
    <t>0952</t>
  </si>
  <si>
    <t>0952 VICTORIA</t>
  </si>
  <si>
    <t>0953</t>
  </si>
  <si>
    <t>0953 VIEWPOINT</t>
  </si>
  <si>
    <t>0954</t>
  </si>
  <si>
    <t>0954 VILLA RITA</t>
  </si>
  <si>
    <t>0955</t>
  </si>
  <si>
    <t>0955 VILLAGE</t>
  </si>
  <si>
    <t>0956</t>
  </si>
  <si>
    <t>0956 VILLAGE MEADOWS</t>
  </si>
  <si>
    <t>0957</t>
  </si>
  <si>
    <t>0957 VINEYARD</t>
  </si>
  <si>
    <t>0958</t>
  </si>
  <si>
    <t>0958 VIRGINIA</t>
  </si>
  <si>
    <t>0959</t>
  </si>
  <si>
    <t>0959 VISTA</t>
  </si>
  <si>
    <t>0960</t>
  </si>
  <si>
    <t>0960 VOGEL</t>
  </si>
  <si>
    <t>0961</t>
  </si>
  <si>
    <t>0961 VOLTAIRE</t>
  </si>
  <si>
    <t>0962</t>
  </si>
  <si>
    <t>0962 WADDELL</t>
  </si>
  <si>
    <t>0963</t>
  </si>
  <si>
    <t>0963 TERRAMAR</t>
  </si>
  <si>
    <t>0964</t>
  </si>
  <si>
    <t>0964 WAHALLA</t>
  </si>
  <si>
    <t>0965</t>
  </si>
  <si>
    <t>0965 WALLACE</t>
  </si>
  <si>
    <t>0966</t>
  </si>
  <si>
    <t>0966 WARNER</t>
  </si>
  <si>
    <t>0967</t>
  </si>
  <si>
    <t>0967 WELDON</t>
  </si>
  <si>
    <t>0968</t>
  </si>
  <si>
    <t>0968 WEST HIGH</t>
  </si>
  <si>
    <t>0969</t>
  </si>
  <si>
    <t>0969 WESTBROOK</t>
  </si>
  <si>
    <t>0970</t>
  </si>
  <si>
    <t>0970 WESTCOTT</t>
  </si>
  <si>
    <t>0971</t>
  </si>
  <si>
    <t>0971 WESTERN SKIES</t>
  </si>
  <si>
    <t>0972</t>
  </si>
  <si>
    <t>0972 WESTERN STAR</t>
  </si>
  <si>
    <t>0973</t>
  </si>
  <si>
    <t>0973 DESERT SKY</t>
  </si>
  <si>
    <t>0974</t>
  </si>
  <si>
    <t>0974 WESTWARD HO</t>
  </si>
  <si>
    <t>0975</t>
  </si>
  <si>
    <t>0975 WESTWIND</t>
  </si>
  <si>
    <t>0976</t>
  </si>
  <si>
    <t>0976 WESTWORLD</t>
  </si>
  <si>
    <t>0977</t>
  </si>
  <si>
    <t>0977 LOMA LINDA</t>
  </si>
  <si>
    <t>0978</t>
  </si>
  <si>
    <t>0978 WHITTIER</t>
  </si>
  <si>
    <t>0979</t>
  </si>
  <si>
    <t>0979 WHITTON</t>
  </si>
  <si>
    <t>0980</t>
  </si>
  <si>
    <t>0980 WICKENBURG 1</t>
  </si>
  <si>
    <t>0981</t>
  </si>
  <si>
    <t>0981 WICKENBURG 2</t>
  </si>
  <si>
    <t>0982</t>
  </si>
  <si>
    <t>0982 WIER</t>
  </si>
  <si>
    <t>0983</t>
  </si>
  <si>
    <t>0983 WIGWAM</t>
  </si>
  <si>
    <t>0984</t>
  </si>
  <si>
    <t>0984 WIKIEUP</t>
  </si>
  <si>
    <t>0985</t>
  </si>
  <si>
    <t>0985 WILDER</t>
  </si>
  <si>
    <t>0986</t>
  </si>
  <si>
    <t>0986 TRAMONTO</t>
  </si>
  <si>
    <t>0987</t>
  </si>
  <si>
    <t>0987 VISTA VERDE</t>
  </si>
  <si>
    <t>0988</t>
  </si>
  <si>
    <t>0988 WILLIAMS FIELD</t>
  </si>
  <si>
    <t>0989</t>
  </si>
  <si>
    <t>0989 WILLOW</t>
  </si>
  <si>
    <t>0990</t>
  </si>
  <si>
    <t>0990 WILSHIRE</t>
  </si>
  <si>
    <t>0991</t>
  </si>
  <si>
    <t>0991 WINDMERE</t>
  </si>
  <si>
    <t>0992</t>
  </si>
  <si>
    <t>0992 WINDROSE</t>
  </si>
  <si>
    <t>0993</t>
  </si>
  <si>
    <t>0993 WINDSONG</t>
  </si>
  <si>
    <t>0994</t>
  </si>
  <si>
    <t>0994 WINDSOR</t>
  </si>
  <si>
    <t>0995</t>
  </si>
  <si>
    <t>0995 WINSTON</t>
  </si>
  <si>
    <t>0996</t>
  </si>
  <si>
    <t>0996 WITTMANN</t>
  </si>
  <si>
    <t>0997</t>
  </si>
  <si>
    <t>0997 WOOD</t>
  </si>
  <si>
    <t>0998</t>
  </si>
  <si>
    <t>0998 WOODRIDGE</t>
  </si>
  <si>
    <t>0999</t>
  </si>
  <si>
    <t>0999 XAVIER</t>
  </si>
  <si>
    <t>1000</t>
  </si>
  <si>
    <t>1000 YALE</t>
  </si>
  <si>
    <t>1001</t>
  </si>
  <si>
    <t>1001 YOUNGTOWN</t>
  </si>
  <si>
    <t>1002</t>
  </si>
  <si>
    <t>1002 YUCCA</t>
  </si>
  <si>
    <t>1003</t>
  </si>
  <si>
    <t>1003 YUKON</t>
  </si>
  <si>
    <t>1004</t>
  </si>
  <si>
    <t>1004 YUMA</t>
  </si>
  <si>
    <t>1005 PINNACLE VISTA</t>
  </si>
  <si>
    <t>1006</t>
  </si>
  <si>
    <t>1006 PINON</t>
  </si>
  <si>
    <t>1007</t>
  </si>
  <si>
    <t>1007 POINCIANA</t>
  </si>
  <si>
    <t>1008</t>
  </si>
  <si>
    <t>1008 RODEO PARK</t>
  </si>
  <si>
    <t>1009</t>
  </si>
  <si>
    <t>1009 SALOME</t>
  </si>
  <si>
    <t>1010</t>
  </si>
  <si>
    <t>1010 SALTILLO</t>
  </si>
  <si>
    <t>1011</t>
  </si>
  <si>
    <t>1011 SANTA FE</t>
  </si>
  <si>
    <t>1012</t>
  </si>
  <si>
    <t>1012 SETTLERS POINT</t>
  </si>
  <si>
    <t>1013</t>
  </si>
  <si>
    <t>SHADOW MOUNTAIN</t>
  </si>
  <si>
    <t>1013 SHADOW MOUNTAIN</t>
  </si>
  <si>
    <t>1014</t>
  </si>
  <si>
    <t>1014 SIERRA VERDE</t>
  </si>
  <si>
    <t>1015</t>
  </si>
  <si>
    <t>1015 SOLEDAD</t>
  </si>
  <si>
    <t>1016</t>
  </si>
  <si>
    <t>1016 SOUTH MTN PARK</t>
  </si>
  <si>
    <t>1017</t>
  </si>
  <si>
    <t>1017 LA REATA</t>
  </si>
  <si>
    <t>1018</t>
  </si>
  <si>
    <t>1018 VILLA NUEVA</t>
  </si>
  <si>
    <t>1019</t>
  </si>
  <si>
    <t>1019 WHITE TANK</t>
  </si>
  <si>
    <t>1020</t>
  </si>
  <si>
    <t>1020 WILLIS</t>
  </si>
  <si>
    <t>1021</t>
  </si>
  <si>
    <t>1021 WINDRUNNER</t>
  </si>
  <si>
    <t>1022</t>
  </si>
  <si>
    <t>1022 ORO</t>
  </si>
  <si>
    <t>1023</t>
  </si>
  <si>
    <t>1023 WESTAR</t>
  </si>
  <si>
    <t>1024</t>
  </si>
  <si>
    <t>1024 LEISURE WORLD</t>
  </si>
  <si>
    <t>1025</t>
  </si>
  <si>
    <t>1025 MARIVUE</t>
  </si>
  <si>
    <t>1026</t>
  </si>
  <si>
    <t>1026 WILDCAT</t>
  </si>
  <si>
    <t>1027</t>
  </si>
  <si>
    <t>1027 DOBSON PARK</t>
  </si>
  <si>
    <t>1028</t>
  </si>
  <si>
    <t>1028 SKYLINE PARK</t>
  </si>
  <si>
    <t>1029</t>
  </si>
  <si>
    <t>1029 GOLDFIELD RANCH</t>
  </si>
  <si>
    <t>1030</t>
  </si>
  <si>
    <t>1030 CARL</t>
  </si>
  <si>
    <t>1031</t>
  </si>
  <si>
    <t>1031 PIONEER VILLAGE</t>
  </si>
  <si>
    <t>1032</t>
  </si>
  <si>
    <t>1032 AMBERWOOD</t>
  </si>
  <si>
    <t>1033</t>
  </si>
  <si>
    <t>BETHANY PARK</t>
  </si>
  <si>
    <t>1033 BETHANY PARK</t>
  </si>
  <si>
    <t>1034</t>
  </si>
  <si>
    <t>1034 CAPITOL SCHOOL</t>
  </si>
  <si>
    <t>1035</t>
  </si>
  <si>
    <t>1035 CHAPARRAL WINDS</t>
  </si>
  <si>
    <t>1036</t>
  </si>
  <si>
    <t>1036 DESERT EDGE</t>
  </si>
  <si>
    <t>1037</t>
  </si>
  <si>
    <t>1037 EAGLES NEST</t>
  </si>
  <si>
    <t>1038</t>
  </si>
  <si>
    <t>1038 ESPERANZA</t>
  </si>
  <si>
    <t>1039</t>
  </si>
  <si>
    <t>1039 FTN HILLS 8</t>
  </si>
  <si>
    <t>1040</t>
  </si>
  <si>
    <t>1040 GRAYHAWK</t>
  </si>
  <si>
    <t>1041</t>
  </si>
  <si>
    <t>1041 HAWES</t>
  </si>
  <si>
    <t>1042</t>
  </si>
  <si>
    <t>1042 HOLMES</t>
  </si>
  <si>
    <t>1043</t>
  </si>
  <si>
    <t>1043 HULL</t>
  </si>
  <si>
    <t>1044</t>
  </si>
  <si>
    <t>1044 VISTANCIA</t>
  </si>
  <si>
    <t>1045</t>
  </si>
  <si>
    <t>1045 WIGWAM CREEK</t>
  </si>
  <si>
    <t>1046</t>
  </si>
  <si>
    <t>1046 LONGMORE</t>
  </si>
  <si>
    <t>1047</t>
  </si>
  <si>
    <t>1047 LUDDEN</t>
  </si>
  <si>
    <t>1048</t>
  </si>
  <si>
    <t>1048 MCDOWELL</t>
  </si>
  <si>
    <t>1049</t>
  </si>
  <si>
    <t>NORTH MOUNTAIN</t>
  </si>
  <si>
    <t>1049 NORTH MOUNTAIN</t>
  </si>
  <si>
    <t>1050</t>
  </si>
  <si>
    <t>TUSCANY FALLS</t>
  </si>
  <si>
    <t>1050 TUSCANY FALLS</t>
  </si>
  <si>
    <t>1051</t>
  </si>
  <si>
    <t>1051 TYSON</t>
  </si>
  <si>
    <t>1052</t>
  </si>
  <si>
    <t>1052 WEATHERBY</t>
  </si>
  <si>
    <t>1053</t>
  </si>
  <si>
    <t>1053 WINDMILL RANCH</t>
  </si>
  <si>
    <t>1054</t>
  </si>
  <si>
    <t>1054 POWER RANCH</t>
  </si>
  <si>
    <t>1055</t>
  </si>
  <si>
    <t>1055 CHANDLER HEIGHTS</t>
  </si>
  <si>
    <t>1056</t>
  </si>
  <si>
    <t>1056 SANOKAI</t>
  </si>
  <si>
    <t>1057</t>
  </si>
  <si>
    <t>1057 MERIDIAN POINTE</t>
  </si>
  <si>
    <t>1058</t>
  </si>
  <si>
    <t>1058 AUGUSTA RANCH</t>
  </si>
  <si>
    <t>1059</t>
  </si>
  <si>
    <t>1059 AVIANO</t>
  </si>
  <si>
    <t>1060</t>
  </si>
  <si>
    <t>1060 SIERRA PASS</t>
  </si>
  <si>
    <t>1061</t>
  </si>
  <si>
    <t>1061 BROOKS FARM</t>
  </si>
  <si>
    <t>1062</t>
  </si>
  <si>
    <t>1062 ALSUP</t>
  </si>
  <si>
    <t>1063</t>
  </si>
  <si>
    <t>1063 HIGHLAND LAKES</t>
  </si>
  <si>
    <t>1064</t>
  </si>
  <si>
    <t>1064 SILVERLEAF</t>
  </si>
  <si>
    <t>1065</t>
  </si>
  <si>
    <t>1065 COLONIA</t>
  </si>
  <si>
    <t>1066</t>
  </si>
  <si>
    <t>1066 DESERT THUNDER</t>
  </si>
  <si>
    <t>1067</t>
  </si>
  <si>
    <t>1067 GILBERT GARDENS</t>
  </si>
  <si>
    <t>1068</t>
  </si>
  <si>
    <t>1068 AZTEC SPRINGS</t>
  </si>
  <si>
    <t>1069</t>
  </si>
  <si>
    <t>1069 INDIAN SPRINGS</t>
  </si>
  <si>
    <t>1070</t>
  </si>
  <si>
    <t>1070 MUSKET</t>
  </si>
  <si>
    <t>1071</t>
  </si>
  <si>
    <t>1071 ARDEN PARK</t>
  </si>
  <si>
    <t>1072</t>
  </si>
  <si>
    <t>1072 LANTANA CANYON</t>
  </si>
  <si>
    <t>1073</t>
  </si>
  <si>
    <t>1073 CLOUD</t>
  </si>
  <si>
    <t>1074</t>
  </si>
  <si>
    <t>CORONADO</t>
  </si>
  <si>
    <t>04013173</t>
  </si>
  <si>
    <t>CONTINENTAL</t>
  </si>
  <si>
    <t>040131004</t>
  </si>
  <si>
    <t>YUMA</t>
  </si>
  <si>
    <t>04013166</t>
  </si>
  <si>
    <t>COLUMBUS</t>
  </si>
  <si>
    <t>04013871</t>
  </si>
  <si>
    <t>TEMPE 7</t>
  </si>
  <si>
    <t>04013493</t>
  </si>
  <si>
    <t>MESA 2</t>
  </si>
  <si>
    <t>04013347</t>
  </si>
  <si>
    <t>GRACE</t>
  </si>
  <si>
    <t>04013383</t>
  </si>
  <si>
    <t>HOHOKAM</t>
  </si>
  <si>
    <t>04013714</t>
  </si>
  <si>
    <t>PIMA</t>
  </si>
  <si>
    <t>04013781</t>
  </si>
  <si>
    <t>SCOTTSDALE</t>
  </si>
  <si>
    <t>04013731</t>
  </si>
  <si>
    <t>PUEBLO</t>
  </si>
  <si>
    <t>0401384</t>
  </si>
  <si>
    <t>CAMELVIEW</t>
  </si>
  <si>
    <t>04013144</t>
  </si>
  <si>
    <t>CHAPARRAL</t>
  </si>
  <si>
    <t>04013137</t>
  </si>
  <si>
    <t>CHANDLER 29</t>
  </si>
  <si>
    <t>04013130</t>
  </si>
  <si>
    <t>CHANDLER 22</t>
  </si>
  <si>
    <t>04013122</t>
  </si>
  <si>
    <t>CHANDLER 14</t>
  </si>
  <si>
    <t>04013141</t>
  </si>
  <si>
    <t>CHANDLER 33</t>
  </si>
  <si>
    <t>04013143</t>
  </si>
  <si>
    <t>CHANDLER 35</t>
  </si>
  <si>
    <t>040131051</t>
  </si>
  <si>
    <t>TYSON</t>
  </si>
  <si>
    <t>04013131</t>
  </si>
  <si>
    <t>CHANDLER 23</t>
  </si>
  <si>
    <t>04013170</t>
  </si>
  <si>
    <t>CONCORD</t>
  </si>
  <si>
    <t>040131093</t>
  </si>
  <si>
    <t>GILA</t>
  </si>
  <si>
    <t>04013302</t>
  </si>
  <si>
    <t>GILBERT 11</t>
  </si>
  <si>
    <t>04013303</t>
  </si>
  <si>
    <t>GILBERT 12</t>
  </si>
  <si>
    <t>0401342</t>
  </si>
  <si>
    <t>BAYSHORE</t>
  </si>
  <si>
    <t>04013201</t>
  </si>
  <si>
    <t>CRYSTAL</t>
  </si>
  <si>
    <t>04013541</t>
  </si>
  <si>
    <t>MESA 50</t>
  </si>
  <si>
    <t>04013507</t>
  </si>
  <si>
    <t>MESA 16</t>
  </si>
  <si>
    <t>04013197</t>
  </si>
  <si>
    <t>CRISMON</t>
  </si>
  <si>
    <t>04013504</t>
  </si>
  <si>
    <t>MESA 13</t>
  </si>
  <si>
    <t>04013509</t>
  </si>
  <si>
    <t>MESA 18</t>
  </si>
  <si>
    <t>040131046</t>
  </si>
  <si>
    <t>LONGMORE</t>
  </si>
  <si>
    <t>04013542</t>
  </si>
  <si>
    <t>MESA 51</t>
  </si>
  <si>
    <t>04013508</t>
  </si>
  <si>
    <t>MESA 17</t>
  </si>
  <si>
    <t>04013584</t>
  </si>
  <si>
    <t>MESA 93</t>
  </si>
  <si>
    <t>040131069</t>
  </si>
  <si>
    <t>INDIAN SPRINGS</t>
  </si>
  <si>
    <t>04013501</t>
  </si>
  <si>
    <t>MESA 10</t>
  </si>
  <si>
    <t>04013513</t>
  </si>
  <si>
    <t>MESA 22</t>
  </si>
  <si>
    <t>04013500</t>
  </si>
  <si>
    <t>MESA 9</t>
  </si>
  <si>
    <t>04013517</t>
  </si>
  <si>
    <t>MESA 26</t>
  </si>
  <si>
    <t>04013515</t>
  </si>
  <si>
    <t>MESA 24</t>
  </si>
  <si>
    <t>04013292</t>
  </si>
  <si>
    <t>GILBERT 1</t>
  </si>
  <si>
    <t>04013572</t>
  </si>
  <si>
    <t>MESA 81</t>
  </si>
  <si>
    <t>04013489b</t>
  </si>
  <si>
    <t>FIESTA RANCH</t>
  </si>
  <si>
    <t>04013514</t>
  </si>
  <si>
    <t>MESA 23</t>
  </si>
  <si>
    <t>04013906</t>
  </si>
  <si>
    <t>TEMPE 42</t>
  </si>
  <si>
    <t>04013900</t>
  </si>
  <si>
    <t>TEMPE 36</t>
  </si>
  <si>
    <t>04013901</t>
  </si>
  <si>
    <t>TEMPE 37</t>
  </si>
  <si>
    <t>04013543</t>
  </si>
  <si>
    <t>MESA 52</t>
  </si>
  <si>
    <t>04013506</t>
  </si>
  <si>
    <t>MESA 15</t>
  </si>
  <si>
    <t>04013555</t>
  </si>
  <si>
    <t>MESA 64</t>
  </si>
  <si>
    <t>04013503</t>
  </si>
  <si>
    <t>MESA 12</t>
  </si>
  <si>
    <t>04013889</t>
  </si>
  <si>
    <t>TEMPE 25</t>
  </si>
  <si>
    <t>04013890</t>
  </si>
  <si>
    <t>TEMPE 26</t>
  </si>
  <si>
    <t>04013883</t>
  </si>
  <si>
    <t>TEMPE 19</t>
  </si>
  <si>
    <t>04013928</t>
  </si>
  <si>
    <t>TEMPE 64</t>
  </si>
  <si>
    <t>04013877</t>
  </si>
  <si>
    <t>TEMPE 13</t>
  </si>
  <si>
    <t>04013527</t>
  </si>
  <si>
    <t>MESA 36</t>
  </si>
  <si>
    <t>04013499</t>
  </si>
  <si>
    <t>MESA 8</t>
  </si>
  <si>
    <t>04013516</t>
  </si>
  <si>
    <t>MESA 25</t>
  </si>
  <si>
    <t>04013290</t>
  </si>
  <si>
    <t>GERONIMO</t>
  </si>
  <si>
    <t>04013135</t>
  </si>
  <si>
    <t>CHANDLER 27</t>
  </si>
  <si>
    <t>04013127</t>
  </si>
  <si>
    <t>CHANDLER 19</t>
  </si>
  <si>
    <t>04013167</t>
  </si>
  <si>
    <t>COMANCHE</t>
  </si>
  <si>
    <t>04013136</t>
  </si>
  <si>
    <t>CHANDLER 28</t>
  </si>
  <si>
    <t>04013129</t>
  </si>
  <si>
    <t>CHANDLER 21</t>
  </si>
  <si>
    <t>04013128</t>
  </si>
  <si>
    <t>CHANDLER 20</t>
  </si>
  <si>
    <t>04013121</t>
  </si>
  <si>
    <t>CHANDLER 13</t>
  </si>
  <si>
    <t>04013119</t>
  </si>
  <si>
    <t>CHANDLER 11</t>
  </si>
  <si>
    <t>04013114</t>
  </si>
  <si>
    <t>CHANDLER 6</t>
  </si>
  <si>
    <t>04013113</t>
  </si>
  <si>
    <t>CHANDLER 5</t>
  </si>
  <si>
    <t>04013110</t>
  </si>
  <si>
    <t>CHANDLER 2</t>
  </si>
  <si>
    <t>04013115</t>
  </si>
  <si>
    <t>CHANDLER 7</t>
  </si>
  <si>
    <t>04013120</t>
  </si>
  <si>
    <t>CHANDLER 12</t>
  </si>
  <si>
    <t>04013116</t>
  </si>
  <si>
    <t>CHANDLER 8</t>
  </si>
  <si>
    <t>04013111</t>
  </si>
  <si>
    <t>CHANDLER 3</t>
  </si>
  <si>
    <t>04013272b</t>
  </si>
  <si>
    <t>COMSTOCK</t>
  </si>
  <si>
    <t>04013816</t>
  </si>
  <si>
    <t>SPRINGS</t>
  </si>
  <si>
    <t>04013921</t>
  </si>
  <si>
    <t>TEMPE 57</t>
  </si>
  <si>
    <t>04013117</t>
  </si>
  <si>
    <t>CHANDLER 9</t>
  </si>
  <si>
    <t>04013112</t>
  </si>
  <si>
    <t>CHANDLER 4</t>
  </si>
  <si>
    <t>04013109</t>
  </si>
  <si>
    <t>CHANDLER 1</t>
  </si>
  <si>
    <t>04013925</t>
  </si>
  <si>
    <t>TEMPE 61</t>
  </si>
  <si>
    <t>04013910</t>
  </si>
  <si>
    <t>TEMPE 46</t>
  </si>
  <si>
    <t>04013904</t>
  </si>
  <si>
    <t>TEMPE 40</t>
  </si>
  <si>
    <t>04013897</t>
  </si>
  <si>
    <t>TEMPE 33</t>
  </si>
  <si>
    <t>04013909</t>
  </si>
  <si>
    <t>TEMPE 45</t>
  </si>
  <si>
    <t>04013898</t>
  </si>
  <si>
    <t>TEMPE 34</t>
  </si>
  <si>
    <t>04013916</t>
  </si>
  <si>
    <t>TEMPE 52</t>
  </si>
  <si>
    <t>04013911</t>
  </si>
  <si>
    <t>TEMPE 47</t>
  </si>
  <si>
    <t>04013913</t>
  </si>
  <si>
    <t>TEMPE 49</t>
  </si>
  <si>
    <t>04013926</t>
  </si>
  <si>
    <t>TEMPE 62</t>
  </si>
  <si>
    <t>04013905</t>
  </si>
  <si>
    <t>TEMPE 41</t>
  </si>
  <si>
    <t>04013899</t>
  </si>
  <si>
    <t>TEMPE 35</t>
  </si>
  <si>
    <t>04013892</t>
  </si>
  <si>
    <t>TEMPE 28</t>
  </si>
  <si>
    <t>04013891</t>
  </si>
  <si>
    <t>TEMPE 27</t>
  </si>
  <si>
    <t>04013886</t>
  </si>
  <si>
    <t>TEMPE 22</t>
  </si>
  <si>
    <t>04013927</t>
  </si>
  <si>
    <t>TEMPE 63</t>
  </si>
  <si>
    <t>04013880</t>
  </si>
  <si>
    <t>TEMPE 16</t>
  </si>
  <si>
    <t>04013874</t>
  </si>
  <si>
    <t>TEMPE 10</t>
  </si>
  <si>
    <t>04013893</t>
  </si>
  <si>
    <t>TEMPE 29</t>
  </si>
  <si>
    <t>04013887</t>
  </si>
  <si>
    <t>04013776</t>
  </si>
  <si>
    <t>04013792</t>
  </si>
  <si>
    <t>04013805</t>
  </si>
  <si>
    <t>04013808</t>
  </si>
  <si>
    <t>04013841</t>
  </si>
  <si>
    <t>04013853</t>
  </si>
  <si>
    <t>04013854</t>
  </si>
  <si>
    <t>04013861</t>
  </si>
  <si>
    <t>04013903</t>
  </si>
  <si>
    <t>04013924</t>
  </si>
  <si>
    <t>04013940</t>
  </si>
  <si>
    <t>04013963</t>
  </si>
  <si>
    <t>04013986</t>
  </si>
  <si>
    <t>04013987</t>
  </si>
  <si>
    <t>SHOULD BE SWITCHED WITH ST. MORITZ</t>
  </si>
  <si>
    <t># of Precincts in SOS 2008 results</t>
  </si>
  <si>
    <t># of Precincts in SOS 2010 results</t>
  </si>
  <si>
    <t>fips</t>
  </si>
  <si>
    <t>prec_name</t>
  </si>
  <si>
    <t>02 Alpine - Prec #: 02.1 / 02.2 / 02.4 / 02.5</t>
  </si>
  <si>
    <t>03 Canyon de Chelly - Prec #: 03.1</t>
  </si>
  <si>
    <t>05 Chinle - Prec #:  05.1</t>
  </si>
  <si>
    <t>09 Concho</t>
  </si>
  <si>
    <t>10 Cornfields - Prec #: 10.1</t>
  </si>
  <si>
    <t>11 Cottonwood - Prec #: 11.1</t>
  </si>
  <si>
    <t>12 Coronado - Prec #: 12.1 / 12.2</t>
  </si>
  <si>
    <t>13 Dennehotso - Prec #: 13.1</t>
  </si>
  <si>
    <t>16 Eagar - Prec #: 16.1 / 16.2</t>
  </si>
  <si>
    <t>17 Flat Top - Prec #: 17.1 / 17.2 / 17.3</t>
  </si>
  <si>
    <t>19 Fort Defiance - Prec #: 19.1</t>
  </si>
  <si>
    <t>22 Ganado North - Prec #: 22.1</t>
  </si>
  <si>
    <t>23 Ganado South - Prec #: 23.1</t>
  </si>
  <si>
    <t>25 Greer</t>
  </si>
  <si>
    <t>27 Houck Prec #: 27.1</t>
  </si>
  <si>
    <t>29 Kinlichee</t>
  </si>
  <si>
    <t>31 Klagetoh</t>
  </si>
  <si>
    <t>33 Lukachukai</t>
  </si>
  <si>
    <t>35 Lupton - Prec #: 35.1</t>
  </si>
  <si>
    <t>37 McNary - Prec #: 37.1</t>
  </si>
  <si>
    <t>39 Many Farms</t>
  </si>
  <si>
    <t>41 Mexican Water - Prec #: 41.1</t>
  </si>
  <si>
    <t>43 Nazlini - Prec #: 43.1</t>
  </si>
  <si>
    <t>45 Nutrioso</t>
  </si>
  <si>
    <t>46 Oak Springs</t>
  </si>
  <si>
    <t>48 Puerco East - Prec #: 48.1</t>
  </si>
  <si>
    <t>49 Puerco West - Prec #: 49.1</t>
  </si>
  <si>
    <t>51 Red Mesa - Prec #: 51.1</t>
  </si>
  <si>
    <t>52 Red Valley - Prec #: 52.1</t>
  </si>
  <si>
    <t>54 Rock Point - Prec #: 54.1</t>
  </si>
  <si>
    <t>56 Rough Rock</t>
  </si>
  <si>
    <t>58 Round Rock - Prec #: 58.1</t>
  </si>
  <si>
    <t>59 Round Valley</t>
  </si>
  <si>
    <t>61 St. Johns - Prec #: 61.1 / 61.2 / 61.3 / 61.4</t>
  </si>
  <si>
    <t>65 St. Michaels - Prec #: 65.1</t>
  </si>
  <si>
    <t>67 Sawmill</t>
  </si>
  <si>
    <t>70 Springerville - Prec #: 70.1 / 70.2</t>
  </si>
  <si>
    <t>74 Steamboat</t>
  </si>
  <si>
    <t>76 Sweetwater - Prec #: 76.1</t>
  </si>
  <si>
    <t>78 Tachee - Prec #: 78.1</t>
  </si>
  <si>
    <t>80 Teec Nos Pos - Prec #: 80.1</t>
  </si>
  <si>
    <t>82 Vernon</t>
  </si>
  <si>
    <t>84 Wheatfields - Prec #: 84.1</t>
  </si>
  <si>
    <t>86 Wide Ruins - Prec #: 86.1</t>
  </si>
  <si>
    <t>88 Window Rock - Prec #: 88.1</t>
  </si>
  <si>
    <t>01 BE BENSON</t>
  </si>
  <si>
    <t>001</t>
  </si>
  <si>
    <t>02 BE J-SIX</t>
  </si>
  <si>
    <t>03 BE POST RANCH</t>
  </si>
  <si>
    <t>04 BE SAN PEDRO</t>
  </si>
  <si>
    <t>05 BI BISBEE</t>
  </si>
  <si>
    <t>06 BI DON LUIS</t>
  </si>
  <si>
    <t>07 BI IRON MAN</t>
  </si>
  <si>
    <t>08 BI LOWELL</t>
  </si>
  <si>
    <t>09 BI SAN RAFAEL</t>
  </si>
  <si>
    <t>10 BI TERRACE</t>
  </si>
  <si>
    <t>11 BI WARREN</t>
  </si>
  <si>
    <t>12 BOWIE</t>
  </si>
  <si>
    <t>13 COCHISE</t>
  </si>
  <si>
    <t>14 DO CALVARY</t>
  </si>
  <si>
    <t>15 DO CARLSON</t>
  </si>
  <si>
    <t>16 DO CASTRO PARK</t>
  </si>
  <si>
    <t>17 DO DOUGLAS</t>
  </si>
  <si>
    <t>18 DO GADSDEN</t>
  </si>
  <si>
    <t>19 DO PAN AMERICAN</t>
  </si>
  <si>
    <t>20 DO SUNNYSIDE</t>
  </si>
  <si>
    <t>21 GREATER SAN PEDRO</t>
  </si>
  <si>
    <t>22 HEREFORD</t>
  </si>
  <si>
    <t>23 HUACHUCA</t>
  </si>
  <si>
    <t>24 MCNEAL</t>
  </si>
  <si>
    <t>25 NACO</t>
  </si>
  <si>
    <t>26 PALOMINAS</t>
  </si>
  <si>
    <t>27 PEARCE</t>
  </si>
  <si>
    <t>28 PIRTLEVILLE</t>
  </si>
  <si>
    <t>29 POMERENE/DRAGOON</t>
  </si>
  <si>
    <t>30 PORTAL</t>
  </si>
  <si>
    <t>31 SAN SIMON</t>
  </si>
  <si>
    <t>32 ST DAVID</t>
  </si>
  <si>
    <t>33 SUNIZONA</t>
  </si>
  <si>
    <t>34 SV AVENIDA DEL SOL</t>
  </si>
  <si>
    <t>35 SV BUFFALO SOLDIER</t>
  </si>
  <si>
    <t>36 SV BUSBY</t>
  </si>
  <si>
    <t>37 SV CARMELITA</t>
  </si>
  <si>
    <t>38 SV CARMICHAEL</t>
  </si>
  <si>
    <t>39 SV CENTRAL BUSINESS</t>
  </si>
  <si>
    <t>40 SV CHARLESTON</t>
  </si>
  <si>
    <t>41 SV CLOUD 9</t>
  </si>
  <si>
    <t>42 SV COLLEGE</t>
  </si>
  <si>
    <t>43 SV COUNTRY CLUB</t>
  </si>
  <si>
    <t>44 SV ESTATES</t>
  </si>
  <si>
    <t>45 SV FORT</t>
  </si>
  <si>
    <t>46 SV FRY</t>
  </si>
  <si>
    <t>47 SV HOPI</t>
  </si>
  <si>
    <t>48 SV MIDDLE SCHOOL</t>
  </si>
  <si>
    <t>49 SV MOSON</t>
  </si>
  <si>
    <t>50 SV PUEBLO DEL SOL</t>
  </si>
  <si>
    <t>51 SV RAMSEY</t>
  </si>
  <si>
    <t>52 SV SNYDER</t>
  </si>
  <si>
    <t>53 SV TOWN &amp; COUNTRY</t>
  </si>
  <si>
    <t>54 SV VILLAGE MEADOWS</t>
  </si>
  <si>
    <t>55 SV VILLAGE ONE</t>
  </si>
  <si>
    <t>56 SV VISTA VILLAGE</t>
  </si>
  <si>
    <t>57 SV YAQUI</t>
  </si>
  <si>
    <t>58 TOMBSTONE</t>
  </si>
  <si>
    <t>59 WEBB</t>
  </si>
  <si>
    <t>60 WHETSTONE</t>
  </si>
  <si>
    <t>61 WI KANSAS SETTLEMENT</t>
  </si>
  <si>
    <t>62 WI PLAYA</t>
  </si>
  <si>
    <t>63 WI STEWART</t>
  </si>
  <si>
    <t>64 WI WILLCOX</t>
  </si>
  <si>
    <t>Flagstaff 19</t>
  </si>
  <si>
    <t>Bellemont 40</t>
  </si>
  <si>
    <t>Blue Ridge 41</t>
  </si>
  <si>
    <t>Bodaway 42</t>
  </si>
  <si>
    <t>Cameron 43</t>
  </si>
  <si>
    <t>Dinnebito 44</t>
  </si>
  <si>
    <t>Coppermine 47</t>
  </si>
  <si>
    <t>Coalmine 48</t>
  </si>
  <si>
    <t>Doney Park 50</t>
  </si>
  <si>
    <t>Fernwood 52</t>
  </si>
  <si>
    <t>Forest Lakes 53</t>
  </si>
  <si>
    <t>Fort Tuthill 54</t>
  </si>
  <si>
    <t>Kiva 55</t>
  </si>
  <si>
    <t>Fort Valley 56</t>
  </si>
  <si>
    <t>Meteor 57</t>
  </si>
  <si>
    <t>Fredonia 58</t>
  </si>
  <si>
    <t>Grand Canyon 59</t>
  </si>
  <si>
    <t>Havasupai 60</t>
  </si>
  <si>
    <t>Inscription House 61</t>
  </si>
  <si>
    <t>Kachina Village 62</t>
  </si>
  <si>
    <t>Mormon Lake 63</t>
  </si>
  <si>
    <t>Kaibab North 64</t>
  </si>
  <si>
    <t>Kaibeto 65</t>
  </si>
  <si>
    <t>North Rim 66</t>
  </si>
  <si>
    <t>Lechee 67</t>
  </si>
  <si>
    <t>Pathway 68</t>
  </si>
  <si>
    <t>Leupp 69</t>
  </si>
  <si>
    <t>Moenkopi 70</t>
  </si>
  <si>
    <t>Navajo Mountain 71</t>
  </si>
  <si>
    <t>Page Central 72</t>
  </si>
  <si>
    <t>Page East 73</t>
  </si>
  <si>
    <t>Page South 74</t>
  </si>
  <si>
    <t>Page West 75</t>
  </si>
  <si>
    <t>Parks 79</t>
  </si>
  <si>
    <t>Pinewood 80</t>
  </si>
  <si>
    <t>Paiute 81</t>
  </si>
  <si>
    <t>Sedona North 82</t>
  </si>
  <si>
    <t>Sedona South 83</t>
  </si>
  <si>
    <t>Ranches 84</t>
  </si>
  <si>
    <t>Sunset Crater East 85</t>
  </si>
  <si>
    <t>Sunset Crater West 86</t>
  </si>
  <si>
    <t>Glen Canyon 87</t>
  </si>
  <si>
    <t>Tolani Lake East 88</t>
  </si>
  <si>
    <t>Tolani Lake West 89</t>
  </si>
  <si>
    <t>Tonalea North 90</t>
  </si>
  <si>
    <t>Tonalea South 91</t>
  </si>
  <si>
    <t>Winona 92</t>
  </si>
  <si>
    <t>Tuba City Northeast 93</t>
  </si>
  <si>
    <t>Tuba City Northwest 94</t>
  </si>
  <si>
    <t>Tuba City Southeast 95</t>
  </si>
  <si>
    <t>Tuba City Southwest 96</t>
  </si>
  <si>
    <t>Tusayan 97</t>
  </si>
  <si>
    <t>Williams Northside 98</t>
  </si>
  <si>
    <t>Williams Southside 99</t>
  </si>
  <si>
    <t>NON RESIDENT WATER DISTRICT</t>
  </si>
  <si>
    <t>001 SOLOMON</t>
  </si>
  <si>
    <t>002 SAFFORD</t>
  </si>
  <si>
    <t>003 SAFFORD</t>
  </si>
  <si>
    <t>004 LAYTON</t>
  </si>
  <si>
    <t>005 LAYTON</t>
  </si>
  <si>
    <t>006 THATCHER</t>
  </si>
  <si>
    <t>007 THATCHER</t>
  </si>
  <si>
    <t>008 CENTRAL</t>
  </si>
  <si>
    <t>009 PIMA</t>
  </si>
  <si>
    <t>010 FORT THOMAS</t>
  </si>
  <si>
    <t>011 BYLAS</t>
  </si>
  <si>
    <t>012 KLONDYKE</t>
  </si>
  <si>
    <t>013 BONITA</t>
  </si>
  <si>
    <t>014 THUNDERBIRD</t>
  </si>
  <si>
    <t>015 SAFFORD</t>
  </si>
  <si>
    <t>016 PERIDOT</t>
  </si>
  <si>
    <t>017 CACTUS</t>
  </si>
  <si>
    <t>018 JACKSON</t>
  </si>
  <si>
    <t>0402306</t>
  </si>
  <si>
    <t>Elgin 6</t>
  </si>
  <si>
    <t>04025048</t>
  </si>
  <si>
    <t>Cordes Lake</t>
  </si>
  <si>
    <t>04025108</t>
  </si>
  <si>
    <t>Cherry Creek 1</t>
  </si>
  <si>
    <t>04025046</t>
  </si>
  <si>
    <t>Canyon</t>
  </si>
  <si>
    <t>04025045</t>
  </si>
  <si>
    <t>Camp Verde 2</t>
  </si>
  <si>
    <t>04025065</t>
  </si>
  <si>
    <t>Montezuma</t>
  </si>
  <si>
    <t>04025047</t>
  </si>
  <si>
    <t>Verde Lakes</t>
  </si>
  <si>
    <t>04025085</t>
  </si>
  <si>
    <t>0402590484</t>
  </si>
  <si>
    <t>Camp Verde 1</t>
  </si>
  <si>
    <t>04025039</t>
  </si>
  <si>
    <t>Jerome</t>
  </si>
  <si>
    <t>04025105</t>
  </si>
  <si>
    <t>0402592193</t>
  </si>
  <si>
    <t>Quail Springs</t>
  </si>
  <si>
    <t>04025107</t>
  </si>
  <si>
    <t>0416410</t>
  </si>
  <si>
    <t>Fir</t>
  </si>
  <si>
    <t>04025063</t>
  </si>
  <si>
    <t>Verde Village</t>
  </si>
  <si>
    <t>04025038</t>
  </si>
  <si>
    <t>Cottonwood 2</t>
  </si>
  <si>
    <t>04025103</t>
  </si>
  <si>
    <t>Western</t>
  </si>
  <si>
    <t>04025077</t>
  </si>
  <si>
    <t>Orchard</t>
  </si>
  <si>
    <t>04025036</t>
  </si>
  <si>
    <t>Clemenceau</t>
  </si>
  <si>
    <t>04025118</t>
  </si>
  <si>
    <t>0402592754</t>
  </si>
  <si>
    <t>Agua Fria 2</t>
  </si>
  <si>
    <t>04025014</t>
  </si>
  <si>
    <t>Bagdad</t>
  </si>
  <si>
    <t>04025098</t>
  </si>
  <si>
    <t>Camp Wood 2</t>
  </si>
  <si>
    <t>04025013</t>
  </si>
  <si>
    <t>Seligman 2</t>
  </si>
  <si>
    <t>04025044</t>
  </si>
  <si>
    <t>Seligman 1</t>
  </si>
  <si>
    <t>04025091</t>
  </si>
  <si>
    <t>Camp Wood 1</t>
  </si>
  <si>
    <t>04025010</t>
  </si>
  <si>
    <t>Williamson Valley</t>
  </si>
  <si>
    <t>04025035</t>
  </si>
  <si>
    <t>Granite</t>
  </si>
  <si>
    <t>04025096</t>
  </si>
  <si>
    <t>Pinon Oaks</t>
  </si>
  <si>
    <t>04025116</t>
  </si>
  <si>
    <t>West Chino</t>
  </si>
  <si>
    <t>04025001</t>
  </si>
  <si>
    <t>Chino Valley 1</t>
  </si>
  <si>
    <t>04025066</t>
  </si>
  <si>
    <t>0412840</t>
  </si>
  <si>
    <t>Chino Valley 2</t>
  </si>
  <si>
    <t>04025074</t>
  </si>
  <si>
    <t>Spruce</t>
  </si>
  <si>
    <t>04025092</t>
  </si>
  <si>
    <t>Big Chino</t>
  </si>
  <si>
    <t>04025087</t>
  </si>
  <si>
    <t>Antelope</t>
  </si>
  <si>
    <t>04025078</t>
  </si>
  <si>
    <t>Granville</t>
  </si>
  <si>
    <t>04025031</t>
  </si>
  <si>
    <t>Glassford</t>
  </si>
  <si>
    <t>04025006</t>
  </si>
  <si>
    <t>0457450</t>
  </si>
  <si>
    <t>Horseshoe</t>
  </si>
  <si>
    <t>04025003</t>
  </si>
  <si>
    <t>Pronghorn View</t>
  </si>
  <si>
    <t>04025089</t>
  </si>
  <si>
    <t>Deep Well</t>
  </si>
  <si>
    <t>04025057</t>
  </si>
  <si>
    <t>Cougar</t>
  </si>
  <si>
    <t>04025067</t>
  </si>
  <si>
    <t>Perkinsville</t>
  </si>
  <si>
    <t>04025052</t>
  </si>
  <si>
    <t>Round Up</t>
  </si>
  <si>
    <t>04025012</t>
  </si>
  <si>
    <t>Prescott Valley 1</t>
  </si>
  <si>
    <t>04025114</t>
  </si>
  <si>
    <t>Coyote Springs</t>
  </si>
  <si>
    <t>04025086</t>
  </si>
  <si>
    <t>Agua Fria 1</t>
  </si>
  <si>
    <t>04025095</t>
  </si>
  <si>
    <t>Drake</t>
  </si>
  <si>
    <t>04025043</t>
  </si>
  <si>
    <t>Ash Fork</t>
  </si>
  <si>
    <t>04025120</t>
  </si>
  <si>
    <t>0402590204</t>
  </si>
  <si>
    <t>Seligman 3</t>
  </si>
  <si>
    <t>04025016</t>
  </si>
  <si>
    <t>Congress</t>
  </si>
  <si>
    <t>04025029</t>
  </si>
  <si>
    <t>0402590765</t>
  </si>
  <si>
    <t>Yarnell</t>
  </si>
  <si>
    <t>04025020</t>
  </si>
  <si>
    <t>Hillside</t>
  </si>
  <si>
    <t>04025027</t>
  </si>
  <si>
    <t>Skull Valley</t>
  </si>
  <si>
    <t>04025017</t>
  </si>
  <si>
    <t>Rincon</t>
  </si>
  <si>
    <t>Map match</t>
  </si>
  <si>
    <t>YES- the prec names match (census name = county name) but the #'s don’t (VTD &lt;&gt; prec #)</t>
  </si>
  <si>
    <t>bdval</t>
  </si>
  <si>
    <t>pct_num</t>
  </si>
  <si>
    <t>pct_name</t>
  </si>
  <si>
    <t>leg</t>
  </si>
  <si>
    <t>cong</t>
  </si>
  <si>
    <t>mccdist</t>
  </si>
  <si>
    <t>centx</t>
  </si>
  <si>
    <t>centy</t>
  </si>
  <si>
    <t>bdname</t>
  </si>
  <si>
    <t>0001</t>
  </si>
  <si>
    <t>0001 ACACIA</t>
  </si>
  <si>
    <t>0002</t>
  </si>
  <si>
    <t>0002 ACOMA</t>
  </si>
  <si>
    <t>0003</t>
  </si>
  <si>
    <t>0003 ACUNA</t>
  </si>
  <si>
    <t>0004</t>
  </si>
  <si>
    <t>0004 ADOBE</t>
  </si>
  <si>
    <t>0005 AGUA FRIA</t>
  </si>
  <si>
    <t>0006</t>
  </si>
  <si>
    <t>0006 AGUILA</t>
  </si>
  <si>
    <t>0007</t>
  </si>
  <si>
    <t>0007 AHWATUKEE</t>
  </si>
  <si>
    <t>0008</t>
  </si>
  <si>
    <t>0008 AIRE LIBRE</t>
  </si>
  <si>
    <t>0009</t>
  </si>
  <si>
    <t>0009 ALEXANDER</t>
  </si>
  <si>
    <t>0010 ALHAMBRA</t>
  </si>
  <si>
    <t>0011</t>
  </si>
  <si>
    <t>0011 GAVILAN PEAK</t>
  </si>
  <si>
    <t>0012</t>
  </si>
  <si>
    <t>0012 ALMERIA</t>
  </si>
  <si>
    <t>0013</t>
  </si>
  <si>
    <t>0013 ALPACA</t>
  </si>
  <si>
    <t>0014</t>
  </si>
  <si>
    <t>0014 ALTA MESA</t>
  </si>
  <si>
    <t>0015 ALTA VISTA</t>
  </si>
  <si>
    <t>0016</t>
  </si>
  <si>
    <t>0016 ALTADENA</t>
  </si>
  <si>
    <t>0017</t>
  </si>
  <si>
    <t>0017 AMBER</t>
  </si>
  <si>
    <t>0018</t>
  </si>
  <si>
    <t>0018 ANDERSON</t>
  </si>
  <si>
    <t>0019</t>
  </si>
  <si>
    <t>0019 BLOOM</t>
  </si>
  <si>
    <t>0020 ANGELA</t>
  </si>
  <si>
    <t>0021</t>
  </si>
  <si>
    <t>0021 CALISTOGA</t>
  </si>
  <si>
    <t>0022</t>
  </si>
  <si>
    <t>0022 ANNETTE</t>
  </si>
  <si>
    <t>0023</t>
  </si>
  <si>
    <t>0023 APACHE</t>
  </si>
  <si>
    <t>0024</t>
  </si>
  <si>
    <t>0024 APACHE PARK</t>
  </si>
  <si>
    <t>0025 APPLEBY</t>
  </si>
  <si>
    <t>0026</t>
  </si>
  <si>
    <t>0026 APRENDE</t>
  </si>
  <si>
    <t>0027</t>
  </si>
  <si>
    <t>0027 ARCADIA</t>
  </si>
  <si>
    <t>0028</t>
  </si>
  <si>
    <t>0028 ARDMORE</t>
  </si>
  <si>
    <t>0029</t>
  </si>
  <si>
    <t>0029 ARIES</t>
  </si>
  <si>
    <t>0030 ARLINGTON</t>
  </si>
  <si>
    <t>0031</t>
  </si>
  <si>
    <t>0031 ARROWHEAD</t>
  </si>
  <si>
    <t>0032</t>
  </si>
  <si>
    <t>0032 ASTER</t>
  </si>
  <si>
    <t>0033</t>
  </si>
  <si>
    <t>0033 ATHENS</t>
  </si>
  <si>
    <t>0034</t>
  </si>
  <si>
    <t>0034 AUGUSTA</t>
  </si>
  <si>
    <t>0035 AVALON</t>
  </si>
  <si>
    <t>0036</t>
  </si>
  <si>
    <t>0036 AVONDALE 1</t>
  </si>
  <si>
    <t>0037</t>
  </si>
  <si>
    <t>0037 AVONDALE 2</t>
  </si>
  <si>
    <t>0038</t>
  </si>
  <si>
    <t>0038 BALSZ</t>
  </si>
  <si>
    <t>0039</t>
  </si>
  <si>
    <t>0039 BANFF</t>
  </si>
  <si>
    <t>0040 BARCELONA</t>
  </si>
  <si>
    <t>0041</t>
  </si>
  <si>
    <t>0041 BARNES</t>
  </si>
  <si>
    <t>0042</t>
  </si>
  <si>
    <t>0042 BAYSHORE</t>
  </si>
  <si>
    <t>0043</t>
  </si>
  <si>
    <t>0043 BEARDSLEY</t>
  </si>
  <si>
    <t>0044</t>
  </si>
  <si>
    <t>0044 BELMONT</t>
  </si>
  <si>
    <t>0045 BERKELEY</t>
  </si>
  <si>
    <t>0046</t>
  </si>
  <si>
    <t>0046 BERRIDGE</t>
  </si>
  <si>
    <t>0047</t>
  </si>
  <si>
    <t>0047 BERYL</t>
  </si>
  <si>
    <t>0048</t>
  </si>
  <si>
    <t>0048 BETHANY</t>
  </si>
  <si>
    <t>0049</t>
  </si>
  <si>
    <t>0049 BETHUNE</t>
  </si>
  <si>
    <t>0050 BILTMORE</t>
  </si>
  <si>
    <t>0051</t>
  </si>
  <si>
    <t>0051 BISCUIT FLAT</t>
  </si>
  <si>
    <t>0052</t>
  </si>
  <si>
    <t>0052 BLACK CANYON</t>
  </si>
  <si>
    <t>0053</t>
  </si>
  <si>
    <t>0053 BLACK GOLD</t>
  </si>
  <si>
    <t>0054</t>
  </si>
  <si>
    <t>0054 BLACKHAWK</t>
  </si>
  <si>
    <t>0055 BLANCHE</t>
  </si>
  <si>
    <t>0056</t>
  </si>
  <si>
    <t>0056 BLUE SKY</t>
  </si>
  <si>
    <t>0057</t>
  </si>
  <si>
    <t>0057 BLUEBIRD</t>
  </si>
  <si>
    <t>0058</t>
  </si>
  <si>
    <t>0058 BLUEFIELD</t>
  </si>
  <si>
    <t>0059</t>
  </si>
  <si>
    <t>0059 BOLO</t>
  </si>
  <si>
    <t>0060 BONANZA</t>
  </si>
  <si>
    <t>0061</t>
  </si>
  <si>
    <t>0061 BREWER</t>
  </si>
  <si>
    <t>0062</t>
  </si>
  <si>
    <t>0062 BRIARWOOD</t>
  </si>
  <si>
    <t>0063</t>
  </si>
  <si>
    <t>0063 BRILL</t>
  </si>
  <si>
    <t>0064</t>
  </si>
  <si>
    <t>0064 BRITTON</t>
  </si>
  <si>
    <t>0065 BROADWAY</t>
  </si>
  <si>
    <t>0066</t>
  </si>
  <si>
    <t>0066 BRONCO</t>
  </si>
  <si>
    <t>0067</t>
  </si>
  <si>
    <t>0067 BROOK HOLLOW</t>
  </si>
  <si>
    <t>0068</t>
  </si>
  <si>
    <t>0068 BROOKWOOD</t>
  </si>
  <si>
    <t>0069</t>
  </si>
  <si>
    <t>0069 BUCKEYE 1</t>
  </si>
  <si>
    <t>0070 BUCKEYE 2</t>
  </si>
  <si>
    <t>0071</t>
  </si>
  <si>
    <t>0071 CAMELOT</t>
  </si>
  <si>
    <t>0072</t>
  </si>
  <si>
    <t>0072 BUFFALO RIDGE</t>
  </si>
  <si>
    <t>0073</t>
  </si>
  <si>
    <t>0073 BURGESS</t>
  </si>
  <si>
    <t>0074</t>
  </si>
  <si>
    <t>0074 CACTUS</t>
  </si>
  <si>
    <t>0075 CACTUS GLEN</t>
  </si>
  <si>
    <t>0076</t>
  </si>
  <si>
    <t>0076 CALAVAR</t>
  </si>
  <si>
    <t>0077</t>
  </si>
  <si>
    <t>0077 CALAVEROS</t>
  </si>
  <si>
    <t>0078</t>
  </si>
  <si>
    <t>0078 BULLARD</t>
  </si>
  <si>
    <t>0079</t>
  </si>
  <si>
    <t>0079 CALYPSO</t>
  </si>
  <si>
    <t>0080 CAMBRIDGE</t>
  </si>
  <si>
    <t>0081</t>
  </si>
  <si>
    <t>0081 CAMDEN</t>
  </si>
  <si>
    <t>0082</t>
  </si>
  <si>
    <t>0082 CAMELBACK HIGH</t>
  </si>
  <si>
    <t>0083</t>
  </si>
  <si>
    <t>0083 CAMELHEAD</t>
  </si>
  <si>
    <t>0084</t>
  </si>
  <si>
    <t>0084 CAMELVIEW</t>
  </si>
  <si>
    <t>0085 CAMEO</t>
  </si>
  <si>
    <t>0086</t>
  </si>
  <si>
    <t>0086 CAMERON</t>
  </si>
  <si>
    <t>0087</t>
  </si>
  <si>
    <t>0087 CAMPBELL</t>
  </si>
  <si>
    <t>0088</t>
  </si>
  <si>
    <t>0088 CAMPBELL PARK</t>
  </si>
  <si>
    <t>0089</t>
  </si>
  <si>
    <t>0089 CAMPO BELLO</t>
  </si>
  <si>
    <t>0090 CANAL</t>
  </si>
  <si>
    <t>0091</t>
  </si>
  <si>
    <t>0091 CANTERBURY</t>
  </si>
  <si>
    <t>0092</t>
  </si>
  <si>
    <t>0092 CANYON PARK</t>
  </si>
  <si>
    <t>0093</t>
  </si>
  <si>
    <t>0093 CAPISTRANO</t>
  </si>
  <si>
    <t>0094</t>
  </si>
  <si>
    <t>0094 CAREFREE</t>
  </si>
  <si>
    <t>0095 CARNATION</t>
  </si>
  <si>
    <t>0096</t>
  </si>
  <si>
    <t>0096 CAROL</t>
  </si>
  <si>
    <t>0097</t>
  </si>
  <si>
    <t>0097 CAROL ANN</t>
  </si>
  <si>
    <t>0098</t>
  </si>
  <si>
    <t>0098 CAROLINA</t>
  </si>
  <si>
    <t>0099</t>
  </si>
  <si>
    <t>0099 CARSON</t>
  </si>
  <si>
    <t>01 WIKIEUP</t>
  </si>
  <si>
    <t>02 MOHAVE MESA</t>
  </si>
  <si>
    <t>03 ROOSEVELT</t>
  </si>
  <si>
    <t>04 CHLORIDE</t>
  </si>
  <si>
    <t>05 COLORADO CITY</t>
  </si>
  <si>
    <t>06 COUNTRY CLUB</t>
  </si>
  <si>
    <t>07 DESERT HILLS</t>
  </si>
  <si>
    <t>08 MEADVIEW</t>
  </si>
  <si>
    <t>09 DOLAN SPRINGS</t>
  </si>
  <si>
    <t>10 GOLDEN VALLEY</t>
  </si>
  <si>
    <t>11 BUTLER</t>
  </si>
  <si>
    <t>12 MOHAVE VALLEY</t>
  </si>
  <si>
    <t>13 HACKBERRY</t>
  </si>
  <si>
    <t>14 HILLTOP</t>
  </si>
  <si>
    <t>15 HUALAPAI</t>
  </si>
  <si>
    <t>16 NORTH KINGMAN</t>
  </si>
  <si>
    <t>17 S W KINGMAN</t>
  </si>
  <si>
    <t>18 BEALE</t>
  </si>
  <si>
    <t>19 E KINGMAN</t>
  </si>
  <si>
    <t>20 SOUTHERN</t>
  </si>
  <si>
    <t>21 LITTLEFIELD</t>
  </si>
  <si>
    <t>22 LOGASVILLE</t>
  </si>
  <si>
    <t>23 MOCCASIN</t>
  </si>
  <si>
    <t>24 SIERRA</t>
  </si>
  <si>
    <t>25 PUNTO DE VISTA</t>
  </si>
  <si>
    <t>26 OATMAN</t>
  </si>
  <si>
    <t>27 PEACH SPRINGS</t>
  </si>
  <si>
    <t>28 RIVIERA</t>
  </si>
  <si>
    <t>29 TOPOCK</t>
  </si>
  <si>
    <t>30 HOLIDAY SHORES</t>
  </si>
  <si>
    <t>31 YUCCA</t>
  </si>
  <si>
    <t>32 TRUXTON</t>
  </si>
  <si>
    <t>33 INDUSTRIAL</t>
  </si>
  <si>
    <t>34 PALO VERDE</t>
  </si>
  <si>
    <t>35 LONDON BRIDGE</t>
  </si>
  <si>
    <t>36 SARA</t>
  </si>
  <si>
    <t>37 ARCADIA</t>
  </si>
  <si>
    <t>38 FAIRGROUNDS</t>
  </si>
  <si>
    <t>39 BULLHEAD CITY</t>
  </si>
  <si>
    <t>40 NORTH COLLEGE</t>
  </si>
  <si>
    <t>41 RIVER BEND</t>
  </si>
  <si>
    <t>42 BUENA VISTA</t>
  </si>
  <si>
    <t>43 SMOKETREE</t>
  </si>
  <si>
    <t>44 STARLINE</t>
  </si>
  <si>
    <t>45 WHITE HILLS</t>
  </si>
  <si>
    <t>46 SACRAMENTO VLY</t>
  </si>
  <si>
    <t>47 BLUEWATER</t>
  </si>
  <si>
    <t>48 MONTE VISTA</t>
  </si>
  <si>
    <t>49 HACIENDA</t>
  </si>
  <si>
    <t>50 VERDE</t>
  </si>
  <si>
    <t>51 MOUNTAIN VIEW</t>
  </si>
  <si>
    <t>52 CROSSMAN</t>
  </si>
  <si>
    <t>53 LAKEVIEW</t>
  </si>
  <si>
    <t>54 ORO GRANDE</t>
  </si>
  <si>
    <t>55 BERMUDA CITY</t>
  </si>
  <si>
    <t>56 DAVIS DAM</t>
  </si>
  <si>
    <t>57 RAINBOW</t>
  </si>
  <si>
    <t>58 BROADWAY</t>
  </si>
  <si>
    <t>59 CHAPARRAL</t>
  </si>
  <si>
    <t>60 ZUNI</t>
  </si>
  <si>
    <t>61 MESA DEL SUR</t>
  </si>
  <si>
    <t>62 CAMELBACK</t>
  </si>
  <si>
    <t>63 THUNDERBOLT</t>
  </si>
  <si>
    <t>64 AVALON</t>
  </si>
  <si>
    <t>65 PARKWAY</t>
  </si>
  <si>
    <t>66 LONG MOUNTAIN</t>
  </si>
  <si>
    <t>67 DAYTONA</t>
  </si>
  <si>
    <t>68 CHESAPEAKE</t>
  </si>
  <si>
    <t>69 EL DORADO</t>
  </si>
  <si>
    <t>70 ROADRUNNER</t>
  </si>
  <si>
    <t>71 QUAIL RUN</t>
  </si>
  <si>
    <t>72 FIESTA</t>
  </si>
  <si>
    <t>73 JAMAICA</t>
  </si>
  <si>
    <t>01 CHILCHINBETO - Prec. #: 01.00</t>
  </si>
  <si>
    <t>02 CIBECUE - Prec. #: 02.00</t>
  </si>
  <si>
    <t>03 CLAY SPRINGS - Prec. #: 03.00 / 03.01</t>
  </si>
  <si>
    <t>04 DILKON</t>
  </si>
  <si>
    <t>05 FOREST LAKE #1</t>
  </si>
  <si>
    <t>06 GREASEWOOD</t>
  </si>
  <si>
    <t>07 HARDROCK #1 - Prec. #: 07.03</t>
  </si>
  <si>
    <t>08 HEBER/OVERGAARD</t>
  </si>
  <si>
    <t>09 HOLBROOK #1 - Prec. #: 09.01 / 09.02 / 09.03 / 09.05 / 09.06</t>
  </si>
  <si>
    <t>10 HOLBROOK #2</t>
  </si>
  <si>
    <t>11 HOLBROOK #3</t>
  </si>
  <si>
    <t>13 INDIAN WELLS</t>
  </si>
  <si>
    <t>15 JEDDITO #1 - Prec. #: 15.01</t>
  </si>
  <si>
    <t>16 JOSEPH CITY</t>
  </si>
  <si>
    <t>17 KAYENTA #1 - Prec. #: 17.00</t>
  </si>
  <si>
    <t>18 KAYENTA #2 - Prec. #: 18.00</t>
  </si>
  <si>
    <t>19 KEAMS CANYON - Prec. #: 19.00</t>
  </si>
  <si>
    <t>20 LAKESIDE #1</t>
  </si>
  <si>
    <t>21 LINDEN</t>
  </si>
  <si>
    <t>22 LOW MOUNTAIN #1 - Prec. #: 22.01</t>
  </si>
  <si>
    <t>24 ORAIBI - Prec. #: 24.00</t>
  </si>
  <si>
    <t>26 PINEDALE - Prec. #: 26.01 / 26.02</t>
  </si>
  <si>
    <t>28 PINETOP #1</t>
  </si>
  <si>
    <t>29 PINON #1 - Prec. #: 29.01</t>
  </si>
  <si>
    <t>30 POLACCA - Prec. #: 30.00</t>
  </si>
  <si>
    <t>31 SHONTO #1 - Prec. #: 31.01</t>
  </si>
  <si>
    <t>32 SHOW LOW #1</t>
  </si>
  <si>
    <t>33 SHOW LOW #2</t>
  </si>
  <si>
    <t>35 SNOWFLAKE #1</t>
  </si>
  <si>
    <t>36 SNOWFLAKE #2</t>
  </si>
  <si>
    <t>38 TAYLOR #1 - Prec. #: 38.01 / 38.02</t>
  </si>
  <si>
    <t>39 TEESTO #1</t>
  </si>
  <si>
    <t>40 TOREVA - Prec. #: 40.00</t>
  </si>
  <si>
    <t>41 WHITECONE #1</t>
  </si>
  <si>
    <t>42 WHITERIVER #1 - Prec. #: 42.00</t>
  </si>
  <si>
    <t>43 WINSLOW #1 - Prec. #: 43.01 / 43.02</t>
  </si>
  <si>
    <t>44 WINSLOW #2 - Prec. #: 44.01 / 44.02</t>
  </si>
  <si>
    <t>45 WINSLOW #3 - Prec. #: 45.00</t>
  </si>
  <si>
    <t>46 WINSLOW #4 - Prec. #: 46.01 / 46.02</t>
  </si>
  <si>
    <t>47 WINSLOW #5 - Prec. #: 47.01 / 47.02</t>
  </si>
  <si>
    <t>50 WOODRUFF - Prec. #: 50.01 / 50.02</t>
  </si>
  <si>
    <t>51 BIRDSPRINGS - Prec. #: 51.00</t>
  </si>
  <si>
    <t>52 LAKESIDE #2</t>
  </si>
  <si>
    <t>53 PINETOP #2</t>
  </si>
  <si>
    <t>54 SHOW LOW #3 - Prec. #: 54.00</t>
  </si>
  <si>
    <t>55 TAYLOR #2 - Prec. #: 55.01 / 55.02 / 55.03</t>
  </si>
  <si>
    <t>56 HONDAH - Prec. #: 56.00</t>
  </si>
  <si>
    <t>57 BLACK MESA</t>
  </si>
  <si>
    <t>58 SUN VALLEY - Prec. #: 58.01 / 58.02 / 58.03</t>
  </si>
  <si>
    <t>59 CEDAR HILLS</t>
  </si>
  <si>
    <t>60 WHIPPOORWILL SPRINGS #1 - Prec. #: 60.01</t>
  </si>
  <si>
    <t>61 TACHEE/BLUE GAP - Prec. #: 61.00</t>
  </si>
  <si>
    <t>62 SHOW LOW #4</t>
  </si>
  <si>
    <t>63 WHITE MOUNTAIN LAKE</t>
  </si>
  <si>
    <t>64 FOREST LAKE #2</t>
  </si>
  <si>
    <t>65 SHONTO #2 - Prec. #: 65.00</t>
  </si>
  <si>
    <t>66 WHIPPOORWILL SPRINGS #2 - Prec. #: 66.00</t>
  </si>
  <si>
    <t>67 LOW MOUNTAIN #2 - Prec. #: 67.00</t>
  </si>
  <si>
    <t>68 TEESTO #2 - Prec. #: 68.00</t>
  </si>
  <si>
    <t>69 TEESTO #3</t>
  </si>
  <si>
    <t>70 TEESTO #4 - Prec. #: 70.00</t>
  </si>
  <si>
    <t>71 PINON #2 - Prec. #: 71.00</t>
  </si>
  <si>
    <t>72 PINON #3 - Prec. #: 72.00</t>
  </si>
  <si>
    <t>73 JEDDITO #2 - Prec. #: 73.00</t>
  </si>
  <si>
    <t>74 JEDDITO #3 - Prec. #: 74.00</t>
  </si>
  <si>
    <t>75 HARDROCK #2</t>
  </si>
  <si>
    <t>76 HARDROCK #3 - Prec. #: 76.00</t>
  </si>
  <si>
    <t>77 WHITECONE #2</t>
  </si>
  <si>
    <t>78 WHITECONE #3 - Prec. #: 78.00</t>
  </si>
  <si>
    <t>79 WHITERIVER #2 - Prec. #: 79.00</t>
  </si>
  <si>
    <t>01 KEARNY</t>
  </si>
  <si>
    <t>02 KEARNY RURAL</t>
  </si>
  <si>
    <t>03 RIVERSIDE</t>
  </si>
  <si>
    <t>04 DUDLEYVILLE</t>
  </si>
  <si>
    <t>05 SAN MANUEL</t>
  </si>
  <si>
    <t>06 MAMMOTH</t>
  </si>
  <si>
    <t>07 ORACLE</t>
  </si>
  <si>
    <t>08 SADDLEBROOKE WEST</t>
  </si>
  <si>
    <t>09 ARIZONA CITY</t>
  </si>
  <si>
    <t>10 TOLTEC SOUTH</t>
  </si>
  <si>
    <t>11 PICACHO</t>
  </si>
  <si>
    <t>12 ELOY</t>
  </si>
  <si>
    <t>13 TOLTEC</t>
  </si>
  <si>
    <t>14 ELOY SOUTH</t>
  </si>
  <si>
    <t>15 SADDLEBROOKE EAST</t>
  </si>
  <si>
    <t>16 RED ROCK</t>
  </si>
  <si>
    <t>17 COOLIDGE NE</t>
  </si>
  <si>
    <t>18 COOLIDGE NW</t>
  </si>
  <si>
    <t>19 COOLIDGE SOUTH</t>
  </si>
  <si>
    <t>20 RANDOLPH</t>
  </si>
  <si>
    <t>21 CENTRAL ARIZONA COLLEGE</t>
  </si>
  <si>
    <t>22 ELEVEN MILE CORNER</t>
  </si>
  <si>
    <t>23 FLORENCE NORTH</t>
  </si>
  <si>
    <t>24 FLORENCE SOUTH</t>
  </si>
  <si>
    <t>25 CACTUS FOREST</t>
  </si>
  <si>
    <t>26 JOHNSON RANCH</t>
  </si>
  <si>
    <t>27 POSTON BUTTE</t>
  </si>
  <si>
    <t>28 QUEEN CREEK</t>
  </si>
  <si>
    <t>29 SACATON</t>
  </si>
  <si>
    <t>30 MARICOPA</t>
  </si>
  <si>
    <t>31 STANFIELD</t>
  </si>
  <si>
    <t>32 CASA GRANDE NORTH</t>
  </si>
  <si>
    <t>33 CASA GRANDE N CENTRAL</t>
  </si>
  <si>
    <t>34 CASA GRANDE S CENTRAL</t>
  </si>
  <si>
    <t>35 CASA GRANDE NE</t>
  </si>
  <si>
    <t>36 CASA GRANDE SE</t>
  </si>
  <si>
    <t>37 CASA GRANDE NW</t>
  </si>
  <si>
    <t>38 CASA GRANDE SW</t>
  </si>
  <si>
    <t>39 CASA GRANDE RANCHO GRANDE</t>
  </si>
  <si>
    <t>40 APACHE JCT SUPERSTITION</t>
  </si>
  <si>
    <t>41 CASA GRANDE INTERCHANGE</t>
  </si>
  <si>
    <t>42 APACHE JCT NW</t>
  </si>
  <si>
    <t>43 APACHE JCT SW</t>
  </si>
  <si>
    <t>44 APACHE JCT SE</t>
  </si>
  <si>
    <t>45 APACHE JCT NE</t>
  </si>
  <si>
    <t>46 APACHE JCT EAST</t>
  </si>
  <si>
    <t>47 APACHE JCT CENTRAL</t>
  </si>
  <si>
    <t>48 GOLD CANYON</t>
  </si>
  <si>
    <t>49 QUEEN VALLEY</t>
  </si>
  <si>
    <t>50 SUPERIOR NORTH</t>
  </si>
  <si>
    <t>51 SUPERIOR SOUTH</t>
  </si>
  <si>
    <t>52 SUTTON SUMMIT</t>
  </si>
  <si>
    <t>53 CHUI CHU</t>
  </si>
  <si>
    <t>54 THUNDERBIRD FARMS</t>
  </si>
  <si>
    <t>55 CASA GRANDE WEST</t>
  </si>
  <si>
    <t>56 APACHE JUNCTION NORTH</t>
  </si>
  <si>
    <t>57 APACHE JUNCTION N. CENTRAL</t>
  </si>
  <si>
    <t>58 APACHE JUNCTION E. CENTRAL</t>
  </si>
  <si>
    <t>59 APACHE JUNCTION SOUTH</t>
  </si>
  <si>
    <t>60 BLACKWATER</t>
  </si>
  <si>
    <t>61 SAN TAN</t>
  </si>
  <si>
    <t>62 CASA BLANCA</t>
  </si>
  <si>
    <t>63 APACHE TRAIL</t>
  </si>
  <si>
    <t>64 SUPERSTITION MOUNTAIN</t>
  </si>
  <si>
    <t>65 CASA GRANDE SOUTH</t>
  </si>
  <si>
    <t>66 MOUNTAINBROOK VILLAGE</t>
  </si>
  <si>
    <t>67 HIDDEN VALLEY</t>
  </si>
  <si>
    <t>68 SAN TAN PARK</t>
  </si>
  <si>
    <t>69 BELLA VISTA</t>
  </si>
  <si>
    <t>70 COPPER BASIN</t>
  </si>
  <si>
    <t>71 SCHNEPF</t>
  </si>
  <si>
    <t>72 PERALTA</t>
  </si>
  <si>
    <t>73 EL DORADO</t>
  </si>
  <si>
    <t>74 SANTA ROSA</t>
  </si>
  <si>
    <t>75 WALKER BUTTE</t>
  </si>
  <si>
    <t>76 PECAN CREEK NORTH</t>
  </si>
  <si>
    <t>77 AK CHIN COMMUNITY</t>
  </si>
  <si>
    <t>78 MARICOPA MEADOWS</t>
  </si>
  <si>
    <t>79 MARICOPA FIESTA</t>
  </si>
  <si>
    <t>80 PROVINCE</t>
  </si>
  <si>
    <t>81 IRONWOOD COMMON</t>
  </si>
  <si>
    <t>82 CRUZ PARK</t>
  </si>
  <si>
    <t>83 COYOTE RANCH</t>
  </si>
  <si>
    <t>84 GOLD CANYON NORTH</t>
  </si>
  <si>
    <t>85 SAN TAN HEIGHTS</t>
  </si>
  <si>
    <t>86 CIRCLE CROSS RANCH</t>
  </si>
  <si>
    <t>87 JOHNSON RANCH EAST</t>
  </si>
  <si>
    <t>88 IRONWOOD CROSSING</t>
  </si>
  <si>
    <t>01 NOGALES 1</t>
  </si>
  <si>
    <t>02 NOGALES 2</t>
  </si>
  <si>
    <t>03 NOGALES 3</t>
  </si>
  <si>
    <t>04 NOGALES 4</t>
  </si>
  <si>
    <t>05 CORONADO 5</t>
  </si>
  <si>
    <t>06 ELGIN 6</t>
  </si>
  <si>
    <t>07 RIO RICO 7</t>
  </si>
  <si>
    <t>08 NOGALES 8</t>
  </si>
  <si>
    <t>09 NOGALES 9</t>
  </si>
  <si>
    <t>10 NOGALES 10</t>
  </si>
  <si>
    <t>0772 SANDIA</t>
  </si>
  <si>
    <t>0773</t>
  </si>
  <si>
    <t>0773 SANDPIPER</t>
  </si>
  <si>
    <t>0774</t>
  </si>
  <si>
    <t>0774 MORRISON RANCH</t>
  </si>
  <si>
    <t>0775</t>
  </si>
  <si>
    <t>0775 SANDY SHORES</t>
  </si>
  <si>
    <t>0776</t>
  </si>
  <si>
    <t>0776 MOUNTAIN VIEW</t>
  </si>
  <si>
    <t>0777</t>
  </si>
  <si>
    <t>0777 SANTA MARIA</t>
  </si>
  <si>
    <t>0778</t>
  </si>
  <si>
    <t>0778 SANTAN</t>
  </si>
  <si>
    <t>0779</t>
  </si>
  <si>
    <t>0779 SANTO</t>
  </si>
  <si>
    <t>0780</t>
  </si>
  <si>
    <t>0780 SARATOGA</t>
  </si>
  <si>
    <t>0781</t>
  </si>
  <si>
    <t>0781 SCOTTSDALE</t>
  </si>
  <si>
    <t>0782</t>
  </si>
  <si>
    <t>0782 SELLS</t>
  </si>
  <si>
    <t>0783</t>
  </si>
  <si>
    <t>0783 SENTINEL</t>
  </si>
  <si>
    <t>0784</t>
  </si>
  <si>
    <t>0784 SENTRY</t>
  </si>
  <si>
    <t>0785</t>
  </si>
  <si>
    <t>0785 SEVILLA</t>
  </si>
  <si>
    <t>0786</t>
  </si>
  <si>
    <t>0786 SHADOW HILLS</t>
  </si>
  <si>
    <t>0787</t>
  </si>
  <si>
    <t>0787 SHADOW RIDGE</t>
  </si>
  <si>
    <t>0788</t>
  </si>
  <si>
    <t>0788 SHADOW ROCK</t>
  </si>
  <si>
    <t>0789</t>
  </si>
  <si>
    <t>0789 SHADY GLEN</t>
  </si>
  <si>
    <t>0790</t>
  </si>
  <si>
    <t>0790 SHASTA</t>
  </si>
  <si>
    <t>0791</t>
  </si>
  <si>
    <t>0791 SHAW BUTTE</t>
  </si>
  <si>
    <t>0792</t>
  </si>
  <si>
    <t>OAKWOOD COUNTRY CLUB 2</t>
  </si>
  <si>
    <t>0792 OAKWOOD COUNTRY CLUB 2</t>
  </si>
  <si>
    <t>0793</t>
  </si>
  <si>
    <t>0793 SHEA</t>
  </si>
  <si>
    <t>0794</t>
  </si>
  <si>
    <t>0794 SHEENA</t>
  </si>
  <si>
    <t>0795</t>
  </si>
  <si>
    <t>0795 SHERIDAN</t>
  </si>
  <si>
    <t>0796</t>
  </si>
  <si>
    <t>0796 SIERRA</t>
  </si>
  <si>
    <t>0797</t>
  </si>
  <si>
    <t>0797 SIERRA VISTA</t>
  </si>
  <si>
    <t>0798</t>
  </si>
  <si>
    <t>0798 SIESTA</t>
  </si>
  <si>
    <t>0799</t>
  </si>
  <si>
    <t>0799 SIGNAL BUTTE</t>
  </si>
  <si>
    <t>0800</t>
  </si>
  <si>
    <t>0800 SILVER CREEK</t>
  </si>
  <si>
    <t>0801</t>
  </si>
  <si>
    <t>0801 SILVER SPUR</t>
  </si>
  <si>
    <t>0802</t>
  </si>
  <si>
    <t>0802 SILVERADO</t>
  </si>
  <si>
    <t>0803</t>
  </si>
  <si>
    <t>0803 SILVERTREE</t>
  </si>
  <si>
    <t>0804</t>
  </si>
  <si>
    <t>0804 SIMIS</t>
  </si>
  <si>
    <t>0805</t>
  </si>
  <si>
    <t>0805 LOBO</t>
  </si>
  <si>
    <t>0806</t>
  </si>
  <si>
    <t>0806 SKY HARBOR</t>
  </si>
  <si>
    <t>0807</t>
  </si>
  <si>
    <t>0807 SKY HAWK</t>
  </si>
  <si>
    <t>0808</t>
  </si>
  <si>
    <t>0808 NORTERRA</t>
  </si>
  <si>
    <t>0809</t>
  </si>
  <si>
    <t>0809 SOLANO</t>
  </si>
  <si>
    <t>0810</t>
  </si>
  <si>
    <t>0810 SOLCITO</t>
  </si>
  <si>
    <t>0811</t>
  </si>
  <si>
    <t>0811 SOUTH BANK</t>
  </si>
  <si>
    <t>0812</t>
  </si>
  <si>
    <t>0812 SOUTH FORK</t>
  </si>
  <si>
    <t>0813</t>
  </si>
  <si>
    <t>0813 SOUTH MTN HIGH</t>
  </si>
  <si>
    <t>0814</t>
  </si>
  <si>
    <t>0814 SOUTHERN</t>
  </si>
  <si>
    <t>0815</t>
  </si>
  <si>
    <t>0815 SPANISH GARDEN</t>
  </si>
  <si>
    <t>0816</t>
  </si>
  <si>
    <t>0816 SPRINGS</t>
  </si>
  <si>
    <t>0817</t>
  </si>
  <si>
    <t>0817 SPRUCE</t>
  </si>
  <si>
    <t>0818</t>
  </si>
  <si>
    <t>0818 SPUR</t>
  </si>
  <si>
    <t>0819</t>
  </si>
  <si>
    <t>0819 ST CHRISTOPHER</t>
  </si>
  <si>
    <t>0820</t>
  </si>
  <si>
    <t>0820 ST FRANCIS</t>
  </si>
  <si>
    <t>0821</t>
  </si>
  <si>
    <t>0821 ST JOHN</t>
  </si>
  <si>
    <t>0822</t>
  </si>
  <si>
    <t>PRECINCT 001</t>
  </si>
  <si>
    <t>PRECINCT 002</t>
  </si>
  <si>
    <t>PRECINCT 003</t>
  </si>
  <si>
    <t>PRECINCT 004</t>
  </si>
  <si>
    <t>PRECINCT 005</t>
  </si>
  <si>
    <t>PRECINCT 006</t>
  </si>
  <si>
    <t>PRECINCT 007</t>
  </si>
  <si>
    <t>PRECINCT 008</t>
  </si>
  <si>
    <t>PRECINCT 009</t>
  </si>
  <si>
    <t>PRECINCT 010</t>
  </si>
  <si>
    <t>PRECINCT 011</t>
  </si>
  <si>
    <t>PRECINCT 012</t>
  </si>
  <si>
    <t>PRECINCT 013</t>
  </si>
  <si>
    <t>PRECINCT 014</t>
  </si>
  <si>
    <t>PRECINCT 015</t>
  </si>
  <si>
    <t>PRECINCT 016</t>
  </si>
  <si>
    <t>PRECINCT 017</t>
  </si>
  <si>
    <t>PRECINCT 018</t>
  </si>
  <si>
    <t>PRECINCT 019</t>
  </si>
  <si>
    <t>PRECINCT 020</t>
  </si>
  <si>
    <t>PRECINCT 021</t>
  </si>
  <si>
    <t>PRECINCT 022</t>
  </si>
  <si>
    <t>PRECINCT 023</t>
  </si>
  <si>
    <t>PRECINCT 024</t>
  </si>
  <si>
    <t>PRECINCT 025</t>
  </si>
  <si>
    <t>PRECINCT 026</t>
  </si>
  <si>
    <t>PRECINCT 027</t>
  </si>
  <si>
    <t>PRECINCT 028</t>
  </si>
  <si>
    <t>PRECINCT 029</t>
  </si>
  <si>
    <t>PRECINCT 030</t>
  </si>
  <si>
    <t>PRECINCT 031</t>
  </si>
  <si>
    <t>PRECINCT 032</t>
  </si>
  <si>
    <t>PRECINCT 033</t>
  </si>
  <si>
    <t>PRECINCT 034</t>
  </si>
  <si>
    <t>PRECINCT 035</t>
  </si>
  <si>
    <t>PRECINCT 036</t>
  </si>
  <si>
    <t>PRECINCT 037</t>
  </si>
  <si>
    <t>PRECINCT 038</t>
  </si>
  <si>
    <t>PRECINCT 039</t>
  </si>
  <si>
    <t>PRECINCT 040</t>
  </si>
  <si>
    <t>PRECINCT 041</t>
  </si>
  <si>
    <t>PRECINCT 042</t>
  </si>
  <si>
    <t>1074 TIERRA MADRE</t>
  </si>
  <si>
    <t>1075</t>
  </si>
  <si>
    <t>1075 POCO BUENO</t>
  </si>
  <si>
    <t>1076</t>
  </si>
  <si>
    <t>1076 CIMARRON</t>
  </si>
  <si>
    <t>1077</t>
  </si>
  <si>
    <t>1077 TRADITIONS</t>
  </si>
  <si>
    <t>1078</t>
  </si>
  <si>
    <t>1078 SURPRISE FARMS</t>
  </si>
  <si>
    <t>1079 WILLOW CANYON</t>
  </si>
  <si>
    <t>1080</t>
  </si>
  <si>
    <t>1080 CIMARRON SPRINGS</t>
  </si>
  <si>
    <t>1081</t>
  </si>
  <si>
    <t>1081 PENA</t>
  </si>
  <si>
    <t>1082</t>
  </si>
  <si>
    <t>1082 MOUNTAIN SAGE</t>
  </si>
  <si>
    <t>1083</t>
  </si>
  <si>
    <t>1083 RANCHO PALOMA</t>
  </si>
  <si>
    <t>1084</t>
  </si>
  <si>
    <t>1084 DYNAMITE</t>
  </si>
  <si>
    <t>1085</t>
  </si>
  <si>
    <t>1085 WESTLAND</t>
  </si>
  <si>
    <t>1086</t>
  </si>
  <si>
    <t>1086 LOMA VERDES</t>
  </si>
  <si>
    <t>1087</t>
  </si>
  <si>
    <t>1087 RANCH HOUSE</t>
  </si>
  <si>
    <t>1088</t>
  </si>
  <si>
    <t>1088 MEADOWBROOK VILLAGE</t>
  </si>
  <si>
    <t>1089</t>
  </si>
  <si>
    <t>1089 RITTENHOUSE</t>
  </si>
  <si>
    <t>1090</t>
  </si>
  <si>
    <t>1090 PEORIA HEIGHTS</t>
  </si>
  <si>
    <t>1091</t>
  </si>
  <si>
    <t>1091 ARROWHEAD RANCH</t>
  </si>
  <si>
    <t>1092</t>
  </si>
  <si>
    <t>1092 MIRADA</t>
  </si>
  <si>
    <t>1093</t>
  </si>
  <si>
    <t>1093 GILA</t>
  </si>
  <si>
    <t>1094</t>
  </si>
  <si>
    <t>1094 WESTRIDGE</t>
  </si>
  <si>
    <t>1095</t>
  </si>
  <si>
    <t>1095 SENNIA VISTA</t>
  </si>
  <si>
    <t>1096</t>
  </si>
  <si>
    <t>1096 COLDWATER RIDGE</t>
  </si>
  <si>
    <t>1097</t>
  </si>
  <si>
    <t>1097 WOLF RUN</t>
  </si>
  <si>
    <t>1098</t>
  </si>
  <si>
    <t>1098 SUN GROVES</t>
  </si>
  <si>
    <t>1099</t>
  </si>
  <si>
    <t>1099 RIDGEVIEW</t>
  </si>
  <si>
    <t>1100</t>
  </si>
  <si>
    <t>1100 KENLY FARMS</t>
  </si>
  <si>
    <t>1101</t>
  </si>
  <si>
    <t>1101 REEMS</t>
  </si>
  <si>
    <t>1102</t>
  </si>
  <si>
    <t>1102 WEST POINT</t>
  </si>
  <si>
    <t>1103</t>
  </si>
  <si>
    <t>VILLA DE PAZ</t>
  </si>
  <si>
    <t>1103 VILLA DE PAZ</t>
  </si>
  <si>
    <t>1104</t>
  </si>
  <si>
    <t>1104 ORANGEWOOD FARMS</t>
  </si>
  <si>
    <t>1105</t>
  </si>
  <si>
    <t>1105 SUNDANCE WEST</t>
  </si>
  <si>
    <t>1106</t>
  </si>
  <si>
    <t>1106 MONTANA FARMS</t>
  </si>
  <si>
    <t>1107</t>
  </si>
  <si>
    <t>1107 HOPEVILLE</t>
  </si>
  <si>
    <t>1108</t>
  </si>
  <si>
    <t>1108 HASTINGS</t>
  </si>
  <si>
    <t>1109</t>
  </si>
  <si>
    <t>1109 INSPIRATION</t>
  </si>
  <si>
    <t>1110</t>
  </si>
  <si>
    <t>1110 LAUREL GREENS</t>
  </si>
  <si>
    <t>1111</t>
  </si>
  <si>
    <t>1111 MAJESTY</t>
  </si>
  <si>
    <t>1112</t>
  </si>
  <si>
    <t>1112 STETSON HILLS</t>
  </si>
  <si>
    <t>1113</t>
  </si>
  <si>
    <t>1113 PYRAMID PEAK</t>
  </si>
  <si>
    <t>1114</t>
  </si>
  <si>
    <t>1114 LAS SENDAS</t>
  </si>
  <si>
    <t>1115</t>
  </si>
  <si>
    <t>1115 SAGUARO SHADOWS</t>
  </si>
  <si>
    <t>1116</t>
  </si>
  <si>
    <t>1116 SAN MICHELLE</t>
  </si>
  <si>
    <t>1117</t>
  </si>
  <si>
    <t>1117 FRONTIER</t>
  </si>
  <si>
    <t>1118</t>
  </si>
  <si>
    <t>1118 TOWNE MEADOWS</t>
  </si>
  <si>
    <t>1119</t>
  </si>
  <si>
    <t>1119 PORTOBELLO</t>
  </si>
  <si>
    <t>1120 SUNLAND SPRINGS</t>
  </si>
  <si>
    <t>1121</t>
  </si>
  <si>
    <t>1121 DESERT HAVEN</t>
  </si>
  <si>
    <t>1122</t>
  </si>
  <si>
    <t>1122 SIERRA RANCH</t>
  </si>
  <si>
    <t>1123</t>
  </si>
  <si>
    <t>1123 MARIPOSA GRANDE</t>
  </si>
  <si>
    <t>1124</t>
  </si>
  <si>
    <t>1124 WEST WING</t>
  </si>
  <si>
    <t>1125</t>
  </si>
  <si>
    <t>1125 SONORAN HILLS</t>
  </si>
  <si>
    <t>1126</t>
  </si>
  <si>
    <t>1126 ZUNI HILLS</t>
  </si>
  <si>
    <t>1127</t>
  </si>
  <si>
    <t>1127 RUNION</t>
  </si>
  <si>
    <t>1128</t>
  </si>
  <si>
    <t>1128 YEARLING</t>
  </si>
  <si>
    <t>1129</t>
  </si>
  <si>
    <t>1129 SUNCLIFF</t>
  </si>
  <si>
    <t>1130</t>
  </si>
  <si>
    <t>1130 HACIENDA</t>
  </si>
  <si>
    <t>1131</t>
  </si>
  <si>
    <t>1131 SEAHORSE</t>
  </si>
  <si>
    <t>1132</t>
  </si>
  <si>
    <t>1132 CAVE BUTTES</t>
  </si>
  <si>
    <t>1133</t>
  </si>
  <si>
    <t>1133 LA SOLANA</t>
  </si>
  <si>
    <t>1134</t>
  </si>
  <si>
    <t>1134 DESERT BLOSSOM</t>
  </si>
  <si>
    <t>1135</t>
  </si>
  <si>
    <t>1135 ESTRELLA FOOTHILLS</t>
  </si>
  <si>
    <t>1136</t>
  </si>
  <si>
    <t>1136 RANCHO MIRAGE</t>
  </si>
  <si>
    <t>1137</t>
  </si>
  <si>
    <t>1137 HUALAPAI</t>
  </si>
  <si>
    <t>1138</t>
  </si>
  <si>
    <t>1138 SIERRA HILLS</t>
  </si>
  <si>
    <t>1139</t>
  </si>
  <si>
    <t>1139 ADOBE HILLS</t>
  </si>
  <si>
    <t>1140</t>
  </si>
  <si>
    <t>1140 SAN ANGELO</t>
  </si>
  <si>
    <t>1141</t>
  </si>
  <si>
    <t>1141 LAKE PLEASANT</t>
  </si>
  <si>
    <t>1142</t>
  </si>
  <si>
    <t>1142 CANYON</t>
  </si>
  <si>
    <t>0401311</t>
  </si>
  <si>
    <t>0401319</t>
  </si>
  <si>
    <t>0401321</t>
  </si>
  <si>
    <t>0401371</t>
  </si>
  <si>
    <t>04013157</t>
  </si>
  <si>
    <t>04013196</t>
  </si>
  <si>
    <t>04013231</t>
  </si>
  <si>
    <t>04013239</t>
  </si>
  <si>
    <t>04013240</t>
  </si>
  <si>
    <t>04013251</t>
  </si>
  <si>
    <t>04013257</t>
  </si>
  <si>
    <t>04013258</t>
  </si>
  <si>
    <t>04013263</t>
  </si>
  <si>
    <t>04013272</t>
  </si>
  <si>
    <t>04013273</t>
  </si>
  <si>
    <t>04013275</t>
  </si>
  <si>
    <t>04013287</t>
  </si>
  <si>
    <t>04013312</t>
  </si>
  <si>
    <t>04013316</t>
  </si>
  <si>
    <t>04013327</t>
  </si>
  <si>
    <t>04013330</t>
  </si>
  <si>
    <t>04013339</t>
  </si>
  <si>
    <t>04013388</t>
  </si>
  <si>
    <t>04013419</t>
  </si>
  <si>
    <t>04013420</t>
  </si>
  <si>
    <t>04013429</t>
  </si>
  <si>
    <t>04013489</t>
  </si>
  <si>
    <t>04013511</t>
  </si>
  <si>
    <t>04013519</t>
  </si>
  <si>
    <t>04013520</t>
  </si>
  <si>
    <t>04013573</t>
  </si>
  <si>
    <t>04013602</t>
  </si>
  <si>
    <t>04013604</t>
  </si>
  <si>
    <t>04013615</t>
  </si>
  <si>
    <t>04013624</t>
  </si>
  <si>
    <t>04013625</t>
  </si>
  <si>
    <t>04013640</t>
  </si>
  <si>
    <t>04013682</t>
  </si>
  <si>
    <t>04013696</t>
  </si>
  <si>
    <t>04013701</t>
  </si>
  <si>
    <t>04013724</t>
  </si>
  <si>
    <t>04013728</t>
  </si>
  <si>
    <t>04013746</t>
  </si>
  <si>
    <t>04013759</t>
  </si>
  <si>
    <t>04013764</t>
  </si>
  <si>
    <t>04013774</t>
  </si>
  <si>
    <t>1-01/02-Chino Valley 1</t>
  </si>
  <si>
    <t>2-01/02-Castle Hot Springs 2</t>
  </si>
  <si>
    <t>3-01-Pronghorn View</t>
  </si>
  <si>
    <t>4-01-Miller Valley East</t>
  </si>
  <si>
    <t>5-Miller Valley West</t>
  </si>
  <si>
    <t>6-01-Horseshoe</t>
  </si>
  <si>
    <t>7-01-Prescott Northwest</t>
  </si>
  <si>
    <t>8-01-Prescott Heights</t>
  </si>
  <si>
    <t>9-01-Whipple</t>
  </si>
  <si>
    <t>10-Williamson Valley</t>
  </si>
  <si>
    <t>11-Badger</t>
  </si>
  <si>
    <t>12-01-Prescott Valley 1/Navajo</t>
  </si>
  <si>
    <t>13-Seligman 2</t>
  </si>
  <si>
    <t>14-Bagdad</t>
  </si>
  <si>
    <t>15-01/02-Castle Hot Springs 1</t>
  </si>
  <si>
    <t>16-Congress</t>
  </si>
  <si>
    <t>17-Rincon</t>
  </si>
  <si>
    <t>18-01-Copper Basin</t>
  </si>
  <si>
    <t>19-01/02-Groom Creek</t>
  </si>
  <si>
    <t>20-Hillside</t>
  </si>
  <si>
    <t>21-01/02-Kirkland</t>
  </si>
  <si>
    <t>22-Pine Knoll</t>
  </si>
  <si>
    <t>23-02-Prescott South</t>
  </si>
  <si>
    <t>24-Senator</t>
  </si>
  <si>
    <t>25-Prescott Southwest</t>
  </si>
  <si>
    <t>26-01-Prescott West</t>
  </si>
  <si>
    <t>27-Skull Valley</t>
  </si>
  <si>
    <t>28-01/02-Walnut Grove</t>
  </si>
  <si>
    <t>29-Yarnell</t>
  </si>
  <si>
    <t>30-Beaver Creek</t>
  </si>
  <si>
    <t>31-01/02-Glassford</t>
  </si>
  <si>
    <t>32-01-Taylor Hicks</t>
  </si>
  <si>
    <t>33-Humboldt</t>
  </si>
  <si>
    <t>34-01/02/03-Big Park</t>
  </si>
  <si>
    <t>35-Granite</t>
  </si>
  <si>
    <t>36-02-Clemenceau</t>
  </si>
  <si>
    <t>37-Cottonwood 1</t>
  </si>
  <si>
    <t>38-Cottonwood 2</t>
  </si>
  <si>
    <t>39-Jerome</t>
  </si>
  <si>
    <t>40-Cornville</t>
  </si>
  <si>
    <t>41-01/02-Red Rock 1</t>
  </si>
  <si>
    <t>42-01/02/03-Red Rock 2</t>
  </si>
  <si>
    <t>43-Ash Fork</t>
  </si>
  <si>
    <t>44-01/02/03/04-Seligman 1</t>
  </si>
  <si>
    <t>45-Camp Verde 2</t>
  </si>
  <si>
    <t>46-Canyon</t>
  </si>
  <si>
    <t>47-01/02/03-Verde Lakes</t>
  </si>
  <si>
    <t>48-Cordes Lakes</t>
  </si>
  <si>
    <t>49-01/02-Stoneridge</t>
  </si>
  <si>
    <t>50-01/02-Prescott Country Club 1</t>
  </si>
  <si>
    <t>51-Country Park</t>
  </si>
  <si>
    <t>52-01-Roundup</t>
  </si>
  <si>
    <t>53-01-Rose Lakes</t>
  </si>
  <si>
    <t>54-Middle Verde</t>
  </si>
  <si>
    <t>55-01-Mingus</t>
  </si>
  <si>
    <t>56-Crown King</t>
  </si>
  <si>
    <t>57-Cougar</t>
  </si>
  <si>
    <t>58-Pine Lakes</t>
  </si>
  <si>
    <t>59-Ponderosa</t>
  </si>
  <si>
    <t>60-01/02-Red Rock East</t>
  </si>
  <si>
    <t>61-01/02-Coffee Pot</t>
  </si>
  <si>
    <t>62-Thumb Butte/Dearing Park</t>
  </si>
  <si>
    <t>63-Verde Village</t>
  </si>
  <si>
    <t>64-Yavapai Hills</t>
  </si>
  <si>
    <t>65-Montezuma</t>
  </si>
  <si>
    <t>66-02-Chino Valley 2</t>
  </si>
  <si>
    <t>67-Perkinsville</t>
  </si>
  <si>
    <t>68-Holiday/Wells Fargo</t>
  </si>
  <si>
    <t>69-01-Northside</t>
  </si>
  <si>
    <t>70-Shadow Valley</t>
  </si>
  <si>
    <t>71-01/02-Mile High</t>
  </si>
  <si>
    <t>72-Lynx Creek</t>
  </si>
  <si>
    <t>73-Hidden Valley</t>
  </si>
  <si>
    <t>74-Spruce</t>
  </si>
  <si>
    <t>75-01-Superstition</t>
  </si>
  <si>
    <t>76-01/02-Jacks Canyon</t>
  </si>
  <si>
    <t>77-Orchard</t>
  </si>
  <si>
    <t>78-01/02-Granville</t>
  </si>
  <si>
    <t>79-01/02- Red Rock West</t>
  </si>
  <si>
    <t>80-01-Willow</t>
  </si>
  <si>
    <t>81-Mayer</t>
  </si>
  <si>
    <t>82-Mountain Club</t>
  </si>
  <si>
    <t>83-01-Sandretto</t>
  </si>
  <si>
    <t>84-White Spar</t>
  </si>
  <si>
    <t>85-Camp Verde 1</t>
  </si>
  <si>
    <t>86-Agua Fria 1</t>
  </si>
  <si>
    <t>87-Antelope</t>
  </si>
  <si>
    <t>88-Diamond Valley</t>
  </si>
  <si>
    <t>89-Deep Well</t>
  </si>
  <si>
    <t>90-Bridgeport</t>
  </si>
  <si>
    <t>91-Camp Wood 1</t>
  </si>
  <si>
    <t>92-Big Chino</t>
  </si>
  <si>
    <t>93-01-Mountain View</t>
  </si>
  <si>
    <t>94-01-Prescott Valley 2</t>
  </si>
  <si>
    <t>95-Drake</t>
  </si>
  <si>
    <t>96-Pinon Oaks</t>
  </si>
  <si>
    <t>97-01/02-Castle</t>
  </si>
  <si>
    <t>98-01/02-Camp Wood 2</t>
  </si>
  <si>
    <t>103-Western</t>
  </si>
  <si>
    <t>104-Clarkdale</t>
  </si>
  <si>
    <t>105-Quail Springs</t>
  </si>
  <si>
    <t>107-Fir</t>
  </si>
  <si>
    <t>108-Cherry Creek 1</t>
  </si>
  <si>
    <t>109-01/02/03-Wild Horse</t>
  </si>
  <si>
    <t>112-01-Montana</t>
  </si>
  <si>
    <t>114-Coyote Springs</t>
  </si>
  <si>
    <t>115-Sugar Loaf</t>
  </si>
  <si>
    <t>116-West Chino</t>
  </si>
  <si>
    <t>117-Cherry Creek 2</t>
  </si>
  <si>
    <t>118-01/02-Agua Fria 2</t>
  </si>
  <si>
    <t>119-01/02-Prescott Country Club 2</t>
  </si>
  <si>
    <t>120-01-Seligman 3</t>
  </si>
  <si>
    <t>Mayer DWID Property Owners</t>
  </si>
  <si>
    <t>Election Results Precs</t>
  </si>
  <si>
    <t>YES- SEEMS like the file from the county is mis-labled because there are 2 "JACKSON 18"s</t>
  </si>
  <si>
    <t>old stpreccode</t>
  </si>
  <si>
    <t>Election Results Precs-2008</t>
  </si>
  <si>
    <t>NAME</t>
  </si>
  <si>
    <t>Precinct</t>
  </si>
  <si>
    <t>Shape_area</t>
  </si>
  <si>
    <t>SUTTON SUMMIT</t>
  </si>
  <si>
    <t>MARICOPA-X</t>
  </si>
  <si>
    <t>30X</t>
  </si>
  <si>
    <t>APACHE JUNCTION NORTH</t>
  </si>
  <si>
    <t>APACHE JUNCTION E. CENTRAL</t>
  </si>
  <si>
    <t>APACHE TRAIL</t>
  </si>
  <si>
    <t>APACHE JCT NW</t>
  </si>
  <si>
    <t>SUPERSTITION MOUNTAIN</t>
  </si>
  <si>
    <t>APACHE JCT EAST</t>
  </si>
  <si>
    <t>APACHE JCT SW</t>
  </si>
  <si>
    <t>QUEEN VALLEY</t>
  </si>
  <si>
    <t>THUNDERBIRD FARMS</t>
  </si>
  <si>
    <t>KEARNEY</t>
  </si>
  <si>
    <t>CASA GRANDE WEST</t>
  </si>
  <si>
    <t>COOLIDGE SOUTH</t>
  </si>
  <si>
    <t>RANDOLPH</t>
  </si>
  <si>
    <t>CASA GRANDE NORTH</t>
  </si>
  <si>
    <t>CASA GRANDE N CENTRAL</t>
  </si>
  <si>
    <t>CASA GRANDE S CENTRAL</t>
  </si>
  <si>
    <t>CASA GRANDE SE</t>
  </si>
  <si>
    <t>PICACHO</t>
  </si>
  <si>
    <t>TOLTEC SOUTH</t>
  </si>
  <si>
    <t>ELOY</t>
  </si>
  <si>
    <t>CHUI CHU</t>
  </si>
  <si>
    <t>MAMMOTH</t>
  </si>
  <si>
    <t>ELOY SOUTH</t>
  </si>
  <si>
    <t>ARIZONA CITY</t>
  </si>
  <si>
    <t>SAN MANUEL</t>
  </si>
  <si>
    <t>SANTA ROSA</t>
  </si>
  <si>
    <t>APACHE JCT SE</t>
  </si>
  <si>
    <t>APACHE JCT CENTRAL</t>
  </si>
  <si>
    <t>MOUNTAINBROOK VILLAGE</t>
  </si>
  <si>
    <t>KEARNEY RURAL</t>
  </si>
  <si>
    <t>CASA GRANDE INTERCHANGE</t>
  </si>
  <si>
    <t>CASA GRANDE SW</t>
  </si>
  <si>
    <t>STANFIELD</t>
  </si>
  <si>
    <t>CASA GRANDE SOUTH</t>
  </si>
  <si>
    <t>DUDLEYVILLE</t>
  </si>
  <si>
    <t>SADDLEBROOKE EAST</t>
  </si>
  <si>
    <t>SADDLEBROOKE WEST</t>
  </si>
  <si>
    <t>ORACLE</t>
  </si>
  <si>
    <t>RED ROCK</t>
  </si>
  <si>
    <t>HIDDEN VALLEY</t>
  </si>
  <si>
    <t>TOLTEC</t>
  </si>
  <si>
    <t>ELEVEN MILE CORNER</t>
  </si>
  <si>
    <t>PERALTA</t>
  </si>
  <si>
    <t>CACTUS FOREST</t>
  </si>
  <si>
    <t>SUPERIOR NORTH</t>
  </si>
  <si>
    <t>APACHE JUNCTION N. CENTRAL</t>
  </si>
  <si>
    <t>GOLD CANYON</t>
  </si>
  <si>
    <t>GOLD CANYON NORTH</t>
  </si>
  <si>
    <t>APACHE JUNCTION SOUTH</t>
  </si>
  <si>
    <t>APACHE JUNCTION SUPERSTITION</t>
  </si>
  <si>
    <t>IRONWOOD CROSSING</t>
  </si>
  <si>
    <t>PECAN CREEK NORTH</t>
  </si>
  <si>
    <t>SCHNEPF</t>
  </si>
  <si>
    <t>BELLA VISTA</t>
  </si>
  <si>
    <t>CIRCLE CROSS RANCH</t>
  </si>
  <si>
    <t>COPPER BASIN</t>
  </si>
  <si>
    <t>JOHNSON RANCH EAST</t>
  </si>
  <si>
    <t>JOHNSON RANCH</t>
  </si>
  <si>
    <t>WALKER BUTTE</t>
  </si>
  <si>
    <t>SAN TAN PARK</t>
  </si>
  <si>
    <t>SAN TAN HEIGHTS</t>
  </si>
  <si>
    <t>CASA BLANCA</t>
  </si>
  <si>
    <t>SAN TAN</t>
  </si>
  <si>
    <t>SACATON</t>
  </si>
  <si>
    <t>CASA GRANDE NE</t>
  </si>
  <si>
    <t>CASA GRANDE RANCHO GRANDE</t>
  </si>
  <si>
    <t>COYOTE RANCH</t>
  </si>
  <si>
    <t>CRUZ PARK</t>
  </si>
  <si>
    <t>IRONWOOD COMMON</t>
  </si>
  <si>
    <t>CASA GRANDE NW</t>
  </si>
  <si>
    <t>AK CHIN COMMUNITY</t>
  </si>
  <si>
    <t>MARICOPA FIESTA</t>
  </si>
  <si>
    <t>PROVINCE</t>
  </si>
  <si>
    <t>MARICOPA MEADOWS</t>
  </si>
  <si>
    <t>SUPERIOR SOUTH</t>
  </si>
  <si>
    <t>FLORENCE NORTH</t>
  </si>
  <si>
    <t>FLORENCE SOUTH</t>
  </si>
  <si>
    <t>POSTON BUTTE</t>
  </si>
  <si>
    <t>COOLIDGE NE</t>
  </si>
  <si>
    <t>POSTON BUTTE-X</t>
  </si>
  <si>
    <t>27X</t>
  </si>
  <si>
    <t>CENTRAL ARIZONA COLLEGE</t>
  </si>
  <si>
    <t>COOLIDGE NW</t>
  </si>
  <si>
    <t>BLACKWATER</t>
  </si>
  <si>
    <t>SQ Miles</t>
  </si>
  <si>
    <t>VTD</t>
  </si>
  <si>
    <t>Manual Name Match</t>
  </si>
  <si>
    <t>NO</t>
  </si>
  <si>
    <t>PRECINCT</t>
  </si>
  <si>
    <t>PRECNUM</t>
  </si>
  <si>
    <t>TOTPOP</t>
  </si>
  <si>
    <t>AREA Match %</t>
  </si>
  <si>
    <t>Map Match</t>
  </si>
  <si>
    <t>365 SWAP</t>
  </si>
  <si>
    <t>12 SWAP</t>
  </si>
  <si>
    <t>COMBO WITH 27</t>
  </si>
  <si>
    <t>COMBO WITH 30</t>
  </si>
  <si>
    <t>NAME SWAP WITH 67</t>
  </si>
  <si>
    <t>NAME SWAP WITH 54</t>
  </si>
  <si>
    <t>Map Precint Num Match</t>
  </si>
  <si>
    <t>Map Visual Match</t>
  </si>
  <si>
    <t>General Area Match</t>
  </si>
  <si>
    <t>Specific Area Match</t>
  </si>
  <si>
    <t>Precint Num Match</t>
  </si>
  <si>
    <t>Manual Checks Against Interactive Map</t>
  </si>
  <si>
    <t>0401710 IN MAPTITUDE MATCHES THE SHAPE FOR 11 HOLBROOK #3 ON INTERACTIVE MAP</t>
  </si>
  <si>
    <t>THE CENSUS SHAPE FOR 0401715 NOW ALSO CONTAINS 73 JEDDITO #2 AND 74 JEDDITO #3</t>
  </si>
  <si>
    <t>THE CENSUS SHAPE FOR 0401715 NOW ALSO CONTAINS 26 PINEDALE</t>
  </si>
  <si>
    <t>THE CENSUS SHAPE FOR 0401722 NOW ALSO CONTAINS 67 LOW MOUNTAIN #2</t>
  </si>
  <si>
    <t>THE CENSUS SHAPE FOR 0401722 NOW ALSO CONTAINS 72 PINION #3 AND 71 PINION #2</t>
  </si>
  <si>
    <t>THE CENSUS SHAPE FOR 0401722 NOW ALSO CONTAINS 65 SHONTO #2</t>
  </si>
  <si>
    <t>THE CENSUS SHAPE FOR 0401722 NOW ALSO CONTAINS 66 WHIPPORWILL SPRINGS #2</t>
  </si>
  <si>
    <t>THE CENSUS SHAPE FOR 0401722 NOW ALSO CONTAINS 05 FOREST LAKE #1</t>
  </si>
  <si>
    <t>0401711 IN MAPTITUDE MATCHES THE SHAPE FOR 10 HOLBROOK #2 ON INTERACTIVE MAP</t>
  </si>
  <si>
    <t>THE CENSUS SHAPE FOR 0401722 NOW ALSO CONTAINS 68 TEESTO #2 AND 39 TEESTO #1 AND 70 TEESTO #4</t>
  </si>
  <si>
    <t xml:space="preserve">THE CENSUS SHAPE FOR 0401722 NOW ALSO CONTAINS 75 HARDROCK #2 AND 07 HARDROCK #1 </t>
  </si>
  <si>
    <t>THE CENSUS SHAPE FOR 0401722 NOW ALSO CONTAINS 41 WHITECONE #1 AND 78 WHITECONE #3</t>
  </si>
  <si>
    <t>11 TUBAC 11</t>
  </si>
  <si>
    <t>12 NOGALES 12</t>
  </si>
  <si>
    <t>13 SANTA CRUZ 13</t>
  </si>
  <si>
    <t>14 PATAGONIA 14</t>
  </si>
  <si>
    <t>15 SONOITA 15</t>
  </si>
  <si>
    <t>16 NOGALES 16</t>
  </si>
  <si>
    <t>17 CALABASAS 17</t>
  </si>
  <si>
    <t>18 NOGALES 18</t>
  </si>
  <si>
    <t>19 BACA 19</t>
  </si>
  <si>
    <t>20 NOGALES 20</t>
  </si>
  <si>
    <t>21 PECK CANYON 21</t>
  </si>
  <si>
    <t>22 POTRERO 22</t>
  </si>
  <si>
    <t>23 MOUNTAIN 23</t>
  </si>
  <si>
    <t>24 LAKE PATAGONIA 24</t>
  </si>
  <si>
    <t>YES - Map shape is right, alignment between census and county is pretty far off.</t>
  </si>
  <si>
    <t>Visual Precinct Number Match</t>
  </si>
  <si>
    <t>Visual Map Match</t>
  </si>
  <si>
    <t>YES-ONLINE MAP VERIFICATION</t>
  </si>
  <si>
    <t>.dbf</t>
  </si>
  <si>
    <t>.jpg</t>
  </si>
  <si>
    <t>Area Match</t>
  </si>
  <si>
    <t>Added</t>
  </si>
  <si>
    <t>IRC_Prec</t>
  </si>
  <si>
    <t>IRC_PREC</t>
  </si>
  <si>
    <t>IRC_code</t>
  </si>
  <si>
    <t>IRC_prec</t>
  </si>
  <si>
    <t xml:space="preserve">AREA Match </t>
  </si>
  <si>
    <t xml:space="preserve"> From County</t>
  </si>
  <si>
    <t>IRC CODE Match</t>
  </si>
  <si>
    <t>Working Fields For Matches</t>
  </si>
  <si>
    <t>Working Fields For Matches)</t>
  </si>
  <si>
    <t>IRC040010002</t>
  </si>
  <si>
    <t>IRC040010003</t>
  </si>
  <si>
    <t>IRC040010005</t>
  </si>
  <si>
    <t>IRC040010009</t>
  </si>
  <si>
    <t>IRC040010010</t>
  </si>
  <si>
    <t>IRC040010011</t>
  </si>
  <si>
    <t>IRC040010012</t>
  </si>
  <si>
    <t>IRC040010013</t>
  </si>
  <si>
    <t>IRC040010016</t>
  </si>
  <si>
    <t>IRC040010017</t>
  </si>
  <si>
    <t>IRC040010019</t>
  </si>
  <si>
    <t>IRC040010022</t>
  </si>
  <si>
    <t>IRC040010023</t>
  </si>
  <si>
    <t>IRC040010025</t>
  </si>
  <si>
    <t>IRC040010027</t>
  </si>
  <si>
    <t>IRC040010029</t>
  </si>
  <si>
    <t>IRC040010031</t>
  </si>
  <si>
    <t>IRC040010033</t>
  </si>
  <si>
    <t>IRC040010035</t>
  </si>
  <si>
    <t>IRC040010037</t>
  </si>
  <si>
    <t>IRC040010039</t>
  </si>
  <si>
    <t>IRC040010041</t>
  </si>
  <si>
    <t>IRC040010043</t>
  </si>
  <si>
    <t>IRC040010045</t>
  </si>
  <si>
    <t>IRC040010046</t>
  </si>
  <si>
    <t>IRC040010048</t>
  </si>
  <si>
    <t>IRC040010049</t>
  </si>
  <si>
    <t>IRC040010051</t>
  </si>
  <si>
    <t>IRC040010052</t>
  </si>
  <si>
    <t>IRC040010054</t>
  </si>
  <si>
    <t>IRC040010056</t>
  </si>
  <si>
    <t>IRC040010058</t>
  </si>
  <si>
    <t>IRC040010059</t>
  </si>
  <si>
    <t>IRC040010061</t>
  </si>
  <si>
    <t>IRC040010065</t>
  </si>
  <si>
    <t>IRC040010067</t>
  </si>
  <si>
    <t>IRC040010070</t>
  </si>
  <si>
    <t>IRC040010074</t>
  </si>
  <si>
    <t>IRC040010076</t>
  </si>
  <si>
    <t>IRC040010078</t>
  </si>
  <si>
    <t>IRC040010080</t>
  </si>
  <si>
    <t>IRC040010082</t>
  </si>
  <si>
    <t>IRC040010084</t>
  </si>
  <si>
    <t>IRC040010086</t>
  </si>
  <si>
    <t>IRC040010088</t>
  </si>
  <si>
    <t>IRC040030001</t>
  </si>
  <si>
    <t>IRC040030002</t>
  </si>
  <si>
    <t>IRC040030003</t>
  </si>
  <si>
    <t>IRC040030004</t>
  </si>
  <si>
    <t>IRC040030005</t>
  </si>
  <si>
    <t>IRC040030006</t>
  </si>
  <si>
    <t>IRC040030007</t>
  </si>
  <si>
    <t>IRC040030008</t>
  </si>
  <si>
    <t>IRC040030009</t>
  </si>
  <si>
    <t>IRC040030010</t>
  </si>
  <si>
    <t>IRC040030011</t>
  </si>
  <si>
    <t>IRC040030012</t>
  </si>
  <si>
    <t>IRC040030013</t>
  </si>
  <si>
    <t>IRC040030014</t>
  </si>
  <si>
    <t>IRC040030015</t>
  </si>
  <si>
    <t>IRC040030016</t>
  </si>
  <si>
    <t>IRC040030017</t>
  </si>
  <si>
    <t>IRC040030018</t>
  </si>
  <si>
    <t>IRC040030019</t>
  </si>
  <si>
    <t>IRC040030020</t>
  </si>
  <si>
    <t>IRC040030021</t>
  </si>
  <si>
    <t>IRC040030022</t>
  </si>
  <si>
    <t>IRC040030023</t>
  </si>
  <si>
    <t>IRC040030024</t>
  </si>
  <si>
    <t>IRC040030025</t>
  </si>
  <si>
    <t>IRC040030026</t>
  </si>
  <si>
    <t>IRC040030027</t>
  </si>
  <si>
    <t>IRC040030028</t>
  </si>
  <si>
    <t>IRC040030029</t>
  </si>
  <si>
    <t>IRC040030030</t>
  </si>
  <si>
    <t>IRC040030031</t>
  </si>
  <si>
    <t>IRC040030032</t>
  </si>
  <si>
    <t>IRC040030033</t>
  </si>
  <si>
    <t>IRC040030034</t>
  </si>
  <si>
    <t>IRC040030035</t>
  </si>
  <si>
    <t>IRC040030036</t>
  </si>
  <si>
    <t>IRC040030037</t>
  </si>
  <si>
    <t>IRC040030038</t>
  </si>
  <si>
    <t>IRC040030039</t>
  </si>
  <si>
    <t>IRC040030040</t>
  </si>
  <si>
    <t>IRC040030041</t>
  </si>
  <si>
    <t>IRC040030042</t>
  </si>
  <si>
    <t>IRC040030043</t>
  </si>
  <si>
    <t>IRC040030044</t>
  </si>
  <si>
    <t>IRC040030045</t>
  </si>
  <si>
    <t>IRC040030046</t>
  </si>
  <si>
    <t>IRC040030047</t>
  </si>
  <si>
    <t>IRC040030048</t>
  </si>
  <si>
    <t>IRC040030049</t>
  </si>
  <si>
    <t>IRC040030050</t>
  </si>
  <si>
    <t>IRC040030051</t>
  </si>
  <si>
    <t>IRC040030052</t>
  </si>
  <si>
    <t>IRC040030053</t>
  </si>
  <si>
    <t>IRC040030054</t>
  </si>
  <si>
    <t>IRC040030055</t>
  </si>
  <si>
    <t>IRC040030056</t>
  </si>
  <si>
    <t>IRC040030057</t>
  </si>
  <si>
    <t>IRC040030058</t>
  </si>
  <si>
    <t>IRC040030059</t>
  </si>
  <si>
    <t>IRC040030060</t>
  </si>
  <si>
    <t>IRC040030061</t>
  </si>
  <si>
    <t>IRC040030062</t>
  </si>
  <si>
    <t>IRC040030063</t>
  </si>
  <si>
    <t>IRC040030064</t>
  </si>
  <si>
    <t>IRC040050001</t>
  </si>
  <si>
    <t>IRC040050002</t>
  </si>
  <si>
    <t>IRC040050003</t>
  </si>
  <si>
    <t>IRC040050004</t>
  </si>
  <si>
    <t>IRC040050005</t>
  </si>
  <si>
    <t>IRC040050006</t>
  </si>
  <si>
    <t>IRC040050007</t>
  </si>
  <si>
    <t>IRC040050008</t>
  </si>
  <si>
    <t>IRC040050009</t>
  </si>
  <si>
    <t>IRC040050010</t>
  </si>
  <si>
    <t>IRC040050011</t>
  </si>
  <si>
    <t>IRC040050012</t>
  </si>
  <si>
    <t>IRC040050013</t>
  </si>
  <si>
    <t>IRC040050014</t>
  </si>
  <si>
    <t>IRC040050015</t>
  </si>
  <si>
    <t>IRC040050016</t>
  </si>
  <si>
    <t>IRC040050017</t>
  </si>
  <si>
    <t>IRC040050018</t>
  </si>
  <si>
    <t>IRC040050019</t>
  </si>
  <si>
    <t>IRC040050020</t>
  </si>
  <si>
    <t>IRC040050021</t>
  </si>
  <si>
    <t>IRC040050022</t>
  </si>
  <si>
    <t>IRC040050023</t>
  </si>
  <si>
    <t>IRC040050024</t>
  </si>
  <si>
    <t>IRC040050025</t>
  </si>
  <si>
    <t>IRC040050026</t>
  </si>
  <si>
    <t>IRC040050027</t>
  </si>
  <si>
    <t>IRC040050028</t>
  </si>
  <si>
    <t>IRC040050029</t>
  </si>
  <si>
    <t>IRC040050030</t>
  </si>
  <si>
    <t>IRC040050031</t>
  </si>
  <si>
    <t>IRC040050032</t>
  </si>
  <si>
    <t>IRC040050040</t>
  </si>
  <si>
    <t>IRC040050041</t>
  </si>
  <si>
    <t>IRC040050042</t>
  </si>
  <si>
    <t>IRC040050043</t>
  </si>
  <si>
    <t>IRC040050044</t>
  </si>
  <si>
    <t>IRC040050047</t>
  </si>
  <si>
    <t>IRC040050048</t>
  </si>
  <si>
    <t>IRC040050050</t>
  </si>
  <si>
    <t>IRC040050052</t>
  </si>
  <si>
    <t>IRC040050053</t>
  </si>
  <si>
    <t>IRC040050054</t>
  </si>
  <si>
    <t>IRC040050055</t>
  </si>
  <si>
    <t>IRC040050056</t>
  </si>
  <si>
    <t>IRC040050057</t>
  </si>
  <si>
    <t>IRC040050058</t>
  </si>
  <si>
    <t>IRC040050059</t>
  </si>
  <si>
    <t>IRC040050060</t>
  </si>
  <si>
    <t>IRC040050061</t>
  </si>
  <si>
    <t>IRC040050062</t>
  </si>
  <si>
    <t>IRC040050063</t>
  </si>
  <si>
    <t>IRC040050064</t>
  </si>
  <si>
    <t>IRC040050065</t>
  </si>
  <si>
    <t>IRC040050066</t>
  </si>
  <si>
    <t>IRC040050067</t>
  </si>
  <si>
    <t>IRC040050068</t>
  </si>
  <si>
    <t>IRC040050069</t>
  </si>
  <si>
    <t>IRC040050070</t>
  </si>
  <si>
    <t>IRC040050071</t>
  </si>
  <si>
    <t>IRC040050072</t>
  </si>
  <si>
    <t>IRC040050073</t>
  </si>
  <si>
    <t>IRC040050074</t>
  </si>
  <si>
    <t>IRC040050075</t>
  </si>
  <si>
    <t>IRC040050079</t>
  </si>
  <si>
    <t>IRC040050080</t>
  </si>
  <si>
    <t>IRC040050081</t>
  </si>
  <si>
    <t>IRC040050082</t>
  </si>
  <si>
    <t>IRC040050083</t>
  </si>
  <si>
    <t>IRC040050084</t>
  </si>
  <si>
    <t>IRC040050085</t>
  </si>
  <si>
    <t>IRC040050086</t>
  </si>
  <si>
    <t>IRC040050087</t>
  </si>
  <si>
    <t>IRC040050088</t>
  </si>
  <si>
    <t>IRC040050089</t>
  </si>
  <si>
    <t>IRC040050090</t>
  </si>
  <si>
    <t>IRC040050091</t>
  </si>
  <si>
    <t>IRC040050092</t>
  </si>
  <si>
    <t>IRC040050093</t>
  </si>
  <si>
    <t>IRC040050094</t>
  </si>
  <si>
    <t>IRC040050095</t>
  </si>
  <si>
    <t>IRC040050096</t>
  </si>
  <si>
    <t>IRC040050097</t>
  </si>
  <si>
    <t>IRC040050098</t>
  </si>
  <si>
    <t>IRC040050099</t>
  </si>
  <si>
    <t>IRC040070001</t>
  </si>
  <si>
    <t>IRC040070002</t>
  </si>
  <si>
    <t>IRC040070003</t>
  </si>
  <si>
    <t>IRC040070004</t>
  </si>
  <si>
    <t>IRC040070005</t>
  </si>
  <si>
    <t>IRC040070006</t>
  </si>
  <si>
    <t>IRC040070007</t>
  </si>
  <si>
    <t>IRC040070008</t>
  </si>
  <si>
    <t>IRC040070009</t>
  </si>
  <si>
    <t>IRC040070010</t>
  </si>
  <si>
    <t>IRC040070011</t>
  </si>
  <si>
    <t>IRC040070012</t>
  </si>
  <si>
    <t>IRC040070013</t>
  </si>
  <si>
    <t>IRC040070014</t>
  </si>
  <si>
    <t>IRC040070018</t>
  </si>
  <si>
    <t>IRC040070015</t>
  </si>
  <si>
    <t>IRC040070016</t>
  </si>
  <si>
    <t>IRC040070017</t>
  </si>
  <si>
    <t>IRC040070020</t>
  </si>
  <si>
    <t>IRC040070021</t>
  </si>
  <si>
    <t>IRC040070022</t>
  </si>
  <si>
    <t>IRC040070023</t>
  </si>
  <si>
    <t>IRC040070024</t>
  </si>
  <si>
    <t>IRC040070025</t>
  </si>
  <si>
    <t>IRC040070026</t>
  </si>
  <si>
    <t>IRC040070027</t>
  </si>
  <si>
    <t>IRC040070028</t>
  </si>
  <si>
    <t>IRC040070029</t>
  </si>
  <si>
    <t>IRC040070030</t>
  </si>
  <si>
    <t>IRC040070031</t>
  </si>
  <si>
    <t>IRC040070032</t>
  </si>
  <si>
    <t>IRC040070033</t>
  </si>
  <si>
    <t>IRC040070034</t>
  </si>
  <si>
    <t>IRC040070035</t>
  </si>
  <si>
    <t>IRC040070036</t>
  </si>
  <si>
    <t>IRC040070037</t>
  </si>
  <si>
    <t>IRC040070038</t>
  </si>
  <si>
    <t>IRC040070039</t>
  </si>
  <si>
    <t>IRC040070040</t>
  </si>
  <si>
    <t>IRC040090001</t>
  </si>
  <si>
    <t>IRC040090002</t>
  </si>
  <si>
    <t>IRC040090003</t>
  </si>
  <si>
    <t>IRC040090004</t>
  </si>
  <si>
    <t>IRC040090005</t>
  </si>
  <si>
    <t>IRC040090006</t>
  </si>
  <si>
    <t>IRC040090007</t>
  </si>
  <si>
    <t>IRC040090008</t>
  </si>
  <si>
    <t>IRC040090009</t>
  </si>
  <si>
    <t>IRC040090010</t>
  </si>
  <si>
    <t>IRC040090011</t>
  </si>
  <si>
    <t>IRC040090012</t>
  </si>
  <si>
    <t>IRC040090013</t>
  </si>
  <si>
    <t>IRC040090014</t>
  </si>
  <si>
    <t>IRC040090015</t>
  </si>
  <si>
    <t>IRC040090016</t>
  </si>
  <si>
    <t>IRC040090017</t>
  </si>
  <si>
    <t>IRC040090018</t>
  </si>
  <si>
    <t>IRC040090019</t>
  </si>
  <si>
    <t>IRC040110001</t>
  </si>
  <si>
    <t>IRC040110002</t>
  </si>
  <si>
    <t>IRC040110003</t>
  </si>
  <si>
    <t>IRC040110004</t>
  </si>
  <si>
    <t>IRC040110005</t>
  </si>
  <si>
    <t>IRC040110006</t>
  </si>
  <si>
    <t>IRC040110007</t>
  </si>
  <si>
    <t>IRC040110008</t>
  </si>
  <si>
    <t>IRC040120051</t>
  </si>
  <si>
    <t>IRC040120052</t>
  </si>
  <si>
    <t>IRC040120053</t>
  </si>
  <si>
    <t>IRC040120054</t>
  </si>
  <si>
    <t>IRC040120055</t>
  </si>
  <si>
    <t>IRC040120056</t>
  </si>
  <si>
    <t>IRC040120057</t>
  </si>
  <si>
    <t>IRC040120058</t>
  </si>
  <si>
    <t>IRC040120059</t>
  </si>
  <si>
    <t>IRC040120060</t>
  </si>
  <si>
    <t>IRC040120062</t>
  </si>
  <si>
    <t>IRC040120063</t>
  </si>
  <si>
    <t>IRC040130001</t>
  </si>
  <si>
    <t>IRC040130010</t>
  </si>
  <si>
    <t>IRC040130100</t>
  </si>
  <si>
    <t>IRC040131000</t>
  </si>
  <si>
    <t>IRC040131001</t>
  </si>
  <si>
    <t>IRC040131002</t>
  </si>
  <si>
    <t>IRC040131003</t>
  </si>
  <si>
    <t>IRC040131004</t>
  </si>
  <si>
    <t>IRC040131005</t>
  </si>
  <si>
    <t>IRC040131006</t>
  </si>
  <si>
    <t>IRC040131007</t>
  </si>
  <si>
    <t>IRC040131008</t>
  </si>
  <si>
    <t>IRC040131009</t>
  </si>
  <si>
    <t>IRC040130101</t>
  </si>
  <si>
    <t>IRC040131010</t>
  </si>
  <si>
    <t>IRC040131011</t>
  </si>
  <si>
    <t>IRC040131012</t>
  </si>
  <si>
    <t>IRC040131013</t>
  </si>
  <si>
    <t>IRC040131014</t>
  </si>
  <si>
    <t>IRC040131015</t>
  </si>
  <si>
    <t>IRC040131016</t>
  </si>
  <si>
    <t>IRC040131017</t>
  </si>
  <si>
    <t>IRC040131018</t>
  </si>
  <si>
    <t>IRC040131019</t>
  </si>
  <si>
    <t>IRC040130102</t>
  </si>
  <si>
    <t>IRC040131020</t>
  </si>
  <si>
    <t>IRC040131021</t>
  </si>
  <si>
    <t>IRC040131022</t>
  </si>
  <si>
    <t>IRC040131023</t>
  </si>
  <si>
    <t>IRC040131024</t>
  </si>
  <si>
    <t>IRC040131025</t>
  </si>
  <si>
    <t>IRC040131026</t>
  </si>
  <si>
    <t>IRC040131027</t>
  </si>
  <si>
    <t>IRC040131028</t>
  </si>
  <si>
    <t>IRC040131029</t>
  </si>
  <si>
    <t>IRC040130103</t>
  </si>
  <si>
    <t>IRC040131030</t>
  </si>
  <si>
    <t>IRC040131031</t>
  </si>
  <si>
    <t>IRC040131032</t>
  </si>
  <si>
    <t>IRC040131033</t>
  </si>
  <si>
    <t>IRC040131034</t>
  </si>
  <si>
    <t>IRC040131035</t>
  </si>
  <si>
    <t>IRC040131036</t>
  </si>
  <si>
    <t>IRC040131037</t>
  </si>
  <si>
    <t>IRC040131038</t>
  </si>
  <si>
    <t>IRC040131039</t>
  </si>
  <si>
    <t>IRC040130104</t>
  </si>
  <si>
    <t>IRC040131040</t>
  </si>
  <si>
    <t>IRC040131041</t>
  </si>
  <si>
    <t>IRC040131042</t>
  </si>
  <si>
    <t>IRC040131043</t>
  </si>
  <si>
    <t>IRC040131044</t>
  </si>
  <si>
    <t>IRC040131045</t>
  </si>
  <si>
    <t>IRC040131046</t>
  </si>
  <si>
    <t>IRC040131047</t>
  </si>
  <si>
    <t>IRC040131048</t>
  </si>
  <si>
    <t>IRC040131049</t>
  </si>
  <si>
    <t>IRC040130105</t>
  </si>
  <si>
    <t>IRC040131050</t>
  </si>
  <si>
    <t>IRC040131051</t>
  </si>
  <si>
    <t>IRC040131052</t>
  </si>
  <si>
    <t>IRC040131053</t>
  </si>
  <si>
    <t>IRC040131054</t>
  </si>
  <si>
    <t>IRC040131055</t>
  </si>
  <si>
    <t>IRC040131056</t>
  </si>
  <si>
    <t>IRC040131057</t>
  </si>
  <si>
    <t>IRC040131058</t>
  </si>
  <si>
    <t>IRC040131059</t>
  </si>
  <si>
    <t>IRC040130106</t>
  </si>
  <si>
    <t>IRC040131060</t>
  </si>
  <si>
    <t>IRC040131061</t>
  </si>
  <si>
    <t>IRC040131062</t>
  </si>
  <si>
    <t>IRC040131063</t>
  </si>
  <si>
    <t>IRC040131064</t>
  </si>
  <si>
    <t>IRC040131065</t>
  </si>
  <si>
    <t>IRC040131066</t>
  </si>
  <si>
    <t>IRC040131067</t>
  </si>
  <si>
    <t>IRC040131068</t>
  </si>
  <si>
    <t>IRC040131069</t>
  </si>
  <si>
    <t>IRC040130107</t>
  </si>
  <si>
    <t>IRC040131070</t>
  </si>
  <si>
    <t>IRC040131071</t>
  </si>
  <si>
    <t>IRC040131072</t>
  </si>
  <si>
    <t>IRC040131073</t>
  </si>
  <si>
    <t>IRC040131074</t>
  </si>
  <si>
    <t>IRC040131075</t>
  </si>
  <si>
    <t>IRC040131076</t>
  </si>
  <si>
    <t>IRC040131077</t>
  </si>
  <si>
    <t>IRC040131078</t>
  </si>
  <si>
    <t>IRC040131079</t>
  </si>
  <si>
    <t>IRC040130108</t>
  </si>
  <si>
    <t>IRC040131080</t>
  </si>
  <si>
    <t>IRC040131081</t>
  </si>
  <si>
    <t>IRC040131082</t>
  </si>
  <si>
    <t>IRC040131083</t>
  </si>
  <si>
    <t>IRC040131084</t>
  </si>
  <si>
    <t>IRC040131085</t>
  </si>
  <si>
    <t>IRC040131086</t>
  </si>
  <si>
    <t>IRC040131087</t>
  </si>
  <si>
    <t>IRC040131088</t>
  </si>
  <si>
    <t>IRC040131089</t>
  </si>
  <si>
    <t>IRC040130109</t>
  </si>
  <si>
    <t>IRC040131090</t>
  </si>
  <si>
    <t>IRC040131091</t>
  </si>
  <si>
    <t>IRC040131092</t>
  </si>
  <si>
    <t>IRC040131093</t>
  </si>
  <si>
    <t>IRC040131094</t>
  </si>
  <si>
    <t>IRC040131095</t>
  </si>
  <si>
    <t>IRC040131096</t>
  </si>
  <si>
    <t>IRC040131097</t>
  </si>
  <si>
    <t>IRC040131098</t>
  </si>
  <si>
    <t>IRC040131099</t>
  </si>
  <si>
    <t>IRC040130011</t>
  </si>
  <si>
    <t>IRC040130110</t>
  </si>
  <si>
    <t>IRC040131100</t>
  </si>
  <si>
    <t>IRC040131101</t>
  </si>
  <si>
    <t>IRC040131102</t>
  </si>
  <si>
    <t>IRC040131103</t>
  </si>
  <si>
    <t>IRC040131104</t>
  </si>
  <si>
    <t>IRC040131105</t>
  </si>
  <si>
    <t>IRC040131106</t>
  </si>
  <si>
    <t>IRC040131107</t>
  </si>
  <si>
    <t>IRC040131108</t>
  </si>
  <si>
    <t>IRC040131109</t>
  </si>
  <si>
    <t>IRC040130111</t>
  </si>
  <si>
    <t>IRC040131110</t>
  </si>
  <si>
    <t>IRC040131111</t>
  </si>
  <si>
    <t>IRC040131112</t>
  </si>
  <si>
    <t>IRC040131113</t>
  </si>
  <si>
    <t>IRC040131114</t>
  </si>
  <si>
    <t>IRC040131115</t>
  </si>
  <si>
    <t>IRC040131116</t>
  </si>
  <si>
    <t>IRC040131117</t>
  </si>
  <si>
    <t>IRC040131118</t>
  </si>
  <si>
    <t>IRC040131119</t>
  </si>
  <si>
    <t>IRC040130112</t>
  </si>
  <si>
    <t>IRC040131120</t>
  </si>
  <si>
    <t>IRC040131121</t>
  </si>
  <si>
    <t>IRC040131122</t>
  </si>
  <si>
    <t>IRC040131123</t>
  </si>
  <si>
    <t>IRC040131124</t>
  </si>
  <si>
    <t>IRC040131125</t>
  </si>
  <si>
    <t>IRC040131126</t>
  </si>
  <si>
    <t>IRC040131127</t>
  </si>
  <si>
    <t>IRC040131128</t>
  </si>
  <si>
    <t>IRC040131129</t>
  </si>
  <si>
    <t>IRC040130113</t>
  </si>
  <si>
    <t>IRC040131130</t>
  </si>
  <si>
    <t>IRC040131131</t>
  </si>
  <si>
    <t>IRC040131132</t>
  </si>
  <si>
    <t>IRC040131133</t>
  </si>
  <si>
    <t>IRC040131134</t>
  </si>
  <si>
    <t>IRC040131135</t>
  </si>
  <si>
    <t>IRC040131136</t>
  </si>
  <si>
    <t>IRC040131137</t>
  </si>
  <si>
    <t>IRC040131138</t>
  </si>
  <si>
    <t>IRC040131139</t>
  </si>
  <si>
    <t>IRC040130114</t>
  </si>
  <si>
    <t>IRC040131140</t>
  </si>
  <si>
    <t>IRC040131141</t>
  </si>
  <si>
    <t>IRC040131142</t>
  </si>
  <si>
    <t>IRC040130115</t>
  </si>
  <si>
    <t>IRC040130116</t>
  </si>
  <si>
    <t>IRC040130117</t>
  </si>
  <si>
    <t>IRC040130118</t>
  </si>
  <si>
    <t>IRC040130119</t>
  </si>
  <si>
    <t>IRC040130012</t>
  </si>
  <si>
    <t>IRC040130120</t>
  </si>
  <si>
    <t>IRC040130121</t>
  </si>
  <si>
    <t>IRC040130122</t>
  </si>
  <si>
    <t>IRC040130123</t>
  </si>
  <si>
    <t>IRC040130124</t>
  </si>
  <si>
    <t>IRC040130125</t>
  </si>
  <si>
    <t>IRC040130126</t>
  </si>
  <si>
    <t>IRC040130127</t>
  </si>
  <si>
    <t>IRC040130128</t>
  </si>
  <si>
    <t>IRC040130129</t>
  </si>
  <si>
    <t>IRC040130013</t>
  </si>
  <si>
    <t>IRC040130130</t>
  </si>
  <si>
    <t>IRC040130131</t>
  </si>
  <si>
    <t>IRC040130132</t>
  </si>
  <si>
    <t>IRC040130133</t>
  </si>
  <si>
    <t>IRC040130134</t>
  </si>
  <si>
    <t>IRC040130135</t>
  </si>
  <si>
    <t>IRC040130136</t>
  </si>
  <si>
    <t>IRC040130137</t>
  </si>
  <si>
    <t>IRC040130138</t>
  </si>
  <si>
    <t>IRC040130139</t>
  </si>
  <si>
    <t>IRC040130014</t>
  </si>
  <si>
    <t>IRC040130140</t>
  </si>
  <si>
    <t>IRC040130141</t>
  </si>
  <si>
    <t>IRC040130142</t>
  </si>
  <si>
    <t>IRC040130143</t>
  </si>
  <si>
    <t>IRC040130144</t>
  </si>
  <si>
    <t>IRC040130145</t>
  </si>
  <si>
    <t>IRC040130146</t>
  </si>
  <si>
    <t>IRC040130147</t>
  </si>
  <si>
    <t>IRC040130148</t>
  </si>
  <si>
    <t>IRC040130149</t>
  </si>
  <si>
    <t>IRC040130015</t>
  </si>
  <si>
    <t>IRC040130150</t>
  </si>
  <si>
    <t>IRC040130151</t>
  </si>
  <si>
    <t>IRC040130152</t>
  </si>
  <si>
    <t>IRC040130153</t>
  </si>
  <si>
    <t>IRC040130154</t>
  </si>
  <si>
    <t>IRC040130155</t>
  </si>
  <si>
    <t>IRC040130156</t>
  </si>
  <si>
    <t>IRC040130157</t>
  </si>
  <si>
    <t>IRC040130158</t>
  </si>
  <si>
    <t>IRC040130159</t>
  </si>
  <si>
    <t>IRC040130016</t>
  </si>
  <si>
    <t>IRC040130160</t>
  </si>
  <si>
    <t>IRC040130161</t>
  </si>
  <si>
    <t>IRC040130162</t>
  </si>
  <si>
    <t>IRC040130163</t>
  </si>
  <si>
    <t>IRC040130164</t>
  </si>
  <si>
    <t>IRC040130165</t>
  </si>
  <si>
    <t>IRC040130166</t>
  </si>
  <si>
    <t>IRC040130167</t>
  </si>
  <si>
    <t>IRC040130168</t>
  </si>
  <si>
    <t>IRC040130169</t>
  </si>
  <si>
    <t>IRC040130017</t>
  </si>
  <si>
    <t>IRC040130170</t>
  </si>
  <si>
    <t>IRC040130171</t>
  </si>
  <si>
    <t>IRC040130172</t>
  </si>
  <si>
    <t>IRC040130173</t>
  </si>
  <si>
    <t>IRC040130174</t>
  </si>
  <si>
    <t>IRC040130175</t>
  </si>
  <si>
    <t>IRC040130176</t>
  </si>
  <si>
    <t>IRC040130177</t>
  </si>
  <si>
    <t>IRC040130178</t>
  </si>
  <si>
    <t>IRC040130179</t>
  </si>
  <si>
    <t>IRC040130018</t>
  </si>
  <si>
    <t>IRC040130180</t>
  </si>
  <si>
    <t>IRC040130181</t>
  </si>
  <si>
    <t>IRC040130182</t>
  </si>
  <si>
    <t>IRC040130183</t>
  </si>
  <si>
    <t>IRC040130184</t>
  </si>
  <si>
    <t>IRC040130185</t>
  </si>
  <si>
    <t>IRC040130186</t>
  </si>
  <si>
    <t>IRC040130187</t>
  </si>
  <si>
    <t>IRC040130188</t>
  </si>
  <si>
    <t>IRC040130189</t>
  </si>
  <si>
    <t>IRC040130019</t>
  </si>
  <si>
    <t>IRC040130190</t>
  </si>
  <si>
    <t>IRC040130191</t>
  </si>
  <si>
    <t>IRC040130192</t>
  </si>
  <si>
    <t>IRC040130193</t>
  </si>
  <si>
    <t>IRC040130194</t>
  </si>
  <si>
    <t>IRC040130195</t>
  </si>
  <si>
    <t>IRC040130196</t>
  </si>
  <si>
    <t>IRC040130197</t>
  </si>
  <si>
    <t>IRC040130198</t>
  </si>
  <si>
    <t>IRC040130199</t>
  </si>
  <si>
    <t>IRC040130002</t>
  </si>
  <si>
    <t>IRC040130020</t>
  </si>
  <si>
    <t>IRC040130200</t>
  </si>
  <si>
    <t>IRC040130201</t>
  </si>
  <si>
    <t>IRC040130202</t>
  </si>
  <si>
    <t>IRC040130203</t>
  </si>
  <si>
    <t>IRC040130204</t>
  </si>
  <si>
    <t>IRC040130205</t>
  </si>
  <si>
    <t>IRC040130206</t>
  </si>
  <si>
    <t>IRC040130207</t>
  </si>
  <si>
    <t>IRC040130208</t>
  </si>
  <si>
    <t>IRC040130209</t>
  </si>
  <si>
    <t>IRC040130021</t>
  </si>
  <si>
    <t>IRC040130210</t>
  </si>
  <si>
    <t>IRC040130211</t>
  </si>
  <si>
    <t>IRC040130212</t>
  </si>
  <si>
    <t>IRC040130213</t>
  </si>
  <si>
    <t>IRC040130214</t>
  </si>
  <si>
    <t>IRC040130215</t>
  </si>
  <si>
    <t>IRC040130216</t>
  </si>
  <si>
    <t>IRC040130217</t>
  </si>
  <si>
    <t>IRC040130218</t>
  </si>
  <si>
    <t>IRC040130219</t>
  </si>
  <si>
    <t>IRC040130022</t>
  </si>
  <si>
    <t>IRC040130220</t>
  </si>
  <si>
    <t>IRC040130221</t>
  </si>
  <si>
    <t>IRC040130222</t>
  </si>
  <si>
    <t>IRC040130223</t>
  </si>
  <si>
    <t>IRC040130224</t>
  </si>
  <si>
    <t>IRC040130225</t>
  </si>
  <si>
    <t>IRC040130226</t>
  </si>
  <si>
    <t>IRC040130227</t>
  </si>
  <si>
    <t>IRC040130228</t>
  </si>
  <si>
    <t>IRC040130229</t>
  </si>
  <si>
    <t>IRC040130023</t>
  </si>
  <si>
    <t>IRC040130230</t>
  </si>
  <si>
    <t>IRC040130231</t>
  </si>
  <si>
    <t>IRC040130232</t>
  </si>
  <si>
    <t>IRC040130233</t>
  </si>
  <si>
    <t>IRC040130234</t>
  </si>
  <si>
    <t>IRC040130235</t>
  </si>
  <si>
    <t>IRC040130236</t>
  </si>
  <si>
    <t>IRC040130237</t>
  </si>
  <si>
    <t>IRC040130238</t>
  </si>
  <si>
    <t>IRC040130239</t>
  </si>
  <si>
    <t>IRC040130024</t>
  </si>
  <si>
    <t>IRC040130240</t>
  </si>
  <si>
    <t>IRC040130241</t>
  </si>
  <si>
    <t>IRC040130242</t>
  </si>
  <si>
    <t>IRC040130243</t>
  </si>
  <si>
    <t>IRC040130244</t>
  </si>
  <si>
    <t>IRC040130245</t>
  </si>
  <si>
    <t>IRC040130246</t>
  </si>
  <si>
    <t>IRC040130247</t>
  </si>
  <si>
    <t>IRC040130248</t>
  </si>
  <si>
    <t>IRC040130249</t>
  </si>
  <si>
    <t>IRC040130025</t>
  </si>
  <si>
    <t>IRC040130250</t>
  </si>
  <si>
    <t>IRC040130251</t>
  </si>
  <si>
    <t>IRC040130252</t>
  </si>
  <si>
    <t>IRC040130253</t>
  </si>
  <si>
    <t>IRC040130254</t>
  </si>
  <si>
    <t>IRC040130255</t>
  </si>
  <si>
    <t>IRC040130256</t>
  </si>
  <si>
    <t>IRC040130257</t>
  </si>
  <si>
    <t>IRC040130258</t>
  </si>
  <si>
    <t>IRC040130259</t>
  </si>
  <si>
    <t>IRC040130026</t>
  </si>
  <si>
    <t>IRC040130260</t>
  </si>
  <si>
    <t>IRC040130261</t>
  </si>
  <si>
    <t>IRC040130262</t>
  </si>
  <si>
    <t>IRC040130263</t>
  </si>
  <si>
    <t>IRC040130264</t>
  </si>
  <si>
    <t>IRC040130265</t>
  </si>
  <si>
    <t>IRC040130266</t>
  </si>
  <si>
    <t>IRC040130267</t>
  </si>
  <si>
    <t>IRC040130268</t>
  </si>
  <si>
    <t>IRC040130269</t>
  </si>
  <si>
    <t>IRC040130027</t>
  </si>
  <si>
    <t>IRC040130270</t>
  </si>
  <si>
    <t>IRC040130271</t>
  </si>
  <si>
    <t>IRC040130272</t>
  </si>
  <si>
    <t>IRC040130273</t>
  </si>
  <si>
    <t>IRC040130274</t>
  </si>
  <si>
    <t>IRC040130275</t>
  </si>
  <si>
    <t>IRC040130276</t>
  </si>
  <si>
    <t>IRC040130277</t>
  </si>
  <si>
    <t>IRC040130278</t>
  </si>
  <si>
    <t>IRC040130279</t>
  </si>
  <si>
    <t>IRC040130028</t>
  </si>
  <si>
    <t>IRC040130280</t>
  </si>
  <si>
    <t>IRC040130281</t>
  </si>
  <si>
    <t>IRC040130282</t>
  </si>
  <si>
    <t>IRC040130283</t>
  </si>
  <si>
    <t>IRC040130284</t>
  </si>
  <si>
    <t>IRC040130285</t>
  </si>
  <si>
    <t>IRC040130286</t>
  </si>
  <si>
    <t>IRC040130287</t>
  </si>
  <si>
    <t>IRC040130288</t>
  </si>
  <si>
    <t>IRC040130289</t>
  </si>
  <si>
    <t>IRC040130029</t>
  </si>
  <si>
    <t>IRC040130290</t>
  </si>
  <si>
    <t>IRC040130291</t>
  </si>
  <si>
    <t>IRC040130292</t>
  </si>
  <si>
    <t>IRC040130293</t>
  </si>
  <si>
    <t>IRC040130294</t>
  </si>
  <si>
    <t>IRC040130295</t>
  </si>
  <si>
    <t>IRC040130296</t>
  </si>
  <si>
    <t>IRC040130297</t>
  </si>
  <si>
    <t>IRC040130298</t>
  </si>
  <si>
    <t>IRC040130299</t>
  </si>
  <si>
    <t>IRC040130003</t>
  </si>
  <si>
    <t>IRC040130030</t>
  </si>
  <si>
    <t>IRC040130300</t>
  </si>
  <si>
    <t>IRC040130301</t>
  </si>
  <si>
    <t>IRC040130302</t>
  </si>
  <si>
    <t>IRC040130303</t>
  </si>
  <si>
    <t>IRC040130304</t>
  </si>
  <si>
    <t>IRC040130305</t>
  </si>
  <si>
    <t>IRC040130306</t>
  </si>
  <si>
    <t>IRC040130307</t>
  </si>
  <si>
    <t>IRC040130308</t>
  </si>
  <si>
    <t>IRC040130309</t>
  </si>
  <si>
    <t>IRC040130031</t>
  </si>
  <si>
    <t>IRC040130310</t>
  </si>
  <si>
    <t>IRC040130311</t>
  </si>
  <si>
    <t>IRC040130312</t>
  </si>
  <si>
    <t>IRC040130313</t>
  </si>
  <si>
    <t>IRC040130314</t>
  </si>
  <si>
    <t>IRC040130315</t>
  </si>
  <si>
    <t>IRC040130316</t>
  </si>
  <si>
    <t>IRC040130317</t>
  </si>
  <si>
    <t>IRC040130318</t>
  </si>
  <si>
    <t>IRC040130319</t>
  </si>
  <si>
    <t>IRC040130032</t>
  </si>
  <si>
    <t>IRC040130320</t>
  </si>
  <si>
    <t>IRC040130321</t>
  </si>
  <si>
    <t>IRC040130322</t>
  </si>
  <si>
    <t>IRC040130323</t>
  </si>
  <si>
    <t>IRC040130324</t>
  </si>
  <si>
    <t>IRC040130325</t>
  </si>
  <si>
    <t>IRC040130326</t>
  </si>
  <si>
    <t>IRC040130327</t>
  </si>
  <si>
    <t>IRC040130328</t>
  </si>
  <si>
    <t>IRC040130329</t>
  </si>
  <si>
    <t>IRC040130033</t>
  </si>
  <si>
    <t>IRC040130330</t>
  </si>
  <si>
    <t>IRC040130331</t>
  </si>
  <si>
    <t>IRC040130332</t>
  </si>
  <si>
    <t>IRC040130333</t>
  </si>
  <si>
    <t>IRC040130334</t>
  </si>
  <si>
    <t>IRC040130335</t>
  </si>
  <si>
    <t>IRC040130336</t>
  </si>
  <si>
    <t>IRC040130337</t>
  </si>
  <si>
    <t>IRC040130338</t>
  </si>
  <si>
    <t>IRC040130339</t>
  </si>
  <si>
    <t>IRC040130034</t>
  </si>
  <si>
    <t>IRC040130340</t>
  </si>
  <si>
    <t>IRC040130341</t>
  </si>
  <si>
    <t>IRC040130342</t>
  </si>
  <si>
    <t>IRC040130343</t>
  </si>
  <si>
    <t>IRC040130344</t>
  </si>
  <si>
    <t>IRC040130345</t>
  </si>
  <si>
    <t>IRC040130346</t>
  </si>
  <si>
    <t>IRC040130347</t>
  </si>
  <si>
    <t>IRC040130348</t>
  </si>
  <si>
    <t>IRC040130349</t>
  </si>
  <si>
    <t>IRC040130035</t>
  </si>
  <si>
    <t>IRC040130350</t>
  </si>
  <si>
    <t>IRC040130351</t>
  </si>
  <si>
    <t>IRC040130352</t>
  </si>
  <si>
    <t>IRC040130353</t>
  </si>
  <si>
    <t>IRC040130354</t>
  </si>
  <si>
    <t>IRC040130355</t>
  </si>
  <si>
    <t>IRC040130356</t>
  </si>
  <si>
    <t>IRC040130357</t>
  </si>
  <si>
    <t>IRC040130358</t>
  </si>
  <si>
    <t>IRC040130359</t>
  </si>
  <si>
    <t>IRC040130036</t>
  </si>
  <si>
    <t>IRC040130360</t>
  </si>
  <si>
    <t>IRC040130361</t>
  </si>
  <si>
    <t>IRC040130362</t>
  </si>
  <si>
    <t>IRC040130363</t>
  </si>
  <si>
    <t>IRC040130364</t>
  </si>
  <si>
    <t>IRC040130365</t>
  </si>
  <si>
    <t>IRC040130366</t>
  </si>
  <si>
    <t>IRC040130367</t>
  </si>
  <si>
    <t>IRC040130368</t>
  </si>
  <si>
    <t>IRC040130369</t>
  </si>
  <si>
    <t>IRC040130037</t>
  </si>
  <si>
    <t>IRC040130370</t>
  </si>
  <si>
    <t>IRC040130371</t>
  </si>
  <si>
    <t>IRC040130372</t>
  </si>
  <si>
    <t>IRC040130373</t>
  </si>
  <si>
    <t>IRC040130374</t>
  </si>
  <si>
    <t>IRC040130375</t>
  </si>
  <si>
    <t>IRC040130376</t>
  </si>
  <si>
    <t>IRC040130377</t>
  </si>
  <si>
    <t>IRC040130378</t>
  </si>
  <si>
    <t>IRC040130379</t>
  </si>
  <si>
    <t>IRC040130038</t>
  </si>
  <si>
    <t>IRC040130380</t>
  </si>
  <si>
    <t>IRC040130381</t>
  </si>
  <si>
    <t>IRC040130382</t>
  </si>
  <si>
    <t>IRC040130383</t>
  </si>
  <si>
    <t>IRC040130384</t>
  </si>
  <si>
    <t>IRC040130385</t>
  </si>
  <si>
    <t>IRC040130386</t>
  </si>
  <si>
    <t>IRC040130387</t>
  </si>
  <si>
    <t>IRC040130388</t>
  </si>
  <si>
    <t>IRC040130389</t>
  </si>
  <si>
    <t>IRC040130039</t>
  </si>
  <si>
    <t>IRC040130390</t>
  </si>
  <si>
    <t>IRC040130391</t>
  </si>
  <si>
    <t>IRC040130392</t>
  </si>
  <si>
    <t>IRC040130393</t>
  </si>
  <si>
    <t>IRC040130394</t>
  </si>
  <si>
    <t>IRC040130395</t>
  </si>
  <si>
    <t>IRC040130396</t>
  </si>
  <si>
    <t>IRC040130397</t>
  </si>
  <si>
    <t>IRC040130398</t>
  </si>
  <si>
    <t>IRC040130399</t>
  </si>
  <si>
    <t>IRC040130004</t>
  </si>
  <si>
    <t>IRC040130040</t>
  </si>
  <si>
    <t>IRC040130400</t>
  </si>
  <si>
    <t>IRC040130401</t>
  </si>
  <si>
    <t>IRC040130402</t>
  </si>
  <si>
    <t>IRC040130403</t>
  </si>
  <si>
    <t>IRC040130404</t>
  </si>
  <si>
    <t>IRC040130405</t>
  </si>
  <si>
    <t>IRC040130406</t>
  </si>
  <si>
    <t>IRC040130407</t>
  </si>
  <si>
    <t>IRC040130408</t>
  </si>
  <si>
    <t>IRC040130409</t>
  </si>
  <si>
    <t>IRC040130041</t>
  </si>
  <si>
    <t>IRC040130410</t>
  </si>
  <si>
    <t>IRC040130411</t>
  </si>
  <si>
    <t>IRC040130412</t>
  </si>
  <si>
    <t>IRC040130413</t>
  </si>
  <si>
    <t>IRC040130414</t>
  </si>
  <si>
    <t>IRC040130415</t>
  </si>
  <si>
    <t>IRC040130416</t>
  </si>
  <si>
    <t>IRC040130417</t>
  </si>
  <si>
    <t>IRC040130418</t>
  </si>
  <si>
    <t>IRC040130419</t>
  </si>
  <si>
    <t>IRC040130042</t>
  </si>
  <si>
    <t>IRC040130420</t>
  </si>
  <si>
    <t>IRC040130421</t>
  </si>
  <si>
    <t>IRC040130422</t>
  </si>
  <si>
    <t>IRC040130423</t>
  </si>
  <si>
    <t>IRC040130424</t>
  </si>
  <si>
    <t>IRC040130425</t>
  </si>
  <si>
    <t>IRC040130426</t>
  </si>
  <si>
    <t>IRC040130427</t>
  </si>
  <si>
    <t>IRC040130428</t>
  </si>
  <si>
    <t>IRC040130429</t>
  </si>
  <si>
    <t>IRC040130043</t>
  </si>
  <si>
    <t>IRC040130430</t>
  </si>
  <si>
    <t>IRC040130431</t>
  </si>
  <si>
    <t>IRC040130432</t>
  </si>
  <si>
    <t>IRC040130433</t>
  </si>
  <si>
    <t>IRC040130434</t>
  </si>
  <si>
    <t>IRC040130435</t>
  </si>
  <si>
    <t>IRC040130436</t>
  </si>
  <si>
    <t>IRC040130437</t>
  </si>
  <si>
    <t>IRC040130438</t>
  </si>
  <si>
    <t>IRC040130439</t>
  </si>
  <si>
    <t>IRC040130044</t>
  </si>
  <si>
    <t>IRC040130440</t>
  </si>
  <si>
    <t>IRC040130441</t>
  </si>
  <si>
    <t>IRC040130442</t>
  </si>
  <si>
    <t>IRC040130443</t>
  </si>
  <si>
    <t>IRC040130444</t>
  </si>
  <si>
    <t>IRC040130445</t>
  </si>
  <si>
    <t>IRC040130446</t>
  </si>
  <si>
    <t>IRC040130447</t>
  </si>
  <si>
    <t>IRC040130448</t>
  </si>
  <si>
    <t>IRC040130449</t>
  </si>
  <si>
    <t>IRC040130045</t>
  </si>
  <si>
    <t>IRC040130450</t>
  </si>
  <si>
    <t>IRC040130451</t>
  </si>
  <si>
    <t>IRC040130452</t>
  </si>
  <si>
    <t>IRC040130453</t>
  </si>
  <si>
    <t>IRC040130454</t>
  </si>
  <si>
    <t>IRC040130455</t>
  </si>
  <si>
    <t>IRC040130456</t>
  </si>
  <si>
    <t>IRC040130457</t>
  </si>
  <si>
    <t>IRC040130458</t>
  </si>
  <si>
    <t>IRC040130459</t>
  </si>
  <si>
    <t>IRC040130046</t>
  </si>
  <si>
    <t>IRC040130460</t>
  </si>
  <si>
    <t>IRC040130461</t>
  </si>
  <si>
    <t>IRC040130462</t>
  </si>
  <si>
    <t>IRC040130463</t>
  </si>
  <si>
    <t>IRC040130464</t>
  </si>
  <si>
    <t>IRC040130465</t>
  </si>
  <si>
    <t>IRC040130466</t>
  </si>
  <si>
    <t>IRC040130467</t>
  </si>
  <si>
    <t>IRC040130468</t>
  </si>
  <si>
    <t>IRC040130469</t>
  </si>
  <si>
    <t>IRC040130047</t>
  </si>
  <si>
    <t>IRC040130470</t>
  </si>
  <si>
    <t>IRC040130471</t>
  </si>
  <si>
    <t>IRC040130472</t>
  </si>
  <si>
    <t>IRC040130473</t>
  </si>
  <si>
    <t>IRC040130474</t>
  </si>
  <si>
    <t>IRC040130475</t>
  </si>
  <si>
    <t>IRC040130476</t>
  </si>
  <si>
    <t>IRC040130477</t>
  </si>
  <si>
    <t>IRC040130478</t>
  </si>
  <si>
    <t>IRC040130479</t>
  </si>
  <si>
    <t>IRC040130048</t>
  </si>
  <si>
    <t>IRC040130480</t>
  </si>
  <si>
    <t>IRC040130481</t>
  </si>
  <si>
    <t>IRC040130482</t>
  </si>
  <si>
    <t>IRC040130483</t>
  </si>
  <si>
    <t>IRC040130484</t>
  </si>
  <si>
    <t>IRC040130485</t>
  </si>
  <si>
    <t>IRC040130486</t>
  </si>
  <si>
    <t>IRC040130487</t>
  </si>
  <si>
    <t>IRC040130488</t>
  </si>
  <si>
    <t>IRC040130489</t>
  </si>
  <si>
    <t>IRC040130049</t>
  </si>
  <si>
    <t>IRC040130490</t>
  </si>
  <si>
    <t>IRC040130491</t>
  </si>
  <si>
    <t>IRC040130492</t>
  </si>
  <si>
    <t>IRC040130493</t>
  </si>
  <si>
    <t>IRC040130494</t>
  </si>
  <si>
    <t>IRC040130495</t>
  </si>
  <si>
    <t>IRC040130496</t>
  </si>
  <si>
    <t>IRC040130497</t>
  </si>
  <si>
    <t>IRC040130498</t>
  </si>
  <si>
    <t>IRC040130499</t>
  </si>
  <si>
    <t>IRC040130005</t>
  </si>
  <si>
    <t>IRC040130050</t>
  </si>
  <si>
    <t>IRC040130500</t>
  </si>
  <si>
    <t>IRC040130501</t>
  </si>
  <si>
    <t>IRC040130502</t>
  </si>
  <si>
    <t>IRC040130503</t>
  </si>
  <si>
    <t>IRC040130504</t>
  </si>
  <si>
    <t>IRC040130505</t>
  </si>
  <si>
    <t>IRC040130506</t>
  </si>
  <si>
    <t>IRC040130507</t>
  </si>
  <si>
    <t>IRC040130508</t>
  </si>
  <si>
    <t>IRC040130509</t>
  </si>
  <si>
    <t>IRC040130051</t>
  </si>
  <si>
    <t>IRC040130510</t>
  </si>
  <si>
    <t>IRC040130511</t>
  </si>
  <si>
    <t>IRC040130512</t>
  </si>
  <si>
    <t>IRC040130513</t>
  </si>
  <si>
    <t>IRC040130514</t>
  </si>
  <si>
    <t>IRC040130515</t>
  </si>
  <si>
    <t>IRC040130516</t>
  </si>
  <si>
    <t>IRC040130517</t>
  </si>
  <si>
    <t>IRC040130518</t>
  </si>
  <si>
    <t>IRC040130519</t>
  </si>
  <si>
    <t>IRC040130052</t>
  </si>
  <si>
    <t>IRC040130520</t>
  </si>
  <si>
    <t>IRC040130521</t>
  </si>
  <si>
    <t>IRC040130522</t>
  </si>
  <si>
    <t>IRC040130523</t>
  </si>
  <si>
    <t>IRC040130524</t>
  </si>
  <si>
    <t>IRC040130525</t>
  </si>
  <si>
    <t>IRC040130526</t>
  </si>
  <si>
    <t>IRC040130527</t>
  </si>
  <si>
    <t>IRC040130528</t>
  </si>
  <si>
    <t>IRC040130529</t>
  </si>
  <si>
    <t>IRC040130053</t>
  </si>
  <si>
    <t>IRC040130530</t>
  </si>
  <si>
    <t>IRC040130531</t>
  </si>
  <si>
    <t>IRC040130532</t>
  </si>
  <si>
    <t>IRC040130533</t>
  </si>
  <si>
    <t>IRC040130534</t>
  </si>
  <si>
    <t>IRC040130535</t>
  </si>
  <si>
    <t>IRC040130536</t>
  </si>
  <si>
    <t>IRC040130537</t>
  </si>
  <si>
    <t>IRC040130538</t>
  </si>
  <si>
    <t>IRC040130539</t>
  </si>
  <si>
    <t>IRC040130054</t>
  </si>
  <si>
    <t>IRC040130540</t>
  </si>
  <si>
    <t>IRC040130541</t>
  </si>
  <si>
    <t>IRC040130542</t>
  </si>
  <si>
    <t>IRC040130543</t>
  </si>
  <si>
    <t>IRC040130544</t>
  </si>
  <si>
    <t>IRC040130545</t>
  </si>
  <si>
    <t>IRC040130546</t>
  </si>
  <si>
    <t>IRC040130547</t>
  </si>
  <si>
    <t>IRC040130548</t>
  </si>
  <si>
    <t>IRC040130549</t>
  </si>
  <si>
    <t>IRC040130055</t>
  </si>
  <si>
    <t>IRC040130550</t>
  </si>
  <si>
    <t>IRC040130551</t>
  </si>
  <si>
    <t>IRC040130552</t>
  </si>
  <si>
    <t>IRC040130553</t>
  </si>
  <si>
    <t>IRC040130554</t>
  </si>
  <si>
    <t>IRC040130555</t>
  </si>
  <si>
    <t>IRC040130556</t>
  </si>
  <si>
    <t>IRC040130557</t>
  </si>
  <si>
    <t>IRC040130558</t>
  </si>
  <si>
    <t>IRC040130559</t>
  </si>
  <si>
    <t>IRC040130056</t>
  </si>
  <si>
    <t>IRC040130560</t>
  </si>
  <si>
    <t>IRC040130561</t>
  </si>
  <si>
    <t>IRC040130562</t>
  </si>
  <si>
    <t>IRC040130563</t>
  </si>
  <si>
    <t>IRC040130564</t>
  </si>
  <si>
    <t>IRC040130565</t>
  </si>
  <si>
    <t>IRC040130566</t>
  </si>
  <si>
    <t>IRC040130567</t>
  </si>
  <si>
    <t>IRC040130568</t>
  </si>
  <si>
    <t>IRC040130569</t>
  </si>
  <si>
    <t>IRC040130057</t>
  </si>
  <si>
    <t>IRC040130570</t>
  </si>
  <si>
    <t>IRC040130571</t>
  </si>
  <si>
    <t>IRC040130572</t>
  </si>
  <si>
    <t>IRC040130573</t>
  </si>
  <si>
    <t>IRC040130574</t>
  </si>
  <si>
    <t>IRC040130575</t>
  </si>
  <si>
    <t>IRC040130576</t>
  </si>
  <si>
    <t>IRC040130577</t>
  </si>
  <si>
    <t>IRC040130578</t>
  </si>
  <si>
    <t>IRC040130579</t>
  </si>
  <si>
    <t>IRC040130058</t>
  </si>
  <si>
    <t>IRC040130580</t>
  </si>
  <si>
    <t>IRC040130581</t>
  </si>
  <si>
    <t>IRC040130582</t>
  </si>
  <si>
    <t>IRC040130583</t>
  </si>
  <si>
    <t>IRC040130584</t>
  </si>
  <si>
    <t>IRC040130585</t>
  </si>
  <si>
    <t>IRC040130586</t>
  </si>
  <si>
    <t>IRC040130587</t>
  </si>
  <si>
    <t>IRC040130588</t>
  </si>
  <si>
    <t>IRC040130589</t>
  </si>
  <si>
    <t>IRC040130059</t>
  </si>
  <si>
    <t>IRC040130590</t>
  </si>
  <si>
    <t>IRC040130591</t>
  </si>
  <si>
    <t>IRC040130592</t>
  </si>
  <si>
    <t>IRC040130593</t>
  </si>
  <si>
    <t>IRC040130594</t>
  </si>
  <si>
    <t>IRC040130595</t>
  </si>
  <si>
    <t>IRC040130596</t>
  </si>
  <si>
    <t>IRC040130597</t>
  </si>
  <si>
    <t>IRC040130598</t>
  </si>
  <si>
    <t>IRC040130599</t>
  </si>
  <si>
    <t>IRC040130006</t>
  </si>
  <si>
    <t>IRC040130060</t>
  </si>
  <si>
    <t>IRC040130600</t>
  </si>
  <si>
    <t>IRC040130601</t>
  </si>
  <si>
    <t>IRC040130602</t>
  </si>
  <si>
    <t>IRC040130603</t>
  </si>
  <si>
    <t>IRC040130604</t>
  </si>
  <si>
    <t>IRC040130605</t>
  </si>
  <si>
    <t>IRC040130606</t>
  </si>
  <si>
    <t>IRC040130607</t>
  </si>
  <si>
    <t>IRC040130608</t>
  </si>
  <si>
    <t>IRC040130609</t>
  </si>
  <si>
    <t>IRC040130061</t>
  </si>
  <si>
    <t>IRC040130610</t>
  </si>
  <si>
    <t>IRC040130611</t>
  </si>
  <si>
    <t>IRC040130612</t>
  </si>
  <si>
    <t>IRC040130613</t>
  </si>
  <si>
    <t>IRC040130614</t>
  </si>
  <si>
    <t>IRC040130615</t>
  </si>
  <si>
    <t>IRC040130616</t>
  </si>
  <si>
    <t>IRC040130617</t>
  </si>
  <si>
    <t>IRC040130618</t>
  </si>
  <si>
    <t>IRC040130619</t>
  </si>
  <si>
    <t>IRC040130062</t>
  </si>
  <si>
    <t>IRC040130620</t>
  </si>
  <si>
    <t>IRC040130621</t>
  </si>
  <si>
    <t>IRC040130622</t>
  </si>
  <si>
    <t>IRC040130623</t>
  </si>
  <si>
    <t>IRC040130624</t>
  </si>
  <si>
    <t>IRC040130625</t>
  </si>
  <si>
    <t>IRC040130626</t>
  </si>
  <si>
    <t>IRC040130627</t>
  </si>
  <si>
    <t>IRC040130628</t>
  </si>
  <si>
    <t>IRC040130629</t>
  </si>
  <si>
    <t>IRC040130063</t>
  </si>
  <si>
    <t>IRC040130630</t>
  </si>
  <si>
    <t>IRC040130631</t>
  </si>
  <si>
    <t>IRC040130632</t>
  </si>
  <si>
    <t>IRC040130633</t>
  </si>
  <si>
    <t>IRC040130634</t>
  </si>
  <si>
    <t>IRC040130635</t>
  </si>
  <si>
    <t>IRC040130636</t>
  </si>
  <si>
    <t>IRC040130637</t>
  </si>
  <si>
    <t>IRC040130638</t>
  </si>
  <si>
    <t>IRC040130639</t>
  </si>
  <si>
    <t>IRC040130064</t>
  </si>
  <si>
    <t>IRC040130640</t>
  </si>
  <si>
    <t>IRC040130641</t>
  </si>
  <si>
    <t>IRC040130642</t>
  </si>
  <si>
    <t>IRC040130643</t>
  </si>
  <si>
    <t>IRC040130644</t>
  </si>
  <si>
    <t>IRC040130645</t>
  </si>
  <si>
    <t>IRC040130646</t>
  </si>
  <si>
    <t>IRC040130647</t>
  </si>
  <si>
    <t>IRC040130648</t>
  </si>
  <si>
    <t>IRC040130649</t>
  </si>
  <si>
    <t>IRC040130065</t>
  </si>
  <si>
    <t>IRC040130650</t>
  </si>
  <si>
    <t>IRC040130651</t>
  </si>
  <si>
    <t>IRC040130652</t>
  </si>
  <si>
    <t>IRC040130653</t>
  </si>
  <si>
    <t>IRC040130654</t>
  </si>
  <si>
    <t>IRC040130655</t>
  </si>
  <si>
    <t>IRC040130656</t>
  </si>
  <si>
    <t>IRC040130657</t>
  </si>
  <si>
    <t>IRC040130658</t>
  </si>
  <si>
    <t>IRC040130659</t>
  </si>
  <si>
    <t>IRC040130066</t>
  </si>
  <si>
    <t>IRC040130660</t>
  </si>
  <si>
    <t>IRC040130661</t>
  </si>
  <si>
    <t>IRC040130662</t>
  </si>
  <si>
    <t>IRC040130663</t>
  </si>
  <si>
    <t>IRC040130664</t>
  </si>
  <si>
    <t>IRC040130665</t>
  </si>
  <si>
    <t>IRC040130666</t>
  </si>
  <si>
    <t>IRC040130667</t>
  </si>
  <si>
    <t>IRC040130668</t>
  </si>
  <si>
    <t>IRC040130669</t>
  </si>
  <si>
    <t>IRC040130067</t>
  </si>
  <si>
    <t>IRC040130670</t>
  </si>
  <si>
    <t>IRC040130671</t>
  </si>
  <si>
    <t>IRC040130672</t>
  </si>
  <si>
    <t>IRC040130673</t>
  </si>
  <si>
    <t>IRC040130674</t>
  </si>
  <si>
    <t>IRC040130675</t>
  </si>
  <si>
    <t>IRC040130676</t>
  </si>
  <si>
    <t>IRC040130677</t>
  </si>
  <si>
    <t>IRC040130678</t>
  </si>
  <si>
    <t>IRC040130679</t>
  </si>
  <si>
    <t>IRC040130068</t>
  </si>
  <si>
    <t>IRC040130680</t>
  </si>
  <si>
    <t>IRC040130681</t>
  </si>
  <si>
    <t>IRC040130682</t>
  </si>
  <si>
    <t>IRC040130683</t>
  </si>
  <si>
    <t>IRC040130684</t>
  </si>
  <si>
    <t>IRC040130685</t>
  </si>
  <si>
    <t>IRC040130686</t>
  </si>
  <si>
    <t>IRC040130687</t>
  </si>
  <si>
    <t>IRC040130688</t>
  </si>
  <si>
    <t>IRC040130689</t>
  </si>
  <si>
    <t>IRC040130069</t>
  </si>
  <si>
    <t>IRC040130690</t>
  </si>
  <si>
    <t>IRC040130691</t>
  </si>
  <si>
    <t>IRC040130692</t>
  </si>
  <si>
    <t>IRC040130693</t>
  </si>
  <si>
    <t>IRC040130694</t>
  </si>
  <si>
    <t>IRC040130695</t>
  </si>
  <si>
    <t>IRC040130696</t>
  </si>
  <si>
    <t>IRC040130697</t>
  </si>
  <si>
    <t>IRC040130698</t>
  </si>
  <si>
    <t>IRC040130699</t>
  </si>
  <si>
    <t>IRC040130007</t>
  </si>
  <si>
    <t>IRC040130070</t>
  </si>
  <si>
    <t>IRC040130700</t>
  </si>
  <si>
    <t>IRC040130701</t>
  </si>
  <si>
    <t>IRC040130702</t>
  </si>
  <si>
    <t>IRC040130703</t>
  </si>
  <si>
    <t>IRC040130704</t>
  </si>
  <si>
    <t>IRC040130705</t>
  </si>
  <si>
    <t>IRC040130706</t>
  </si>
  <si>
    <t>IRC040130707</t>
  </si>
  <si>
    <t>IRC040130708</t>
  </si>
  <si>
    <t>IRC040130709</t>
  </si>
  <si>
    <t>IRC040130071</t>
  </si>
  <si>
    <t>IRC040130710</t>
  </si>
  <si>
    <t>IRC040130711</t>
  </si>
  <si>
    <t>IRC040130712</t>
  </si>
  <si>
    <t>IRC040130713</t>
  </si>
  <si>
    <t>IRC040130714</t>
  </si>
  <si>
    <t>IRC040130715</t>
  </si>
  <si>
    <t>IRC040130716</t>
  </si>
  <si>
    <t>IRC040130717</t>
  </si>
  <si>
    <t>IRC040130718</t>
  </si>
  <si>
    <t>IRC040130719</t>
  </si>
  <si>
    <t>IRC040130072</t>
  </si>
  <si>
    <t>IRC040130720</t>
  </si>
  <si>
    <t>IRC040130721</t>
  </si>
  <si>
    <t>IRC040130722</t>
  </si>
  <si>
    <t>IRC040130723</t>
  </si>
  <si>
    <t>IRC040130724</t>
  </si>
  <si>
    <t>IRC040130725</t>
  </si>
  <si>
    <t>IRC040130726</t>
  </si>
  <si>
    <t>IRC040130727</t>
  </si>
  <si>
    <t>IRC040130728</t>
  </si>
  <si>
    <t>IRC040130729</t>
  </si>
  <si>
    <t>IRC040130073</t>
  </si>
  <si>
    <t>IRC040130730</t>
  </si>
  <si>
    <t>IRC040130731</t>
  </si>
  <si>
    <t>IRC040130732</t>
  </si>
  <si>
    <t>IRC040130733</t>
  </si>
  <si>
    <t>IRC040130734</t>
  </si>
  <si>
    <t>IRC040130735</t>
  </si>
  <si>
    <t>IRC040130736</t>
  </si>
  <si>
    <t>IRC040130737</t>
  </si>
  <si>
    <t>IRC040130738</t>
  </si>
  <si>
    <t>IRC040130739</t>
  </si>
  <si>
    <t>IRC040130074</t>
  </si>
  <si>
    <t>IRC040130740</t>
  </si>
  <si>
    <t>IRC040130741</t>
  </si>
  <si>
    <t>IRC040130742</t>
  </si>
  <si>
    <t>IRC040130743</t>
  </si>
  <si>
    <t>IRC040130744</t>
  </si>
  <si>
    <t>IRC040130745</t>
  </si>
  <si>
    <t>IRC040130746</t>
  </si>
  <si>
    <t>IRC040130747</t>
  </si>
  <si>
    <t>IRC040130748</t>
  </si>
  <si>
    <t>IRC040130749</t>
  </si>
  <si>
    <t>IRC040130075</t>
  </si>
  <si>
    <t>IRC040130750</t>
  </si>
  <si>
    <t>IRC040130751</t>
  </si>
  <si>
    <t>IRC040130752</t>
  </si>
  <si>
    <t>IRC040130753</t>
  </si>
  <si>
    <t>IRC040130754</t>
  </si>
  <si>
    <t>IRC040130755</t>
  </si>
  <si>
    <t>IRC040130756</t>
  </si>
  <si>
    <t>IRC040130757</t>
  </si>
  <si>
    <t>IRC040130758</t>
  </si>
  <si>
    <t>IRC040130759</t>
  </si>
  <si>
    <t>IRC040130076</t>
  </si>
  <si>
    <t>IRC040130760</t>
  </si>
  <si>
    <t>IRC040130761</t>
  </si>
  <si>
    <t>IRC040130762</t>
  </si>
  <si>
    <t>IRC040130763</t>
  </si>
  <si>
    <t>IRC040130764</t>
  </si>
  <si>
    <t>IRC040130765</t>
  </si>
  <si>
    <t>IRC040130766</t>
  </si>
  <si>
    <t>IRC040130767</t>
  </si>
  <si>
    <t>IRC040130768</t>
  </si>
  <si>
    <t>IRC040130769</t>
  </si>
  <si>
    <t>IRC040130077</t>
  </si>
  <si>
    <t>IRC040130770</t>
  </si>
  <si>
    <t>IRC040130771</t>
  </si>
  <si>
    <t>IRC040130772</t>
  </si>
  <si>
    <t>IRC040130773</t>
  </si>
  <si>
    <t>IRC040130774</t>
  </si>
  <si>
    <t>IRC040130775</t>
  </si>
  <si>
    <t>IRC040130776</t>
  </si>
  <si>
    <t>IRC040130777</t>
  </si>
  <si>
    <t>IRC040130778</t>
  </si>
  <si>
    <t>IRC040130779</t>
  </si>
  <si>
    <t>IRC040130078</t>
  </si>
  <si>
    <t>IRC040130780</t>
  </si>
  <si>
    <t>IRC040130781</t>
  </si>
  <si>
    <t>IRC040130782</t>
  </si>
  <si>
    <t>IRC040130783</t>
  </si>
  <si>
    <t>IRC040130784</t>
  </si>
  <si>
    <t>IRC040130785</t>
  </si>
  <si>
    <t>IRC040130786</t>
  </si>
  <si>
    <t>IRC040130787</t>
  </si>
  <si>
    <t>IRC040130788</t>
  </si>
  <si>
    <t>IRC040130789</t>
  </si>
  <si>
    <t>IRC040130079</t>
  </si>
  <si>
    <t>IRC040130790</t>
  </si>
  <si>
    <t>IRC040130791</t>
  </si>
  <si>
    <t>IRC040130792</t>
  </si>
  <si>
    <t>IRC040130793</t>
  </si>
  <si>
    <t>IRC040130794</t>
  </si>
  <si>
    <t>IRC040130795</t>
  </si>
  <si>
    <t>IRC040130796</t>
  </si>
  <si>
    <t>IRC040130797</t>
  </si>
  <si>
    <t>IRC040130798</t>
  </si>
  <si>
    <t>IRC040130799</t>
  </si>
  <si>
    <t>IRC040130008</t>
  </si>
  <si>
    <t>IRC040130080</t>
  </si>
  <si>
    <t>IRC040130800</t>
  </si>
  <si>
    <t>IRC040130801</t>
  </si>
  <si>
    <t>IRC040130802</t>
  </si>
  <si>
    <t>IRC040130803</t>
  </si>
  <si>
    <t>IRC040130804</t>
  </si>
  <si>
    <t>IRC040130805</t>
  </si>
  <si>
    <t>IRC040130806</t>
  </si>
  <si>
    <t>IRC040130807</t>
  </si>
  <si>
    <t>IRC040130808</t>
  </si>
  <si>
    <t>IRC040130809</t>
  </si>
  <si>
    <t>IRC040130081</t>
  </si>
  <si>
    <t>IRC040130810</t>
  </si>
  <si>
    <t>IRC040130811</t>
  </si>
  <si>
    <t>IRC040130812</t>
  </si>
  <si>
    <t>IRC040130813</t>
  </si>
  <si>
    <t>IRC040130814</t>
  </si>
  <si>
    <t>IRC040130815</t>
  </si>
  <si>
    <t>IRC040130816</t>
  </si>
  <si>
    <t>IRC040130817</t>
  </si>
  <si>
    <t>IRC040130818</t>
  </si>
  <si>
    <t>IRC040130819</t>
  </si>
  <si>
    <t>IRC040130082</t>
  </si>
  <si>
    <t>IRC040130820</t>
  </si>
  <si>
    <t>IRC040130821</t>
  </si>
  <si>
    <t>IRC040130822</t>
  </si>
  <si>
    <t>IRC040130823</t>
  </si>
  <si>
    <t>IRC040130824</t>
  </si>
  <si>
    <t>IRC040130825</t>
  </si>
  <si>
    <t>IRC040130826</t>
  </si>
  <si>
    <t>IRC040130827</t>
  </si>
  <si>
    <t>IRC040130828</t>
  </si>
  <si>
    <t>IRC040130829</t>
  </si>
  <si>
    <t>IRC040130083</t>
  </si>
  <si>
    <t>IRC040130830</t>
  </si>
  <si>
    <t>IRC040130831</t>
  </si>
  <si>
    <t>IRC040130832</t>
  </si>
  <si>
    <t>IRC040130833</t>
  </si>
  <si>
    <t>IRC040130834</t>
  </si>
  <si>
    <t>IRC040130835</t>
  </si>
  <si>
    <t>IRC040130836</t>
  </si>
  <si>
    <t>IRC040130837</t>
  </si>
  <si>
    <t>IRC040130838</t>
  </si>
  <si>
    <t>IRC040130839</t>
  </si>
  <si>
    <t>IRC040130084</t>
  </si>
  <si>
    <t>IRC040130840</t>
  </si>
  <si>
    <t>IRC040130841</t>
  </si>
  <si>
    <t>IRC040130842</t>
  </si>
  <si>
    <t>IRC040130843</t>
  </si>
  <si>
    <t>IRC040130844</t>
  </si>
  <si>
    <t>IRC040130845</t>
  </si>
  <si>
    <t>IRC040130846</t>
  </si>
  <si>
    <t>IRC040130847</t>
  </si>
  <si>
    <t>IRC040130848</t>
  </si>
  <si>
    <t>IRC040130849</t>
  </si>
  <si>
    <t>IRC040130085</t>
  </si>
  <si>
    <t>IRC040130850</t>
  </si>
  <si>
    <t>IRC040130851</t>
  </si>
  <si>
    <t>IRC040130852</t>
  </si>
  <si>
    <t>IRC040130853</t>
  </si>
  <si>
    <t>IRC040130854</t>
  </si>
  <si>
    <t>IRC040130855</t>
  </si>
  <si>
    <t>IRC040130856</t>
  </si>
  <si>
    <t>IRC040130857</t>
  </si>
  <si>
    <t>IRC040130858</t>
  </si>
  <si>
    <t>IRC040130859</t>
  </si>
  <si>
    <t>IRC040130086</t>
  </si>
  <si>
    <t>IRC040130860</t>
  </si>
  <si>
    <t>IRC040130861</t>
  </si>
  <si>
    <t>IRC040130862</t>
  </si>
  <si>
    <t>IRC040130863</t>
  </si>
  <si>
    <t>IRC040130864</t>
  </si>
  <si>
    <t>IRC040130865</t>
  </si>
  <si>
    <t>IRC040130866</t>
  </si>
  <si>
    <t>IRC040130867</t>
  </si>
  <si>
    <t>IRC040130868</t>
  </si>
  <si>
    <t>IRC040130869</t>
  </si>
  <si>
    <t>IRC040130087</t>
  </si>
  <si>
    <t>IRC040130870</t>
  </si>
  <si>
    <t>IRC040130871</t>
  </si>
  <si>
    <t>IRC040130872</t>
  </si>
  <si>
    <t>IRC040130873</t>
  </si>
  <si>
    <t>IRC040130874</t>
  </si>
  <si>
    <t>IRC040130875</t>
  </si>
  <si>
    <t>IRC040130876</t>
  </si>
  <si>
    <t>IRC040130877</t>
  </si>
  <si>
    <t>IRC040130878</t>
  </si>
  <si>
    <t>IRC040130879</t>
  </si>
  <si>
    <t>IRC040130088</t>
  </si>
  <si>
    <t>IRC040130880</t>
  </si>
  <si>
    <t>IRC040130881</t>
  </si>
  <si>
    <t>IRC040130882</t>
  </si>
  <si>
    <t>IRC040130883</t>
  </si>
  <si>
    <t>IRC040130884</t>
  </si>
  <si>
    <t>IRC040130885</t>
  </si>
  <si>
    <t>IRC040130886</t>
  </si>
  <si>
    <t>IRC040130887</t>
  </si>
  <si>
    <t>IRC040130888</t>
  </si>
  <si>
    <t>IRC040130889</t>
  </si>
  <si>
    <t>IRC040130089</t>
  </si>
  <si>
    <t>IRC040130890</t>
  </si>
  <si>
    <t>IRC040130891</t>
  </si>
  <si>
    <t>IRC040130892</t>
  </si>
  <si>
    <t>IRC040130893</t>
  </si>
  <si>
    <t>IRC040130894</t>
  </si>
  <si>
    <t>IRC040130895</t>
  </si>
  <si>
    <t>IRC040130896</t>
  </si>
  <si>
    <t>IRC040130897</t>
  </si>
  <si>
    <t>IRC040130898</t>
  </si>
  <si>
    <t>IRC040130899</t>
  </si>
  <si>
    <t>IRC040130009</t>
  </si>
  <si>
    <t>IRC040130090</t>
  </si>
  <si>
    <t>IRC040130900</t>
  </si>
  <si>
    <t>IRC040130901</t>
  </si>
  <si>
    <t>IRC040130902</t>
  </si>
  <si>
    <t>IRC040130903</t>
  </si>
  <si>
    <t>IRC040130904</t>
  </si>
  <si>
    <t>IRC040130905</t>
  </si>
  <si>
    <t>IRC040130906</t>
  </si>
  <si>
    <t>IRC040130907</t>
  </si>
  <si>
    <t>IRC040130908</t>
  </si>
  <si>
    <t>IRC040130909</t>
  </si>
  <si>
    <t>IRC040130091</t>
  </si>
  <si>
    <t>IRC040130910</t>
  </si>
  <si>
    <t>IRC040130911</t>
  </si>
  <si>
    <t>IRC040130912</t>
  </si>
  <si>
    <t>IRC040130913</t>
  </si>
  <si>
    <t>IRC040130914</t>
  </si>
  <si>
    <t>IRC040130915</t>
  </si>
  <si>
    <t>IRC040130916</t>
  </si>
  <si>
    <t>IRC040130917</t>
  </si>
  <si>
    <t>IRC040130918</t>
  </si>
  <si>
    <t>IRC040130919</t>
  </si>
  <si>
    <t>IRC040130092</t>
  </si>
  <si>
    <t>IRC040130920</t>
  </si>
  <si>
    <t>IRC040130921</t>
  </si>
  <si>
    <t>IRC040130922</t>
  </si>
  <si>
    <t>IRC040130923</t>
  </si>
  <si>
    <t>IRC040130924</t>
  </si>
  <si>
    <t>IRC040130925</t>
  </si>
  <si>
    <t>IRC040130926</t>
  </si>
  <si>
    <t>IRC040130927</t>
  </si>
  <si>
    <t>IRC040130928</t>
  </si>
  <si>
    <t>IRC040130929</t>
  </si>
  <si>
    <t>IRC040130093</t>
  </si>
  <si>
    <t>IRC040130930</t>
  </si>
  <si>
    <t>IRC040130931</t>
  </si>
  <si>
    <t>IRC040130932</t>
  </si>
  <si>
    <t>IRC040130933</t>
  </si>
  <si>
    <t>IRC040130934</t>
  </si>
  <si>
    <t>IRC040130935</t>
  </si>
  <si>
    <t>IRC040130936</t>
  </si>
  <si>
    <t>IRC040130937</t>
  </si>
  <si>
    <t>IRC040130938</t>
  </si>
  <si>
    <t>IRC040130939</t>
  </si>
  <si>
    <t>IRC040130094</t>
  </si>
  <si>
    <t>IRC040130940</t>
  </si>
  <si>
    <t>IRC040130941</t>
  </si>
  <si>
    <t>IRC040130942</t>
  </si>
  <si>
    <t>IRC040130943</t>
  </si>
  <si>
    <t>IRC040130944</t>
  </si>
  <si>
    <t>IRC040130945</t>
  </si>
  <si>
    <t>IRC040130946</t>
  </si>
  <si>
    <t>IRC040130947</t>
  </si>
  <si>
    <t>IRC040130948</t>
  </si>
  <si>
    <t>IRC040130949</t>
  </si>
  <si>
    <t>IRC040130095</t>
  </si>
  <si>
    <t>IRC040130950</t>
  </si>
  <si>
    <t>IRC040130951</t>
  </si>
  <si>
    <t>IRC040130952</t>
  </si>
  <si>
    <t>IRC040130953</t>
  </si>
  <si>
    <t>IRC040130954</t>
  </si>
  <si>
    <t>IRC040130955</t>
  </si>
  <si>
    <t>IRC040130956</t>
  </si>
  <si>
    <t>IRC040130957</t>
  </si>
  <si>
    <t>IRC040130958</t>
  </si>
  <si>
    <t>IRC040130959</t>
  </si>
  <si>
    <t>IRC040130096</t>
  </si>
  <si>
    <t>IRC040130960</t>
  </si>
  <si>
    <t>IRC040130961</t>
  </si>
  <si>
    <t>IRC040130962</t>
  </si>
  <si>
    <t>IRC040130963</t>
  </si>
  <si>
    <t>IRC040130964</t>
  </si>
  <si>
    <t>IRC040130965</t>
  </si>
  <si>
    <t>IRC040130966</t>
  </si>
  <si>
    <t>IRC040130967</t>
  </si>
  <si>
    <t>IRC040130968</t>
  </si>
  <si>
    <t>IRC040130969</t>
  </si>
  <si>
    <t>IRC040130097</t>
  </si>
  <si>
    <t>IRC040130970</t>
  </si>
  <si>
    <t>IRC040130971</t>
  </si>
  <si>
    <t>IRC040130972</t>
  </si>
  <si>
    <t>IRC040130973</t>
  </si>
  <si>
    <t>IRC040130974</t>
  </si>
  <si>
    <t>IRC040130975</t>
  </si>
  <si>
    <t>IRC040130976</t>
  </si>
  <si>
    <t>IRC040130977</t>
  </si>
  <si>
    <t>IRC040130978</t>
  </si>
  <si>
    <t>IRC040130979</t>
  </si>
  <si>
    <t>IRC040130098</t>
  </si>
  <si>
    <t>IRC040130980</t>
  </si>
  <si>
    <t>IRC040130981</t>
  </si>
  <si>
    <t>IRC040130982</t>
  </si>
  <si>
    <t>IRC040130983</t>
  </si>
  <si>
    <t>IRC040130984</t>
  </si>
  <si>
    <t>IRC040130985</t>
  </si>
  <si>
    <t>IRC040130986</t>
  </si>
  <si>
    <t>IRC040130987</t>
  </si>
  <si>
    <t>IRC040130988</t>
  </si>
  <si>
    <t>IRC040130989</t>
  </si>
  <si>
    <t>IRC040130099</t>
  </si>
  <si>
    <t>IRC040130990</t>
  </si>
  <si>
    <t>IRC040130991</t>
  </si>
  <si>
    <t>IRC040130992</t>
  </si>
  <si>
    <t>IRC040130993</t>
  </si>
  <si>
    <t>IRC040130994</t>
  </si>
  <si>
    <t>IRC040130995</t>
  </si>
  <si>
    <t>IRC040130996</t>
  </si>
  <si>
    <t>IRC040130997</t>
  </si>
  <si>
    <t>IRC040130998</t>
  </si>
  <si>
    <t>IRC040130999</t>
  </si>
  <si>
    <t>IRC040150001</t>
  </si>
  <si>
    <t>IRC040150002</t>
  </si>
  <si>
    <t>IRC040150003</t>
  </si>
  <si>
    <t>IRC040150004</t>
  </si>
  <si>
    <t>IRC040150005</t>
  </si>
  <si>
    <t>IRC040150006</t>
  </si>
  <si>
    <t>IRC040150007</t>
  </si>
  <si>
    <t>IRC040150008</t>
  </si>
  <si>
    <t>IRC040150009</t>
  </si>
  <si>
    <t>IRC040150011</t>
  </si>
  <si>
    <t>IRC040150010</t>
  </si>
  <si>
    <t>IRC040150012</t>
  </si>
  <si>
    <t>IRC040150013</t>
  </si>
  <si>
    <t>IRC040150014</t>
  </si>
  <si>
    <t>IRC040150015</t>
  </si>
  <si>
    <t>IRC040150016</t>
  </si>
  <si>
    <t>IRC040150017</t>
  </si>
  <si>
    <t>IRC040150018</t>
  </si>
  <si>
    <t>IRC040150019</t>
  </si>
  <si>
    <t>IRC040150020</t>
  </si>
  <si>
    <t>IRC040150021</t>
  </si>
  <si>
    <t>IRC040150022</t>
  </si>
  <si>
    <t>IRC040150023</t>
  </si>
  <si>
    <t>IRC040150024</t>
  </si>
  <si>
    <t>IRC040150025</t>
  </si>
  <si>
    <t>IRC040150026</t>
  </si>
  <si>
    <t>IRC040150027</t>
  </si>
  <si>
    <t>IRC040150028</t>
  </si>
  <si>
    <t>IRC040150029</t>
  </si>
  <si>
    <t>IRC040150030</t>
  </si>
  <si>
    <t>IRC040150031</t>
  </si>
  <si>
    <t>IRC040150032</t>
  </si>
  <si>
    <t>IRC040150033</t>
  </si>
  <si>
    <t>IRC040150034</t>
  </si>
  <si>
    <t>IRC040150035</t>
  </si>
  <si>
    <t>IRC040150036</t>
  </si>
  <si>
    <t>IRC040150037</t>
  </si>
  <si>
    <t>IRC040150038</t>
  </si>
  <si>
    <t>IRC040150039</t>
  </si>
  <si>
    <t>IRC040150040</t>
  </si>
  <si>
    <t>IRC040150041</t>
  </si>
  <si>
    <t>IRC040150042</t>
  </si>
  <si>
    <t>IRC040150043</t>
  </si>
  <si>
    <t>IRC040150044</t>
  </si>
  <si>
    <t>IRC040150045</t>
  </si>
  <si>
    <t>IRC040150046</t>
  </si>
  <si>
    <t>IRC040150047</t>
  </si>
  <si>
    <t>IRC040150048</t>
  </si>
  <si>
    <t>IRC040150049</t>
  </si>
  <si>
    <t>IRC040150050</t>
  </si>
  <si>
    <t>IRC040150051</t>
  </si>
  <si>
    <t>IRC040150052</t>
  </si>
  <si>
    <t>IRC040150053</t>
  </si>
  <si>
    <t>IRC040150054</t>
  </si>
  <si>
    <t>IRC040150055</t>
  </si>
  <si>
    <t>IRC040150056</t>
  </si>
  <si>
    <t>IRC040150057</t>
  </si>
  <si>
    <t>IRC040150058</t>
  </si>
  <si>
    <t>IRC040150059</t>
  </si>
  <si>
    <t>IRC040150060</t>
  </si>
  <si>
    <t>IRC040150061</t>
  </si>
  <si>
    <t>IRC040150062</t>
  </si>
  <si>
    <t>IRC040150063</t>
  </si>
  <si>
    <t>IRC040150064</t>
  </si>
  <si>
    <t>IRC040150065</t>
  </si>
  <si>
    <t>IRC040150066</t>
  </si>
  <si>
    <t>IRC040150067</t>
  </si>
  <si>
    <t>IRC040150068</t>
  </si>
  <si>
    <t>IRC040150069</t>
  </si>
  <si>
    <t>IRC040150070</t>
  </si>
  <si>
    <t>IRC040150071</t>
  </si>
  <si>
    <t>IRC040150072</t>
  </si>
  <si>
    <t>IRC040150073</t>
  </si>
  <si>
    <t>IRC040170001</t>
  </si>
  <si>
    <t>IRC040170002</t>
  </si>
  <si>
    <t>IRC040170003</t>
  </si>
  <si>
    <t>IRC040170004</t>
  </si>
  <si>
    <t>IRC040170006</t>
  </si>
  <si>
    <t>IRC040170008</t>
  </si>
  <si>
    <t>IRC040170009</t>
  </si>
  <si>
    <t>IRC040170010</t>
  </si>
  <si>
    <t>IRC040170011</t>
  </si>
  <si>
    <t>IRC040170013</t>
  </si>
  <si>
    <t>IRC040170015</t>
  </si>
  <si>
    <t>IRC040170016</t>
  </si>
  <si>
    <t>IRC040170017</t>
  </si>
  <si>
    <t>IRC040170018</t>
  </si>
  <si>
    <t>IRC040170019</t>
  </si>
  <si>
    <t>IRC040170020</t>
  </si>
  <si>
    <t>IRC040170021</t>
  </si>
  <si>
    <t>IRC040170022</t>
  </si>
  <si>
    <t>IRC040170024</t>
  </si>
  <si>
    <t>IRC040170028</t>
  </si>
  <si>
    <t>IRC040170029</t>
  </si>
  <si>
    <t>IRC040170030</t>
  </si>
  <si>
    <t>IRC040170031</t>
  </si>
  <si>
    <t>IRC040170032</t>
  </si>
  <si>
    <t>IRC040170033</t>
  </si>
  <si>
    <t>IRC040170035</t>
  </si>
  <si>
    <t>IRC040170036</t>
  </si>
  <si>
    <t>IRC040170038</t>
  </si>
  <si>
    <t>IRC040170040</t>
  </si>
  <si>
    <t>IRC040170042</t>
  </si>
  <si>
    <t>IRC040170043</t>
  </si>
  <si>
    <t>IRC040170044</t>
  </si>
  <si>
    <t>IRC040170045</t>
  </si>
  <si>
    <t>IRC040170046</t>
  </si>
  <si>
    <t>IRC040170047</t>
  </si>
  <si>
    <t>IRC040170050</t>
  </si>
  <si>
    <t>IRC040170051</t>
  </si>
  <si>
    <t>IRC040170052</t>
  </si>
  <si>
    <t>IRC040170053</t>
  </si>
  <si>
    <t>IRC040170054</t>
  </si>
  <si>
    <t>IRC040170055</t>
  </si>
  <si>
    <t>IRC040170056</t>
  </si>
  <si>
    <t>IRC040170057</t>
  </si>
  <si>
    <t>IRC040170058</t>
  </si>
  <si>
    <t>IRC040170059</t>
  </si>
  <si>
    <t>IRC040170060</t>
  </si>
  <si>
    <t>IRC040170061</t>
  </si>
  <si>
    <t>IRC040170062</t>
  </si>
  <si>
    <t>IRC040170063</t>
  </si>
  <si>
    <t>IRC040170064</t>
  </si>
  <si>
    <t>IRC040170069</t>
  </si>
  <si>
    <t>IRC040170076</t>
  </si>
  <si>
    <t>IRC040170077</t>
  </si>
  <si>
    <t>IRC040170079</t>
  </si>
  <si>
    <t>IRC040190001</t>
  </si>
  <si>
    <t>IRC040190002</t>
  </si>
  <si>
    <t>IRC040190003</t>
  </si>
  <si>
    <t>IRC040190004</t>
  </si>
  <si>
    <t>IRC040190005</t>
  </si>
  <si>
    <t>IRC040190006</t>
  </si>
  <si>
    <t>IRC040190007</t>
  </si>
  <si>
    <t>IRC040190008</t>
  </si>
  <si>
    <t>IRC040190009</t>
  </si>
  <si>
    <t>IRC040190010</t>
  </si>
  <si>
    <t>IRC040190011</t>
  </si>
  <si>
    <t>IRC040190365</t>
  </si>
  <si>
    <t>IRC040190013</t>
  </si>
  <si>
    <t>IRC040190014</t>
  </si>
  <si>
    <t>IRC040190015</t>
  </si>
  <si>
    <t>IRC040190016</t>
  </si>
  <si>
    <t>IRC040190017</t>
  </si>
  <si>
    <t>IRC040190018</t>
  </si>
  <si>
    <t>IRC040190019</t>
  </si>
  <si>
    <t>IRC040190020</t>
  </si>
  <si>
    <t>IRC040190021</t>
  </si>
  <si>
    <t>IRC040190022</t>
  </si>
  <si>
    <t>IRC040190023</t>
  </si>
  <si>
    <t>IRC040190024</t>
  </si>
  <si>
    <t>IRC040190025</t>
  </si>
  <si>
    <t>IRC040190026</t>
  </si>
  <si>
    <t>IRC040190027</t>
  </si>
  <si>
    <t>IRC040190028</t>
  </si>
  <si>
    <t>IRC040190029</t>
  </si>
  <si>
    <t>IRC040190030</t>
  </si>
  <si>
    <t>IRC040190031</t>
  </si>
  <si>
    <t>IRC040190032</t>
  </si>
  <si>
    <t>IRC040190033</t>
  </si>
  <si>
    <t>IRC040190034</t>
  </si>
  <si>
    <t>IRC040190035</t>
  </si>
  <si>
    <t>IRC040190036</t>
  </si>
  <si>
    <t>IRC040190037</t>
  </si>
  <si>
    <t>IRC040190038</t>
  </si>
  <si>
    <t>IRC040190039</t>
  </si>
  <si>
    <t>IRC040190040</t>
  </si>
  <si>
    <t>IRC040190041</t>
  </si>
  <si>
    <t>IRC040190042</t>
  </si>
  <si>
    <t>IRC040190043</t>
  </si>
  <si>
    <t>IRC040190044</t>
  </si>
  <si>
    <t>IRC040190045</t>
  </si>
  <si>
    <t>IRC040190046</t>
  </si>
  <si>
    <t>IRC040190047</t>
  </si>
  <si>
    <t>IRC040190048</t>
  </si>
  <si>
    <t>IRC040190049</t>
  </si>
  <si>
    <t>IRC040190050</t>
  </si>
  <si>
    <t>IRC040190051</t>
  </si>
  <si>
    <t>IRC040190052</t>
  </si>
  <si>
    <t>IRC040190053</t>
  </si>
  <si>
    <t>IRC040190054</t>
  </si>
  <si>
    <t>IRC040190055</t>
  </si>
  <si>
    <t>IRC040190056</t>
  </si>
  <si>
    <t>IRC040190057</t>
  </si>
  <si>
    <t>IRC040190058</t>
  </si>
  <si>
    <t>IRC040190059</t>
  </si>
  <si>
    <t>IRC040190060</t>
  </si>
  <si>
    <t>IRC040190061</t>
  </si>
  <si>
    <t>IRC040190062</t>
  </si>
  <si>
    <t>IRC040190063</t>
  </si>
  <si>
    <t>IRC040190064</t>
  </si>
  <si>
    <t>IRC040190065</t>
  </si>
  <si>
    <t>IRC040190066</t>
  </si>
  <si>
    <t>IRC040190067</t>
  </si>
  <si>
    <t>IRC040190068</t>
  </si>
  <si>
    <t>IRC040190069</t>
  </si>
  <si>
    <t>IRC040190070</t>
  </si>
  <si>
    <t>IRC040190071</t>
  </si>
  <si>
    <t>IRC040190072</t>
  </si>
  <si>
    <t>IRC040190073</t>
  </si>
  <si>
    <t>IRC040190074</t>
  </si>
  <si>
    <t>IRC040190075</t>
  </si>
  <si>
    <t>IRC040190076</t>
  </si>
  <si>
    <t>IRC040190077</t>
  </si>
  <si>
    <t>IRC040190078</t>
  </si>
  <si>
    <t>IRC040190079</t>
  </si>
  <si>
    <t>IRC040190080</t>
  </si>
  <si>
    <t>IRC040190081</t>
  </si>
  <si>
    <t>IRC040190082</t>
  </si>
  <si>
    <t>IRC040190083</t>
  </si>
  <si>
    <t>IRC040190084</t>
  </si>
  <si>
    <t>IRC040190085</t>
  </si>
  <si>
    <t>IRC040190086</t>
  </si>
  <si>
    <t>IRC040190087</t>
  </si>
  <si>
    <t>IRC040190088</t>
  </si>
  <si>
    <t>IRC040190089</t>
  </si>
  <si>
    <t>IRC040190090</t>
  </si>
  <si>
    <t>IRC040190091</t>
  </si>
  <si>
    <t>IRC040190092</t>
  </si>
  <si>
    <t>IRC040190093</t>
  </si>
  <si>
    <t>IRC040190094</t>
  </si>
  <si>
    <t>IRC040190095</t>
  </si>
  <si>
    <t>IRC040190096</t>
  </si>
  <si>
    <t>IRC040190097</t>
  </si>
  <si>
    <t>IRC040190098</t>
  </si>
  <si>
    <t>IRC040190099</t>
  </si>
  <si>
    <t>IRC040190100</t>
  </si>
  <si>
    <t>IRC040190101</t>
  </si>
  <si>
    <t>IRC040190102</t>
  </si>
  <si>
    <t>IRC040190103</t>
  </si>
  <si>
    <t>IRC040190104</t>
  </si>
  <si>
    <t>IRC040190105</t>
  </si>
  <si>
    <t>IRC040190106</t>
  </si>
  <si>
    <t>IRC040190107</t>
  </si>
  <si>
    <t>IRC040190108</t>
  </si>
  <si>
    <t>IRC040190109</t>
  </si>
  <si>
    <t>IRC040190110</t>
  </si>
  <si>
    <t>IRC040190111</t>
  </si>
  <si>
    <t>IRC040190112</t>
  </si>
  <si>
    <t>IRC040190113</t>
  </si>
  <si>
    <t>IRC040190114</t>
  </si>
  <si>
    <t>IRC040190115</t>
  </si>
  <si>
    <t>IRC040190116</t>
  </si>
  <si>
    <t>IRC040190117</t>
  </si>
  <si>
    <t>IRC040190118</t>
  </si>
  <si>
    <t>IRC040190119</t>
  </si>
  <si>
    <t>IRC040190120</t>
  </si>
  <si>
    <t>IRC040190121</t>
  </si>
  <si>
    <t>IRC040190122</t>
  </si>
  <si>
    <t>IRC040190123</t>
  </si>
  <si>
    <t>IRC040190124</t>
  </si>
  <si>
    <t>IRC040190125</t>
  </si>
  <si>
    <t>IRC040190126</t>
  </si>
  <si>
    <t>IRC040190127</t>
  </si>
  <si>
    <t>IRC040190128</t>
  </si>
  <si>
    <t>IRC040190129</t>
  </si>
  <si>
    <t>IRC040190130</t>
  </si>
  <si>
    <t>IRC040190131</t>
  </si>
  <si>
    <t>IRC040190132</t>
  </si>
  <si>
    <t>IRC040190133</t>
  </si>
  <si>
    <t>IRC040190134</t>
  </si>
  <si>
    <t>IRC040190135</t>
  </si>
  <si>
    <t>IRC040190136</t>
  </si>
  <si>
    <t>IRC040190137</t>
  </si>
  <si>
    <t>IRC040190138</t>
  </si>
  <si>
    <t>IRC040190139</t>
  </si>
  <si>
    <t>IRC040190140</t>
  </si>
  <si>
    <t>IRC040190141</t>
  </si>
  <si>
    <t>IRC040190142</t>
  </si>
  <si>
    <t>IRC040190143</t>
  </si>
  <si>
    <t>IRC040190144</t>
  </si>
  <si>
    <t>IRC040190145</t>
  </si>
  <si>
    <t>IRC040190146</t>
  </si>
  <si>
    <t>IRC040190147</t>
  </si>
  <si>
    <t>IRC040190148</t>
  </si>
  <si>
    <t>IRC040190149</t>
  </si>
  <si>
    <t>IRC040190150</t>
  </si>
  <si>
    <t>IRC040190151</t>
  </si>
  <si>
    <t>IRC040190152</t>
  </si>
  <si>
    <t>IRC040190153</t>
  </si>
  <si>
    <t>IRC040190154</t>
  </si>
  <si>
    <t>IRC040190155</t>
  </si>
  <si>
    <t>IRC040190156</t>
  </si>
  <si>
    <t>IRC040190157</t>
  </si>
  <si>
    <t>IRC040190158</t>
  </si>
  <si>
    <t>IRC040190159</t>
  </si>
  <si>
    <t>IRC040190160</t>
  </si>
  <si>
    <t>IRC040190161</t>
  </si>
  <si>
    <t>IRC040190162</t>
  </si>
  <si>
    <t>IRC040190163</t>
  </si>
  <si>
    <t>IRC040190164</t>
  </si>
  <si>
    <t>IRC040190165</t>
  </si>
  <si>
    <t>IRC040190166</t>
  </si>
  <si>
    <t>IRC040190167</t>
  </si>
  <si>
    <t>IRC040190168</t>
  </si>
  <si>
    <t>IRC040190169</t>
  </si>
  <si>
    <t>IRC040190170</t>
  </si>
  <si>
    <t>IRC040190171</t>
  </si>
  <si>
    <t>IRC040190172</t>
  </si>
  <si>
    <t>IRC040190173</t>
  </si>
  <si>
    <t>IRC040190174</t>
  </si>
  <si>
    <t>IRC040190175</t>
  </si>
  <si>
    <t>IRC040190176</t>
  </si>
  <si>
    <t>IRC040190177</t>
  </si>
  <si>
    <t>IRC040190178</t>
  </si>
  <si>
    <t>IRC040190179</t>
  </si>
  <si>
    <t>IRC040190180</t>
  </si>
  <si>
    <t>IRC040190181</t>
  </si>
  <si>
    <t>IRC040190182</t>
  </si>
  <si>
    <t>IRC040190183</t>
  </si>
  <si>
    <t>IRC040190184</t>
  </si>
  <si>
    <t>IRC040190185</t>
  </si>
  <si>
    <t>IRC040190186</t>
  </si>
  <si>
    <t>IRC040190187</t>
  </si>
  <si>
    <t>IRC040190188</t>
  </si>
  <si>
    <t>IRC040190189</t>
  </si>
  <si>
    <t>IRC040190190</t>
  </si>
  <si>
    <t>IRC040190191</t>
  </si>
  <si>
    <t>IRC040190192</t>
  </si>
  <si>
    <t>IRC040190193</t>
  </si>
  <si>
    <t>IRC040190194</t>
  </si>
  <si>
    <t>IRC040190195</t>
  </si>
  <si>
    <t>IRC040190196</t>
  </si>
  <si>
    <t>IRC040190197</t>
  </si>
  <si>
    <t>IRC040190198</t>
  </si>
  <si>
    <t>IRC040190199</t>
  </si>
  <si>
    <t>IRC040190200</t>
  </si>
  <si>
    <t>IRC040190201</t>
  </si>
  <si>
    <t>IRC040190202</t>
  </si>
  <si>
    <t>IRC040190203</t>
  </si>
  <si>
    <t>IRC040190204</t>
  </si>
  <si>
    <t>IRC040190205</t>
  </si>
  <si>
    <t>IRC040190206</t>
  </si>
  <si>
    <t>IRC040190207</t>
  </si>
  <si>
    <t>IRC040190208</t>
  </si>
  <si>
    <t>IRC040190209</t>
  </si>
  <si>
    <t>IRC040190210</t>
  </si>
  <si>
    <t>IRC040190211</t>
  </si>
  <si>
    <t>IRC040190212</t>
  </si>
  <si>
    <t>IRC040190213</t>
  </si>
  <si>
    <t>IRC040190214</t>
  </si>
  <si>
    <t>IRC040190215</t>
  </si>
  <si>
    <t>IRC040190216</t>
  </si>
  <si>
    <t>IRC040190217</t>
  </si>
  <si>
    <t>IRC040190218</t>
  </si>
  <si>
    <t>IRC040190219</t>
  </si>
  <si>
    <t>IRC040190220</t>
  </si>
  <si>
    <t>IRC040190221</t>
  </si>
  <si>
    <t>IRC040190222</t>
  </si>
  <si>
    <t>IRC040190223</t>
  </si>
  <si>
    <t>IRC040190224</t>
  </si>
  <si>
    <t>IRC040190225</t>
  </si>
  <si>
    <t>IRC040190226</t>
  </si>
  <si>
    <t>IRC040190227</t>
  </si>
  <si>
    <t>IRC040190228</t>
  </si>
  <si>
    <t>IRC040190229</t>
  </si>
  <si>
    <t>IRC040190230</t>
  </si>
  <si>
    <t>IRC040190231</t>
  </si>
  <si>
    <t>IRC040190232</t>
  </si>
  <si>
    <t>IRC040190233</t>
  </si>
  <si>
    <t>IRC040190234</t>
  </si>
  <si>
    <t>IRC040190235</t>
  </si>
  <si>
    <t>IRC040190236</t>
  </si>
  <si>
    <t>IRC040190237</t>
  </si>
  <si>
    <t>IRC040190238</t>
  </si>
  <si>
    <t>IRC040190239</t>
  </si>
  <si>
    <t>IRC040190240</t>
  </si>
  <si>
    <t>IRC040190241</t>
  </si>
  <si>
    <t>IRC040190242</t>
  </si>
  <si>
    <t>IRC040190243</t>
  </si>
  <si>
    <t>IRC040190244</t>
  </si>
  <si>
    <t>IRC040190245</t>
  </si>
  <si>
    <t>IRC040190246</t>
  </si>
  <si>
    <t>IRC040190247</t>
  </si>
  <si>
    <t>IRC040190248</t>
  </si>
  <si>
    <t>IRC040190249</t>
  </si>
  <si>
    <t>IRC040190250</t>
  </si>
  <si>
    <t>IRC040190251</t>
  </si>
  <si>
    <t>IRC040190252</t>
  </si>
  <si>
    <t>IRC040190253</t>
  </si>
  <si>
    <t>IRC040190254</t>
  </si>
  <si>
    <t>IRC040190255</t>
  </si>
  <si>
    <t>IRC040190256</t>
  </si>
  <si>
    <t>IRC040190257</t>
  </si>
  <si>
    <t>IRC040190258</t>
  </si>
  <si>
    <t>IRC040190259</t>
  </si>
  <si>
    <t>IRC040190260</t>
  </si>
  <si>
    <t>IRC040190261</t>
  </si>
  <si>
    <t>IRC040190262</t>
  </si>
  <si>
    <t>IRC040190263</t>
  </si>
  <si>
    <t>IRC040190264</t>
  </si>
  <si>
    <t>IRC040190265</t>
  </si>
  <si>
    <t>IRC040190266</t>
  </si>
  <si>
    <t>IRC040190267</t>
  </si>
  <si>
    <t>IRC040190268</t>
  </si>
  <si>
    <t>IRC040190269</t>
  </si>
  <si>
    <t>IRC040190270</t>
  </si>
  <si>
    <t>IRC040190271</t>
  </si>
  <si>
    <t>IRC040190272</t>
  </si>
  <si>
    <t>IRC040190273</t>
  </si>
  <si>
    <t>IRC040190274</t>
  </si>
  <si>
    <t>IRC040190275</t>
  </si>
  <si>
    <t>IRC040190276</t>
  </si>
  <si>
    <t>IRC040190277</t>
  </si>
  <si>
    <t>IRC040190278</t>
  </si>
  <si>
    <t>IRC040190279</t>
  </si>
  <si>
    <t>IRC040190280</t>
  </si>
  <si>
    <t>IRC040190281</t>
  </si>
  <si>
    <t>IRC040190282</t>
  </si>
  <si>
    <t>IRC040190283</t>
  </si>
  <si>
    <t>IRC040190284</t>
  </si>
  <si>
    <t>IRC040190285</t>
  </si>
  <si>
    <t>IRC040190286</t>
  </si>
  <si>
    <t>IRC040190287</t>
  </si>
  <si>
    <t>IRC040190288</t>
  </si>
  <si>
    <t>IRC040190289</t>
  </si>
  <si>
    <t>IRC040190290</t>
  </si>
  <si>
    <t>IRC040190291</t>
  </si>
  <si>
    <t>IRC040190292</t>
  </si>
  <si>
    <t>IRC040190293</t>
  </si>
  <si>
    <t>IRC040190294</t>
  </si>
  <si>
    <t>IRC040190295</t>
  </si>
  <si>
    <t>IRC040190296</t>
  </si>
  <si>
    <t>IRC040190297</t>
  </si>
  <si>
    <t>IRC040190298</t>
  </si>
  <si>
    <t>IRC040190299</t>
  </si>
  <si>
    <t>IRC040190300</t>
  </si>
  <si>
    <t>IRC040190301</t>
  </si>
  <si>
    <t>IRC040190302</t>
  </si>
  <si>
    <t>IRC040190303</t>
  </si>
  <si>
    <t>IRC040190304</t>
  </si>
  <si>
    <t>IRC040190305</t>
  </si>
  <si>
    <t>IRC040190306</t>
  </si>
  <si>
    <t>IRC040190307</t>
  </si>
  <si>
    <t>IRC040190308</t>
  </si>
  <si>
    <t>IRC040190309</t>
  </si>
  <si>
    <t>IRC040190310</t>
  </si>
  <si>
    <t>IRC040190311</t>
  </si>
  <si>
    <t>IRC040190312</t>
  </si>
  <si>
    <t>IRC040190313</t>
  </si>
  <si>
    <t>IRC040190314</t>
  </si>
  <si>
    <t>IRC040190315</t>
  </si>
  <si>
    <t>IRC040190316</t>
  </si>
  <si>
    <t>IRC040190317</t>
  </si>
  <si>
    <t>IRC040190318</t>
  </si>
  <si>
    <t>IRC040190319</t>
  </si>
  <si>
    <t>IRC040190320</t>
  </si>
  <si>
    <t>IRC040190321</t>
  </si>
  <si>
    <t>IRC040190322</t>
  </si>
  <si>
    <t>IRC040190323</t>
  </si>
  <si>
    <t>IRC040190324</t>
  </si>
  <si>
    <t>IRC040190325</t>
  </si>
  <si>
    <t>IRC040190326</t>
  </si>
  <si>
    <t>IRC040190327</t>
  </si>
  <si>
    <t>IRC040190328</t>
  </si>
  <si>
    <t>IRC040190329</t>
  </si>
  <si>
    <t>IRC040190330</t>
  </si>
  <si>
    <t>IRC040190331</t>
  </si>
  <si>
    <t>IRC040190332</t>
  </si>
  <si>
    <t>IRC040190333</t>
  </si>
  <si>
    <t>IRC040190334</t>
  </si>
  <si>
    <t>IRC040190335</t>
  </si>
  <si>
    <t>IRC040190336</t>
  </si>
  <si>
    <t>IRC040190337</t>
  </si>
  <si>
    <t>IRC040190338</t>
  </si>
  <si>
    <t>IRC040190339</t>
  </si>
  <si>
    <t>IRC040190340</t>
  </si>
  <si>
    <t>IRC040190341</t>
  </si>
  <si>
    <t>IRC040190342</t>
  </si>
  <si>
    <t>IRC040190343</t>
  </si>
  <si>
    <t>IRC040190344</t>
  </si>
  <si>
    <t>IRC040190345</t>
  </si>
  <si>
    <t>IRC040190346</t>
  </si>
  <si>
    <t>IRC040190347</t>
  </si>
  <si>
    <t>IRC040190348</t>
  </si>
  <si>
    <t>IRC040190349</t>
  </si>
  <si>
    <t>IRC040190350</t>
  </si>
  <si>
    <t>IRC040190351</t>
  </si>
  <si>
    <t>IRC040190352</t>
  </si>
  <si>
    <t>IRC040190353</t>
  </si>
  <si>
    <t>IRC040190354</t>
  </si>
  <si>
    <t>IRC040190355</t>
  </si>
  <si>
    <t>IRC040190356</t>
  </si>
  <si>
    <t>IRC040190357</t>
  </si>
  <si>
    <t>IRC040190358</t>
  </si>
  <si>
    <t>IRC040190359</t>
  </si>
  <si>
    <t>IRC040190360</t>
  </si>
  <si>
    <t>IRC040190361</t>
  </si>
  <si>
    <t>IRC040190362</t>
  </si>
  <si>
    <t>IRC040190363</t>
  </si>
  <si>
    <t>IRC040190364</t>
  </si>
  <si>
    <t>IRC040190012</t>
  </si>
  <si>
    <t>IRC040190366</t>
  </si>
  <si>
    <t>IRC040190367</t>
  </si>
  <si>
    <t>IRC040190368</t>
  </si>
  <si>
    <t>IRC040190369</t>
  </si>
  <si>
    <t>IRC040190370</t>
  </si>
  <si>
    <t>IRC040190371</t>
  </si>
  <si>
    <t>IRC040190372</t>
  </si>
  <si>
    <t>IRC040190373</t>
  </si>
  <si>
    <t>IRC040190374</t>
  </si>
  <si>
    <t>IRC040190375</t>
  </si>
  <si>
    <t>IRC040190376</t>
  </si>
  <si>
    <t>IRC040190377</t>
  </si>
  <si>
    <t>IRC040190378</t>
  </si>
  <si>
    <t>IRC040190379</t>
  </si>
  <si>
    <t>IRC040190380</t>
  </si>
  <si>
    <t>IRC040190381</t>
  </si>
  <si>
    <t>IRC040190382</t>
  </si>
  <si>
    <t>IRC040190383</t>
  </si>
  <si>
    <t>IRC040190384</t>
  </si>
  <si>
    <t>IRC040190385</t>
  </si>
  <si>
    <t>IRC040190386</t>
  </si>
  <si>
    <t>IRC040190387</t>
  </si>
  <si>
    <t>IRC040190388</t>
  </si>
  <si>
    <t>IRC040190389</t>
  </si>
  <si>
    <t>IRC040190390</t>
  </si>
  <si>
    <t>IRC040190391</t>
  </si>
  <si>
    <t>IRC040190392</t>
  </si>
  <si>
    <t>IRC040190393</t>
  </si>
  <si>
    <t>IRC040190394</t>
  </si>
  <si>
    <t>IRC040190395</t>
  </si>
  <si>
    <t>IRC040190396</t>
  </si>
  <si>
    <t>IRC040190397</t>
  </si>
  <si>
    <t>IRC040190398</t>
  </si>
  <si>
    <t>IRC040190399</t>
  </si>
  <si>
    <t>IRC040190400</t>
  </si>
  <si>
    <t>IRC040190401</t>
  </si>
  <si>
    <t>IRC040190402</t>
  </si>
  <si>
    <t>IRC040190403</t>
  </si>
  <si>
    <t>IRC040190404</t>
  </si>
  <si>
    <t>IRC040190405</t>
  </si>
  <si>
    <t>IRC040190406</t>
  </si>
  <si>
    <t>IRC040190407</t>
  </si>
  <si>
    <t>IRC040190408</t>
  </si>
  <si>
    <t>IRC040190409</t>
  </si>
  <si>
    <t>IRC040190410</t>
  </si>
  <si>
    <t>IRC040190411</t>
  </si>
  <si>
    <t>IRC040190412</t>
  </si>
  <si>
    <t>IRC040190413</t>
  </si>
  <si>
    <t>IRC040190414</t>
  </si>
  <si>
    <t>IRC040190415</t>
  </si>
  <si>
    <t>IRC040190416</t>
  </si>
  <si>
    <t>IRC040190417</t>
  </si>
  <si>
    <t>IRC040210001</t>
  </si>
  <si>
    <t>IRC040210002</t>
  </si>
  <si>
    <t>IRC040210003</t>
  </si>
  <si>
    <t>IRC040210004</t>
  </si>
  <si>
    <t>IRC040210005</t>
  </si>
  <si>
    <t>IRC040210006</t>
  </si>
  <si>
    <t>IRC040210007</t>
  </si>
  <si>
    <t>IRC040210008</t>
  </si>
  <si>
    <t>IRC040210009</t>
  </si>
  <si>
    <t>IRC040210010</t>
  </si>
  <si>
    <t>IRC040210011</t>
  </si>
  <si>
    <t>IRC040210012</t>
  </si>
  <si>
    <t>IRC040210013</t>
  </si>
  <si>
    <t>IRC040210014</t>
  </si>
  <si>
    <t>IRC040210015</t>
  </si>
  <si>
    <t>IRC040210016</t>
  </si>
  <si>
    <t>IRC040210017</t>
  </si>
  <si>
    <t>IRC040210018</t>
  </si>
  <si>
    <t>IRC040210019</t>
  </si>
  <si>
    <t>IRC040210020</t>
  </si>
  <si>
    <t>IRC040210021</t>
  </si>
  <si>
    <t>IRC040210022</t>
  </si>
  <si>
    <t>IRC040210023</t>
  </si>
  <si>
    <t>IRC040210024</t>
  </si>
  <si>
    <t>IRC040210025</t>
  </si>
  <si>
    <t>IRC040210026</t>
  </si>
  <si>
    <t>IRC040210027</t>
  </si>
  <si>
    <t>IRC040210028</t>
  </si>
  <si>
    <t>IRC040210029</t>
  </si>
  <si>
    <t>IRC040210030</t>
  </si>
  <si>
    <t>IRC040210031</t>
  </si>
  <si>
    <t>IRC040210032</t>
  </si>
  <si>
    <t>IRC040210033</t>
  </si>
  <si>
    <t>IRC040210034</t>
  </si>
  <si>
    <t>IRC040210035</t>
  </si>
  <si>
    <t>IRC040210036</t>
  </si>
  <si>
    <t>IRC040210037</t>
  </si>
  <si>
    <t>IRC040210038</t>
  </si>
  <si>
    <t>IRC040210039</t>
  </si>
  <si>
    <t>IRC040210040</t>
  </si>
  <si>
    <t>IRC040210041</t>
  </si>
  <si>
    <t>IRC040210042</t>
  </si>
  <si>
    <t>IRC040210043</t>
  </si>
  <si>
    <t>IRC040210044</t>
  </si>
  <si>
    <t>IRC040210045</t>
  </si>
  <si>
    <t>IRC040210046</t>
  </si>
  <si>
    <t>IRC040210047</t>
  </si>
  <si>
    <t>IRC040210048</t>
  </si>
  <si>
    <t>IRC040210049</t>
  </si>
  <si>
    <t>IRC040210050</t>
  </si>
  <si>
    <t>IRC040210051</t>
  </si>
  <si>
    <t>IRC040210052</t>
  </si>
  <si>
    <t>IRC040210053</t>
  </si>
  <si>
    <t>IRC040210054</t>
  </si>
  <si>
    <t>IRC040210055</t>
  </si>
  <si>
    <t>IRC040210056</t>
  </si>
  <si>
    <t>IRC040210057</t>
  </si>
  <si>
    <t>IRC040210058</t>
  </si>
  <si>
    <t>IRC040210059</t>
  </si>
  <si>
    <t>IRC040210060</t>
  </si>
  <si>
    <t>IRC040210061</t>
  </si>
  <si>
    <t>IRC040210062</t>
  </si>
  <si>
    <t>IRC040210063</t>
  </si>
  <si>
    <t>IRC040210064</t>
  </si>
  <si>
    <t>IRC040210065</t>
  </si>
  <si>
    <t>IRC040210066</t>
  </si>
  <si>
    <t>IRC040210067</t>
  </si>
  <si>
    <t>IRC040210068</t>
  </si>
  <si>
    <t>IRC040210069</t>
  </si>
  <si>
    <t>IRC040210070</t>
  </si>
  <si>
    <t>IRC040210071</t>
  </si>
  <si>
    <t>IRC040210072</t>
  </si>
  <si>
    <t>IRC040210073</t>
  </si>
  <si>
    <t>IRC040210074</t>
  </si>
  <si>
    <t>IRC040210075</t>
  </si>
  <si>
    <t>IRC040210076</t>
  </si>
  <si>
    <t>IRC040210077</t>
  </si>
  <si>
    <t>IRC040210078</t>
  </si>
  <si>
    <t>IRC040210079</t>
  </si>
  <si>
    <t>IRC040210080</t>
  </si>
  <si>
    <t>IRC040210081</t>
  </si>
  <si>
    <t>IRC040210082</t>
  </si>
  <si>
    <t>IRC040210083</t>
  </si>
  <si>
    <t>IRC040210084</t>
  </si>
  <si>
    <t>IRC040210085</t>
  </si>
  <si>
    <t>IRC040210086</t>
  </si>
  <si>
    <t>IRC040210087</t>
  </si>
  <si>
    <t>IRC040210088</t>
  </si>
  <si>
    <t>IRC040230001</t>
  </si>
  <si>
    <t>IRC040230002</t>
  </si>
  <si>
    <t>IRC040230003</t>
  </si>
  <si>
    <t>IRC040230004</t>
  </si>
  <si>
    <t>IRC040230005</t>
  </si>
  <si>
    <t>IRC040230006</t>
  </si>
  <si>
    <t>IRC040230007</t>
  </si>
  <si>
    <t>IRC040230008</t>
  </si>
  <si>
    <t>IRC040230009</t>
  </si>
  <si>
    <t>IRC040230010</t>
  </si>
  <si>
    <t>IRC040230011</t>
  </si>
  <si>
    <t>IRC040230012</t>
  </si>
  <si>
    <t>IRC040230013</t>
  </si>
  <si>
    <t>IRC040230014</t>
  </si>
  <si>
    <t>IRC040230015</t>
  </si>
  <si>
    <t>IRC040230016</t>
  </si>
  <si>
    <t>IRC040230017</t>
  </si>
  <si>
    <t>IRC040230018</t>
  </si>
  <si>
    <t>IRC040230019</t>
  </si>
  <si>
    <t>IRC040230020</t>
  </si>
  <si>
    <t>IRC040230021</t>
  </si>
  <si>
    <t>IRC040230022</t>
  </si>
  <si>
    <t>IRC040230023</t>
  </si>
  <si>
    <t>IRC040230024</t>
  </si>
  <si>
    <t>IRC040270001</t>
  </si>
  <si>
    <t>IRC040270002</t>
  </si>
  <si>
    <t>IRC040270003</t>
  </si>
  <si>
    <t>IRC040270004</t>
  </si>
  <si>
    <t>IRC040270005</t>
  </si>
  <si>
    <t>IRC040270006</t>
  </si>
  <si>
    <t>IRC040270007</t>
  </si>
  <si>
    <t>IRC040270008</t>
  </si>
  <si>
    <t>IRC040270009</t>
  </si>
  <si>
    <t>IRC040270010</t>
  </si>
  <si>
    <t>IRC040270011</t>
  </si>
  <si>
    <t>IRC040270012</t>
  </si>
  <si>
    <t>IRC040270013</t>
  </si>
  <si>
    <t>IRC040270014</t>
  </si>
  <si>
    <t>IRC040270015</t>
  </si>
  <si>
    <t>IRC040270016</t>
  </si>
  <si>
    <t>IRC040270017</t>
  </si>
  <si>
    <t>IRC040270018</t>
  </si>
  <si>
    <t>IRC040270019</t>
  </si>
  <si>
    <t>IRC040270020</t>
  </si>
  <si>
    <t>IRC040270021</t>
  </si>
  <si>
    <t>IRC040270022</t>
  </si>
  <si>
    <t>IRC040270023</t>
  </si>
  <si>
    <t>IRC040270024</t>
  </si>
  <si>
    <t>IRC040270025</t>
  </si>
  <si>
    <t>IRC040270026</t>
  </si>
  <si>
    <t>IRC040270027</t>
  </si>
  <si>
    <t>IRC040270028</t>
  </si>
  <si>
    <t>IRC040270029</t>
  </si>
  <si>
    <t>IRC040270030</t>
  </si>
  <si>
    <t>IRC040270031</t>
  </si>
  <si>
    <t>IRC040270032</t>
  </si>
  <si>
    <t>IRC040270033</t>
  </si>
  <si>
    <t>IRC040270034</t>
  </si>
  <si>
    <t>IRC040270035</t>
  </si>
  <si>
    <t>IRC040270036</t>
  </si>
  <si>
    <t>IRC040270037</t>
  </si>
  <si>
    <t>IRC040270038</t>
  </si>
  <si>
    <t>IRC040270039</t>
  </si>
  <si>
    <t>IRC040270040</t>
  </si>
  <si>
    <t>IRC040270041</t>
  </si>
  <si>
    <t>IRC040270042</t>
  </si>
  <si>
    <t>IRC040250001</t>
  </si>
  <si>
    <t>IRC040250002</t>
  </si>
  <si>
    <t>IRC040250003</t>
  </si>
  <si>
    <t>IRC040250004</t>
  </si>
  <si>
    <t>IRC040250005</t>
  </si>
  <si>
    <t>IRC040250006</t>
  </si>
  <si>
    <t>IRC040250007</t>
  </si>
  <si>
    <t>IRC040250008</t>
  </si>
  <si>
    <t>IRC040250009</t>
  </si>
  <si>
    <t>IRC040250010</t>
  </si>
  <si>
    <t>IRC040250011</t>
  </si>
  <si>
    <t>IRC040250012</t>
  </si>
  <si>
    <t>IRC040250013</t>
  </si>
  <si>
    <t>IRC040250014</t>
  </si>
  <si>
    <t>IRC040250015</t>
  </si>
  <si>
    <t>IRC040250016</t>
  </si>
  <si>
    <t>IRC040250017</t>
  </si>
  <si>
    <t>IRC040250018</t>
  </si>
  <si>
    <t>IRC040250019</t>
  </si>
  <si>
    <t>IRC040250020</t>
  </si>
  <si>
    <t>IRC040250021</t>
  </si>
  <si>
    <t>IRC040250022</t>
  </si>
  <si>
    <t>IRC040250023</t>
  </si>
  <si>
    <t>IRC040250024</t>
  </si>
  <si>
    <t>IRC040250025</t>
  </si>
  <si>
    <t>IRC040250026</t>
  </si>
  <si>
    <t>IRC040250027</t>
  </si>
  <si>
    <t>IRC040250028</t>
  </si>
  <si>
    <t>IRC040250029</t>
  </si>
  <si>
    <t>IRC040250030</t>
  </si>
  <si>
    <t>IRC040250031</t>
  </si>
  <si>
    <t>IRC040250032</t>
  </si>
  <si>
    <t>IRC040250033</t>
  </si>
  <si>
    <t>IRC040250034</t>
  </si>
  <si>
    <t>IRC040250035</t>
  </si>
  <si>
    <t>IRC040250036</t>
  </si>
  <si>
    <t>IRC040250037</t>
  </si>
  <si>
    <t>IRC040250038</t>
  </si>
  <si>
    <t>IRC040250039</t>
  </si>
  <si>
    <t>IRC040250040</t>
  </si>
  <si>
    <t>IRC040250041</t>
  </si>
  <si>
    <t>IRC040250042</t>
  </si>
  <si>
    <t>IRC040250043</t>
  </si>
  <si>
    <t>IRC040250044</t>
  </si>
  <si>
    <t>IRC040250045</t>
  </si>
  <si>
    <t>IRC040250046</t>
  </si>
  <si>
    <t>IRC040250047</t>
  </si>
  <si>
    <t>IRC040250048</t>
  </si>
  <si>
    <t>IRC040250049</t>
  </si>
  <si>
    <t>IRC040250050</t>
  </si>
  <si>
    <t>IRC040250051</t>
  </si>
  <si>
    <t>IRC040250052</t>
  </si>
  <si>
    <t>IRC040250053</t>
  </si>
  <si>
    <t>IRC040250054</t>
  </si>
  <si>
    <t>IRC040250055</t>
  </si>
  <si>
    <t>IRC040250056</t>
  </si>
  <si>
    <t>IRC040250057</t>
  </si>
  <si>
    <t>IRC040250058</t>
  </si>
  <si>
    <t>IRC040250059</t>
  </si>
  <si>
    <t>IRC040250060</t>
  </si>
  <si>
    <t>IRC040250061</t>
  </si>
  <si>
    <t>IRC040250062</t>
  </si>
  <si>
    <t>IRC040250063</t>
  </si>
  <si>
    <t>IRC040250064</t>
  </si>
  <si>
    <t>IRC040250065</t>
  </si>
  <si>
    <t>IRC040250066</t>
  </si>
  <si>
    <t>IRC040250067</t>
  </si>
  <si>
    <t>IRC040250068</t>
  </si>
  <si>
    <t>IRC040250069</t>
  </si>
  <si>
    <t>IRC040250070</t>
  </si>
  <si>
    <t>IRC040250071</t>
  </si>
  <si>
    <t>IRC040250072</t>
  </si>
  <si>
    <t>IRC040250073</t>
  </si>
  <si>
    <t>IRC040250074</t>
  </si>
  <si>
    <t>IRC040250075</t>
  </si>
  <si>
    <t>IRC040250076</t>
  </si>
  <si>
    <t>IRC040250077</t>
  </si>
  <si>
    <t>IRC040250078</t>
  </si>
  <si>
    <t>IRC040250079</t>
  </si>
  <si>
    <t>IRC040250080</t>
  </si>
  <si>
    <t>IRC040250081</t>
  </si>
  <si>
    <t>IRC040250082</t>
  </si>
  <si>
    <t>IRC040250083</t>
  </si>
  <si>
    <t>IRC040250084</t>
  </si>
  <si>
    <t>IRC040250085</t>
  </si>
  <si>
    <t>IRC040250086</t>
  </si>
  <si>
    <t>IRC040250087</t>
  </si>
  <si>
    <t>IRC040250088</t>
  </si>
  <si>
    <t>IRC040250089</t>
  </si>
  <si>
    <t>IRC040250090</t>
  </si>
  <si>
    <t>IRC040250091</t>
  </si>
  <si>
    <t>IRC040250092</t>
  </si>
  <si>
    <t>IRC040250093</t>
  </si>
  <si>
    <t>IRC040250094</t>
  </si>
  <si>
    <t>IRC040250095</t>
  </si>
  <si>
    <t>IRC040250096</t>
  </si>
  <si>
    <t>IRC040250097</t>
  </si>
  <si>
    <t>IRC040250098</t>
  </si>
  <si>
    <t>IRC040250103</t>
  </si>
  <si>
    <t>IRC040250104</t>
  </si>
  <si>
    <t>IRC040250105</t>
  </si>
  <si>
    <t>IRC040250107</t>
  </si>
  <si>
    <t>IRC040250108</t>
  </si>
  <si>
    <t>IRC040250109</t>
  </si>
  <si>
    <t>IRC040250112</t>
  </si>
  <si>
    <t>IRC040250114</t>
  </si>
  <si>
    <t>IRC040250115</t>
  </si>
  <si>
    <t>IRC040250116</t>
  </si>
  <si>
    <t>IRC040250117</t>
  </si>
  <si>
    <t>IRC040250118</t>
  </si>
  <si>
    <t>IRC040250119</t>
  </si>
  <si>
    <t>IRC040250120</t>
  </si>
  <si>
    <t>IRCreccode</t>
  </si>
  <si>
    <t>IRC040250130</t>
  </si>
  <si>
    <t>IRC040170005</t>
  </si>
  <si>
    <t>IRC040170007</t>
  </si>
  <si>
    <t>IRC040170026</t>
  </si>
  <si>
    <t>IRC040170039</t>
  </si>
  <si>
    <t>IRC040170041</t>
  </si>
  <si>
    <t>IRC040170065</t>
  </si>
  <si>
    <t>IRC040170066</t>
  </si>
  <si>
    <t>IRC040170067</t>
  </si>
  <si>
    <t>IRC040170068</t>
  </si>
  <si>
    <t>IRC040170070</t>
  </si>
  <si>
    <t>IRC040170071</t>
  </si>
  <si>
    <t>IRC040170072</t>
  </si>
  <si>
    <t>IRC040170073</t>
  </si>
  <si>
    <t>IRC040170074</t>
  </si>
  <si>
    <t>IRC040170075</t>
  </si>
  <si>
    <t>IRC040170078</t>
  </si>
  <si>
    <t>IRC040070041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</si>
</sst>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8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6" fillId="6" borderId="0" applyNumberFormat="0" applyBorder="0" applyAlignment="0" applyProtection="0"/>
    <xf numFmtId="0" fontId="8" fillId="7" borderId="0" applyNumberFormat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/>
    <xf numFmtId="0" fontId="0" fillId="0" borderId="0" xfId="0" applyNumberFormat="1"/>
    <xf numFmtId="2" fontId="0" fillId="0" borderId="0" xfId="0" applyNumberFormat="1"/>
    <xf numFmtId="0" fontId="2" fillId="0" borderId="0" xfId="0" applyFont="1"/>
    <xf numFmtId="0" fontId="4" fillId="0" borderId="0" xfId="1" applyFill="1"/>
    <xf numFmtId="0" fontId="6" fillId="6" borderId="0" xfId="3"/>
    <xf numFmtId="0" fontId="0" fillId="0" borderId="2" xfId="0" applyBorder="1"/>
    <xf numFmtId="0" fontId="2" fillId="0" borderId="2" xfId="0" applyFont="1" applyBorder="1"/>
    <xf numFmtId="0" fontId="4" fillId="4" borderId="2" xfId="1" applyBorder="1"/>
    <xf numFmtId="0" fontId="0" fillId="0" borderId="2" xfId="0" applyFill="1" applyBorder="1"/>
    <xf numFmtId="0" fontId="8" fillId="7" borderId="0" xfId="4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49" fontId="0" fillId="0" borderId="7" xfId="0" applyNumberFormat="1" applyBorder="1"/>
    <xf numFmtId="49" fontId="2" fillId="0" borderId="6" xfId="0" applyNumberFormat="1" applyFont="1" applyBorder="1"/>
    <xf numFmtId="49" fontId="2" fillId="0" borderId="0" xfId="0" applyNumberFormat="1" applyFont="1" applyBorder="1"/>
    <xf numFmtId="2" fontId="2" fillId="0" borderId="7" xfId="0" applyNumberFormat="1" applyFont="1" applyBorder="1"/>
    <xf numFmtId="49" fontId="0" fillId="0" borderId="6" xfId="0" applyNumberFormat="1" applyBorder="1"/>
    <xf numFmtId="49" fontId="0" fillId="0" borderId="0" xfId="0" applyNumberFormat="1" applyBorder="1"/>
    <xf numFmtId="2" fontId="0" fillId="0" borderId="7" xfId="0" applyNumberFormat="1" applyBorder="1"/>
    <xf numFmtId="0" fontId="0" fillId="0" borderId="11" xfId="0" applyBorder="1"/>
    <xf numFmtId="0" fontId="2" fillId="0" borderId="12" xfId="0" applyFont="1" applyBorder="1"/>
    <xf numFmtId="0" fontId="4" fillId="4" borderId="11" xfId="1" applyBorder="1"/>
    <xf numFmtId="0" fontId="0" fillId="0" borderId="12" xfId="0" applyFill="1" applyBorder="1"/>
    <xf numFmtId="0" fontId="4" fillId="4" borderId="0" xfId="1" applyBorder="1"/>
    <xf numFmtId="0" fontId="6" fillId="6" borderId="1" xfId="3" applyBorder="1"/>
    <xf numFmtId="0" fontId="6" fillId="6" borderId="13" xfId="3" applyBorder="1" applyAlignment="1">
      <alignment horizontal="center"/>
    </xf>
    <xf numFmtId="0" fontId="6" fillId="6" borderId="14" xfId="3" applyBorder="1"/>
    <xf numFmtId="0" fontId="2" fillId="0" borderId="5" xfId="0" applyFont="1" applyBorder="1"/>
    <xf numFmtId="0" fontId="0" fillId="0" borderId="7" xfId="0" applyNumberFormat="1" applyBorder="1"/>
    <xf numFmtId="0" fontId="0" fillId="0" borderId="12" xfId="0" applyBorder="1"/>
    <xf numFmtId="0" fontId="9" fillId="6" borderId="13" xfId="3" applyFont="1" applyBorder="1" applyAlignment="1">
      <alignment horizontal="center"/>
    </xf>
    <xf numFmtId="0" fontId="5" fillId="7" borderId="0" xfId="4" applyFont="1"/>
    <xf numFmtId="0" fontId="7" fillId="0" borderId="0" xfId="0" applyFont="1"/>
    <xf numFmtId="0" fontId="9" fillId="6" borderId="14" xfId="3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1" xfId="0" applyFont="1" applyBorder="1"/>
    <xf numFmtId="0" fontId="7" fillId="0" borderId="2" xfId="0" applyFont="1" applyBorder="1"/>
    <xf numFmtId="0" fontId="6" fillId="6" borderId="17" xfId="3" applyBorder="1"/>
    <xf numFmtId="0" fontId="8" fillId="7" borderId="18" xfId="4" applyBorder="1"/>
    <xf numFmtId="49" fontId="2" fillId="0" borderId="7" xfId="0" applyNumberFormat="1" applyFont="1" applyBorder="1"/>
    <xf numFmtId="0" fontId="5" fillId="7" borderId="18" xfId="4" applyFont="1" applyBorder="1"/>
    <xf numFmtId="49" fontId="5" fillId="7" borderId="4" xfId="4" applyNumberFormat="1" applyFont="1" applyBorder="1" applyAlignment="1"/>
    <xf numFmtId="2" fontId="5" fillId="7" borderId="0" xfId="4" applyNumberFormat="1" applyFont="1" applyBorder="1"/>
    <xf numFmtId="0" fontId="8" fillId="7" borderId="15" xfId="4" applyBorder="1"/>
    <xf numFmtId="0" fontId="2" fillId="0" borderId="19" xfId="2" applyFont="1" applyFill="1" applyBorder="1"/>
    <xf numFmtId="49" fontId="2" fillId="0" borderId="1" xfId="2" applyNumberFormat="1" applyFont="1" applyFill="1" applyBorder="1"/>
    <xf numFmtId="0" fontId="2" fillId="0" borderId="20" xfId="2" applyFont="1" applyFill="1" applyBorder="1"/>
    <xf numFmtId="0" fontId="8" fillId="7" borderId="21" xfId="4" applyBorder="1"/>
    <xf numFmtId="0" fontId="2" fillId="0" borderId="1" xfId="2" applyFont="1" applyFill="1" applyBorder="1"/>
    <xf numFmtId="0" fontId="5" fillId="7" borderId="15" xfId="4" applyFont="1" applyBorder="1"/>
    <xf numFmtId="0" fontId="5" fillId="7" borderId="21" xfId="4" applyFont="1" applyBorder="1"/>
    <xf numFmtId="0" fontId="7" fillId="0" borderId="6" xfId="0" quotePrefix="1" applyNumberFormat="1" applyFont="1" applyBorder="1"/>
    <xf numFmtId="0" fontId="7" fillId="0" borderId="0" xfId="0" quotePrefix="1" applyNumberFormat="1" applyFont="1" applyBorder="1"/>
    <xf numFmtId="0" fontId="7" fillId="0" borderId="7" xfId="0" quotePrefix="1" applyNumberFormat="1" applyFont="1" applyBorder="1"/>
    <xf numFmtId="0" fontId="0" fillId="0" borderId="6" xfId="0" quotePrefix="1" applyNumberFormat="1" applyBorder="1"/>
    <xf numFmtId="0" fontId="0" fillId="0" borderId="0" xfId="0" quotePrefix="1" applyNumberFormat="1" applyBorder="1"/>
    <xf numFmtId="0" fontId="0" fillId="0" borderId="7" xfId="0" quotePrefix="1" applyNumberFormat="1" applyBorder="1"/>
    <xf numFmtId="0" fontId="4" fillId="0" borderId="6" xfId="1" applyFill="1" applyBorder="1"/>
    <xf numFmtId="0" fontId="4" fillId="0" borderId="0" xfId="1" applyFill="1" applyBorder="1"/>
    <xf numFmtId="0" fontId="4" fillId="0" borderId="7" xfId="1" applyFill="1" applyBorder="1"/>
    <xf numFmtId="0" fontId="8" fillId="7" borderId="4" xfId="4" applyBorder="1" applyAlignment="1">
      <alignment horizontal="center"/>
    </xf>
    <xf numFmtId="0" fontId="8" fillId="7" borderId="0" xfId="4" quotePrefix="1" applyNumberFormat="1" applyBorder="1"/>
    <xf numFmtId="0" fontId="8" fillId="7" borderId="0" xfId="4" applyBorder="1"/>
    <xf numFmtId="0" fontId="8" fillId="7" borderId="17" xfId="4" applyBorder="1"/>
    <xf numFmtId="0" fontId="8" fillId="7" borderId="17" xfId="4" applyBorder="1" applyAlignment="1">
      <alignment horizontal="center"/>
    </xf>
    <xf numFmtId="0" fontId="5" fillId="7" borderId="5" xfId="4" applyFont="1" applyBorder="1"/>
    <xf numFmtId="0" fontId="5" fillId="7" borderId="7" xfId="4" applyFont="1" applyBorder="1"/>
    <xf numFmtId="0" fontId="4" fillId="4" borderId="24" xfId="1" applyBorder="1"/>
    <xf numFmtId="0" fontId="0" fillId="0" borderId="25" xfId="0" applyFill="1" applyBorder="1"/>
    <xf numFmtId="1" fontId="8" fillId="7" borderId="0" xfId="4" applyNumberFormat="1"/>
    <xf numFmtId="1" fontId="0" fillId="0" borderId="0" xfId="0" applyNumberFormat="1" applyBorder="1"/>
    <xf numFmtId="1" fontId="0" fillId="0" borderId="7" xfId="0" applyNumberFormat="1" applyBorder="1"/>
    <xf numFmtId="0" fontId="7" fillId="0" borderId="0" xfId="0" applyFont="1" applyAlignment="1">
      <alignment horizontal="center"/>
    </xf>
    <xf numFmtId="2" fontId="7" fillId="0" borderId="0" xfId="0" applyNumberFormat="1" applyFont="1"/>
    <xf numFmtId="1" fontId="7" fillId="0" borderId="0" xfId="0" applyNumberFormat="1" applyFont="1" applyBorder="1"/>
    <xf numFmtId="1" fontId="7" fillId="0" borderId="7" xfId="0" applyNumberFormat="1" applyFont="1" applyBorder="1"/>
    <xf numFmtId="1" fontId="5" fillId="7" borderId="0" xfId="4" applyNumberFormat="1" applyFont="1"/>
    <xf numFmtId="0" fontId="0" fillId="0" borderId="26" xfId="0" applyBorder="1"/>
    <xf numFmtId="164" fontId="0" fillId="0" borderId="6" xfId="0" applyNumberFormat="1" applyBorder="1"/>
    <xf numFmtId="164" fontId="0" fillId="0" borderId="7" xfId="0" applyNumberFormat="1" applyBorder="1"/>
    <xf numFmtId="1" fontId="0" fillId="0" borderId="6" xfId="0" applyNumberFormat="1" applyBorder="1"/>
    <xf numFmtId="0" fontId="0" fillId="3" borderId="12" xfId="0" applyFill="1" applyBorder="1"/>
    <xf numFmtId="0" fontId="0" fillId="2" borderId="12" xfId="0" applyFill="1" applyBorder="1"/>
    <xf numFmtId="0" fontId="4" fillId="4" borderId="27" xfId="1" applyBorder="1"/>
    <xf numFmtId="0" fontId="4" fillId="4" borderId="28" xfId="1" applyBorder="1"/>
    <xf numFmtId="0" fontId="0" fillId="0" borderId="28" xfId="0" applyBorder="1"/>
    <xf numFmtId="0" fontId="0" fillId="0" borderId="28" xfId="0" applyFill="1" applyBorder="1"/>
    <xf numFmtId="0" fontId="0" fillId="2" borderId="29" xfId="0" applyFill="1" applyBorder="1"/>
    <xf numFmtId="1" fontId="7" fillId="0" borderId="6" xfId="0" applyNumberFormat="1" applyFont="1" applyBorder="1"/>
    <xf numFmtId="0" fontId="2" fillId="0" borderId="1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49" fontId="7" fillId="0" borderId="6" xfId="0" applyNumberFormat="1" applyFont="1" applyBorder="1"/>
    <xf numFmtId="49" fontId="7" fillId="0" borderId="0" xfId="0" applyNumberFormat="1" applyFont="1" applyBorder="1"/>
    <xf numFmtId="0" fontId="6" fillId="6" borderId="14" xfId="3" applyBorder="1" applyAlignme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2" applyFont="1" applyFill="1" applyBorder="1" applyAlignment="1">
      <alignment horizontal="center"/>
    </xf>
    <xf numFmtId="0" fontId="2" fillId="0" borderId="23" xfId="2" applyFont="1" applyFill="1" applyBorder="1" applyAlignment="1">
      <alignment horizontal="center"/>
    </xf>
    <xf numFmtId="0" fontId="2" fillId="0" borderId="16" xfId="2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5">
    <cellStyle name="Accent5" xfId="4" builtinId="45"/>
    <cellStyle name="Good" xfId="1" builtinId="26"/>
    <cellStyle name="Neutral" xfId="3" builtinId="28"/>
    <cellStyle name="Normal" xfId="0" builtinId="0"/>
    <cellStyle name="Note" xfId="2" builtinId="10"/>
  </cellStyles>
  <dxfs count="366"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fgColor rgb="FF66FF66"/>
          <bgColor rgb="FF66FF66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 patternType="solid">
          <fgColor rgb="FF66FF66"/>
          <bgColor rgb="FF66FF6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006100"/>
      </font>
      <fill>
        <patternFill>
          <bgColor rgb="FF66FF66"/>
        </patternFill>
      </fill>
    </dxf>
  </dxfs>
  <tableStyles count="0" defaultTableStyle="TableStyleMedium9" defaultPivotStyle="PivotStyleLight16"/>
  <colors>
    <mruColors>
      <color rgb="FFFF7C80"/>
      <color rgb="FF9C0006"/>
      <color rgb="FF66FF66"/>
      <color rgb="FF006100"/>
      <color rgb="FF008000"/>
      <color rgb="FFC6EFC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K7" sqref="K7"/>
    </sheetView>
  </sheetViews>
  <sheetFormatPr defaultRowHeight="15" x14ac:dyDescent="0.25"/>
  <cols>
    <col min="1" max="1" width="10.140625" bestFit="1" customWidth="1"/>
    <col min="2" max="2" width="6" bestFit="1" customWidth="1"/>
    <col min="3" max="3" width="9.42578125" bestFit="1" customWidth="1"/>
    <col min="4" max="5" width="12.42578125" customWidth="1"/>
    <col min="6" max="6" width="12.7109375" bestFit="1" customWidth="1"/>
    <col min="7" max="7" width="9.85546875" customWidth="1"/>
    <col min="8" max="8" width="7.28515625" bestFit="1" customWidth="1"/>
    <col min="9" max="9" width="32.85546875" bestFit="1" customWidth="1"/>
    <col min="10" max="10" width="7.42578125" bestFit="1" customWidth="1"/>
    <col min="11" max="11" width="8.140625" bestFit="1" customWidth="1"/>
    <col min="12" max="12" width="8.42578125" bestFit="1" customWidth="1"/>
    <col min="13" max="13" width="14.85546875" customWidth="1"/>
    <col min="14" max="14" width="41.85546875" customWidth="1"/>
  </cols>
  <sheetData>
    <row r="1" spans="1:18" s="1" customFormat="1" ht="54" customHeight="1" x14ac:dyDescent="0.25">
      <c r="A1" s="1" t="s">
        <v>4702</v>
      </c>
      <c r="B1" s="1" t="s">
        <v>4705</v>
      </c>
      <c r="C1" s="1" t="s">
        <v>4706</v>
      </c>
      <c r="D1" s="1" t="s">
        <v>7144</v>
      </c>
      <c r="E1" s="1" t="s">
        <v>7145</v>
      </c>
      <c r="F1" s="1" t="s">
        <v>4707</v>
      </c>
      <c r="G1" s="1" t="s">
        <v>4703</v>
      </c>
      <c r="H1" s="1" t="s">
        <v>4741</v>
      </c>
      <c r="J1" s="2"/>
      <c r="K1" s="2"/>
      <c r="L1" s="2"/>
      <c r="O1"/>
      <c r="P1"/>
      <c r="Q1"/>
      <c r="R1"/>
    </row>
    <row r="2" spans="1:18" x14ac:dyDescent="0.25">
      <c r="A2" t="s">
        <v>4708</v>
      </c>
      <c r="B2" t="s">
        <v>4709</v>
      </c>
      <c r="C2">
        <v>45</v>
      </c>
      <c r="D2">
        <v>45</v>
      </c>
      <c r="E2">
        <v>45</v>
      </c>
      <c r="F2" t="s">
        <v>4738</v>
      </c>
      <c r="G2" t="s">
        <v>4740</v>
      </c>
      <c r="H2" t="s">
        <v>4742</v>
      </c>
    </row>
    <row r="3" spans="1:18" x14ac:dyDescent="0.25">
      <c r="A3" t="s">
        <v>4710</v>
      </c>
      <c r="B3" t="s">
        <v>4711</v>
      </c>
      <c r="C3">
        <v>64</v>
      </c>
      <c r="D3">
        <v>64</v>
      </c>
      <c r="E3">
        <v>64</v>
      </c>
      <c r="F3" t="s">
        <v>4738</v>
      </c>
      <c r="G3" t="s">
        <v>4740</v>
      </c>
      <c r="H3" t="s">
        <v>4742</v>
      </c>
    </row>
    <row r="4" spans="1:18" x14ac:dyDescent="0.25">
      <c r="A4" t="s">
        <v>4712</v>
      </c>
      <c r="B4" t="s">
        <v>4713</v>
      </c>
      <c r="C4">
        <v>85</v>
      </c>
      <c r="D4">
        <v>85</v>
      </c>
      <c r="E4">
        <v>85</v>
      </c>
      <c r="F4" t="s">
        <v>4738</v>
      </c>
      <c r="G4" t="s">
        <v>4740</v>
      </c>
      <c r="H4" t="s">
        <v>8454</v>
      </c>
    </row>
    <row r="5" spans="1:18" x14ac:dyDescent="0.25">
      <c r="A5" t="s">
        <v>4714</v>
      </c>
      <c r="B5" t="s">
        <v>4715</v>
      </c>
      <c r="C5">
        <v>39</v>
      </c>
      <c r="D5">
        <v>40</v>
      </c>
      <c r="E5">
        <v>40</v>
      </c>
      <c r="F5" t="s">
        <v>4739</v>
      </c>
      <c r="G5" t="s">
        <v>4740</v>
      </c>
      <c r="H5" t="s">
        <v>4742</v>
      </c>
    </row>
    <row r="6" spans="1:18" x14ac:dyDescent="0.25">
      <c r="A6" t="s">
        <v>4716</v>
      </c>
      <c r="B6" t="s">
        <v>4717</v>
      </c>
      <c r="C6">
        <v>19</v>
      </c>
      <c r="D6">
        <v>18</v>
      </c>
      <c r="E6">
        <v>18</v>
      </c>
      <c r="F6" t="s">
        <v>4739</v>
      </c>
      <c r="G6" t="s">
        <v>4740</v>
      </c>
      <c r="H6" t="s">
        <v>4742</v>
      </c>
    </row>
    <row r="7" spans="1:18" x14ac:dyDescent="0.25">
      <c r="A7" t="s">
        <v>4718</v>
      </c>
      <c r="B7" t="s">
        <v>4719</v>
      </c>
      <c r="C7">
        <v>8</v>
      </c>
      <c r="D7">
        <v>8</v>
      </c>
      <c r="E7">
        <v>8</v>
      </c>
      <c r="F7" t="s">
        <v>4738</v>
      </c>
      <c r="G7" t="s">
        <v>4740</v>
      </c>
      <c r="H7" t="s">
        <v>4743</v>
      </c>
    </row>
    <row r="8" spans="1:18" x14ac:dyDescent="0.25">
      <c r="A8" t="s">
        <v>4720</v>
      </c>
      <c r="B8" t="s">
        <v>4721</v>
      </c>
      <c r="C8">
        <v>12</v>
      </c>
      <c r="D8">
        <v>12</v>
      </c>
      <c r="E8">
        <v>12</v>
      </c>
      <c r="F8" t="s">
        <v>4738</v>
      </c>
      <c r="G8" t="s">
        <v>4740</v>
      </c>
      <c r="H8" t="s">
        <v>4742</v>
      </c>
    </row>
    <row r="9" spans="1:18" x14ac:dyDescent="0.25">
      <c r="A9" t="s">
        <v>4722</v>
      </c>
      <c r="B9" t="s">
        <v>4723</v>
      </c>
      <c r="C9">
        <v>1142</v>
      </c>
      <c r="D9">
        <v>1142</v>
      </c>
      <c r="E9">
        <v>1142</v>
      </c>
      <c r="F9" t="s">
        <v>4740</v>
      </c>
      <c r="G9" t="s">
        <v>4740</v>
      </c>
      <c r="H9" t="s">
        <v>4742</v>
      </c>
    </row>
    <row r="10" spans="1:18" x14ac:dyDescent="0.25">
      <c r="A10" t="s">
        <v>4724</v>
      </c>
      <c r="B10" t="s">
        <v>4725</v>
      </c>
      <c r="C10">
        <v>73</v>
      </c>
      <c r="D10">
        <v>73</v>
      </c>
      <c r="E10">
        <v>73</v>
      </c>
      <c r="F10" t="s">
        <v>4738</v>
      </c>
      <c r="G10" t="s">
        <v>4740</v>
      </c>
      <c r="H10" t="s">
        <v>4742</v>
      </c>
    </row>
    <row r="11" spans="1:18" x14ac:dyDescent="0.25">
      <c r="A11" t="s">
        <v>4726</v>
      </c>
      <c r="B11" t="s">
        <v>4727</v>
      </c>
      <c r="C11">
        <v>54</v>
      </c>
      <c r="D11">
        <v>70</v>
      </c>
      <c r="E11">
        <v>70</v>
      </c>
      <c r="F11" t="s">
        <v>4739</v>
      </c>
      <c r="G11" t="s">
        <v>4740</v>
      </c>
      <c r="H11" t="s">
        <v>8453</v>
      </c>
    </row>
    <row r="12" spans="1:18" x14ac:dyDescent="0.25">
      <c r="A12" t="s">
        <v>4728</v>
      </c>
      <c r="B12" t="s">
        <v>4729</v>
      </c>
      <c r="C12">
        <v>417</v>
      </c>
      <c r="D12">
        <v>417</v>
      </c>
      <c r="E12">
        <v>417</v>
      </c>
      <c r="F12" t="s">
        <v>4738</v>
      </c>
      <c r="G12" t="s">
        <v>4740</v>
      </c>
      <c r="H12" t="s">
        <v>4742</v>
      </c>
    </row>
    <row r="13" spans="1:18" x14ac:dyDescent="0.25">
      <c r="A13" t="s">
        <v>4730</v>
      </c>
      <c r="B13" t="s">
        <v>4731</v>
      </c>
      <c r="C13">
        <v>88</v>
      </c>
      <c r="D13">
        <v>88</v>
      </c>
      <c r="E13">
        <v>88</v>
      </c>
      <c r="F13" t="s">
        <v>4739</v>
      </c>
      <c r="G13" t="s">
        <v>4740</v>
      </c>
      <c r="H13" t="s">
        <v>4742</v>
      </c>
    </row>
    <row r="14" spans="1:18" x14ac:dyDescent="0.25">
      <c r="A14" t="s">
        <v>4732</v>
      </c>
      <c r="B14" t="s">
        <v>4733</v>
      </c>
      <c r="C14">
        <v>24</v>
      </c>
      <c r="D14">
        <v>24</v>
      </c>
      <c r="E14">
        <v>24</v>
      </c>
      <c r="F14" t="s">
        <v>4738</v>
      </c>
      <c r="G14" t="s">
        <v>4740</v>
      </c>
      <c r="H14" t="s">
        <v>4742</v>
      </c>
    </row>
    <row r="15" spans="1:18" x14ac:dyDescent="0.25">
      <c r="A15" t="s">
        <v>4734</v>
      </c>
      <c r="B15" t="s">
        <v>4735</v>
      </c>
      <c r="C15">
        <v>112</v>
      </c>
      <c r="D15">
        <v>113</v>
      </c>
      <c r="E15">
        <v>114</v>
      </c>
      <c r="F15" t="s">
        <v>4738</v>
      </c>
      <c r="G15" t="s">
        <v>4740</v>
      </c>
      <c r="H15" t="s">
        <v>4742</v>
      </c>
    </row>
    <row r="16" spans="1:18" x14ac:dyDescent="0.25">
      <c r="A16" t="s">
        <v>4736</v>
      </c>
      <c r="B16" t="s">
        <v>4737</v>
      </c>
      <c r="C16">
        <v>42</v>
      </c>
      <c r="D16">
        <v>42</v>
      </c>
      <c r="E16">
        <v>42</v>
      </c>
      <c r="F16" t="s">
        <v>4738</v>
      </c>
      <c r="G16" t="s">
        <v>4740</v>
      </c>
      <c r="H16" t="s">
        <v>4743</v>
      </c>
    </row>
    <row r="17" spans="3:5" x14ac:dyDescent="0.25">
      <c r="C17">
        <f>SUM(C2:C16)</f>
        <v>2224</v>
      </c>
      <c r="D17">
        <f>SUM(D2:D16)</f>
        <v>2241</v>
      </c>
      <c r="E17">
        <f>SUM(E2:E16)</f>
        <v>2242</v>
      </c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workbookViewId="0">
      <selection sqref="A1:J1"/>
    </sheetView>
  </sheetViews>
  <sheetFormatPr defaultRowHeight="15" x14ac:dyDescent="0.25"/>
  <cols>
    <col min="1" max="1" width="9.140625" style="17"/>
    <col min="2" max="7" width="9.140625" style="18"/>
    <col min="8" max="8" width="18.85546875" style="18" bestFit="1" customWidth="1"/>
    <col min="9" max="9" width="9.140625" style="18"/>
    <col min="10" max="10" width="9.140625" style="19"/>
    <col min="11" max="11" width="13.42578125" style="34" bestFit="1" customWidth="1"/>
    <col min="12" max="12" width="2.85546875" style="13" customWidth="1"/>
    <col min="13" max="13" width="11.5703125" style="7" bestFit="1" customWidth="1"/>
    <col min="14" max="14" width="12.28515625" style="7" bestFit="1" customWidth="1"/>
    <col min="15" max="15" width="13.28515625" style="7" bestFit="1" customWidth="1"/>
    <col min="16" max="16" width="13.28515625" style="7" customWidth="1"/>
    <col min="17" max="17" width="13.42578125" style="7" bestFit="1" customWidth="1"/>
    <col min="18" max="18" width="14.5703125" style="7" bestFit="1" customWidth="1"/>
    <col min="19" max="19" width="2.85546875" style="13" customWidth="1"/>
    <col min="20" max="20" width="3" style="70" bestFit="1" customWidth="1"/>
    <col min="21" max="21" width="7" style="71" bestFit="1" customWidth="1"/>
    <col min="22" max="22" width="8" style="71" bestFit="1" customWidth="1"/>
    <col min="23" max="23" width="10.28515625" style="71" bestFit="1" customWidth="1"/>
    <col min="24" max="24" width="8" style="71" bestFit="1" customWidth="1"/>
    <col min="25" max="25" width="8.28515625" style="71" bestFit="1" customWidth="1"/>
    <col min="26" max="26" width="6.28515625" style="71" bestFit="1" customWidth="1"/>
    <col min="27" max="27" width="11" style="71" bestFit="1" customWidth="1"/>
    <col min="28" max="28" width="8" style="71" bestFit="1" customWidth="1"/>
    <col min="29" max="29" width="18.85546875" style="71" bestFit="1" customWidth="1"/>
    <col min="30" max="30" width="13.7109375" style="71" bestFit="1" customWidth="1"/>
    <col min="31" max="31" width="12.5703125" style="71" bestFit="1" customWidth="1"/>
    <col min="32" max="32" width="10" style="72" bestFit="1" customWidth="1"/>
    <col min="33" max="33" width="3.28515625" style="75" customWidth="1"/>
    <col min="34" max="34" width="9.140625" style="17"/>
    <col min="35" max="35" width="9.140625" style="18"/>
    <col min="36" max="36" width="19.7109375" style="19" bestFit="1" customWidth="1"/>
  </cols>
  <sheetData>
    <row r="1" spans="1:36" s="40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39"/>
      <c r="M1" s="118" t="s">
        <v>4654</v>
      </c>
      <c r="N1" s="119"/>
      <c r="O1" s="119"/>
      <c r="P1" s="119"/>
      <c r="Q1" s="119"/>
      <c r="R1" s="120"/>
      <c r="S1" s="39"/>
      <c r="T1" s="128" t="s">
        <v>4655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/>
      <c r="AG1" s="73"/>
      <c r="AH1" s="121" t="s">
        <v>8308</v>
      </c>
      <c r="AI1" s="122"/>
      <c r="AJ1" s="123"/>
    </row>
    <row r="2" spans="1:36" s="40" customFormat="1" x14ac:dyDescent="0.25">
      <c r="A2" s="42" t="s">
        <v>4744</v>
      </c>
      <c r="B2" s="44" t="s">
        <v>4745</v>
      </c>
      <c r="C2" s="44" t="s">
        <v>4747</v>
      </c>
      <c r="D2" s="44" t="s">
        <v>4748</v>
      </c>
      <c r="E2" s="44" t="s">
        <v>4749</v>
      </c>
      <c r="F2" s="44" t="s">
        <v>4750</v>
      </c>
      <c r="G2" s="44" t="s">
        <v>4751</v>
      </c>
      <c r="H2" s="44" t="s">
        <v>4752</v>
      </c>
      <c r="I2" s="44" t="s">
        <v>4753</v>
      </c>
      <c r="J2" s="43" t="s">
        <v>4754</v>
      </c>
      <c r="K2" s="41" t="s">
        <v>8459</v>
      </c>
      <c r="L2" s="39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39"/>
      <c r="T2" s="64" t="s">
        <v>1765</v>
      </c>
      <c r="U2" s="65" t="s">
        <v>1766</v>
      </c>
      <c r="V2" s="65" t="s">
        <v>1767</v>
      </c>
      <c r="W2" s="65" t="s">
        <v>1768</v>
      </c>
      <c r="X2" s="65" t="s">
        <v>8403</v>
      </c>
      <c r="Y2" s="65" t="s">
        <v>1769</v>
      </c>
      <c r="Z2" s="65" t="s">
        <v>1770</v>
      </c>
      <c r="AA2" s="65" t="s">
        <v>1771</v>
      </c>
      <c r="AB2" s="65" t="s">
        <v>1772</v>
      </c>
      <c r="AC2" s="65" t="s">
        <v>8312</v>
      </c>
      <c r="AD2" s="65" t="s">
        <v>1773</v>
      </c>
      <c r="AE2" s="65" t="s">
        <v>1774</v>
      </c>
      <c r="AF2" s="66" t="s">
        <v>1775</v>
      </c>
      <c r="AG2" s="74"/>
      <c r="AH2" s="42" t="s">
        <v>7146</v>
      </c>
      <c r="AI2" s="44" t="s">
        <v>8459</v>
      </c>
      <c r="AJ2" s="43" t="s">
        <v>7147</v>
      </c>
    </row>
    <row r="3" spans="1:36" x14ac:dyDescent="0.25">
      <c r="A3" s="17">
        <v>1041973</v>
      </c>
      <c r="B3" s="18">
        <v>1328.01755</v>
      </c>
      <c r="C3" s="18" t="s">
        <v>3042</v>
      </c>
      <c r="D3" s="18" t="s">
        <v>4725</v>
      </c>
      <c r="E3" s="18" t="s">
        <v>4756</v>
      </c>
      <c r="F3" s="18" t="s">
        <v>4758</v>
      </c>
      <c r="G3" s="18" t="s">
        <v>4758</v>
      </c>
      <c r="H3" s="18" t="s">
        <v>3043</v>
      </c>
      <c r="I3" s="18" t="s">
        <v>4760</v>
      </c>
      <c r="J3" s="19">
        <v>339</v>
      </c>
      <c r="K3" s="34" t="s">
        <v>9880</v>
      </c>
      <c r="M3" s="29" t="str">
        <f t="shared" ref="M3:M34" si="0">IF(C3=X3,"YES","NO")</f>
        <v>YES</v>
      </c>
      <c r="N3" s="9" t="str">
        <f t="shared" ref="N3:N34" si="1">IF(H3=AC3,"YES","NO")</f>
        <v>YES</v>
      </c>
      <c r="O3" s="9">
        <f t="shared" ref="O3:O34" si="2">B3/V3</f>
        <v>0.99999815514826584</v>
      </c>
      <c r="P3" s="9" t="str">
        <f>IF(O3&gt;0.970001,IF(O3&lt;1.02999,"YES","NO"),"NO")</f>
        <v>YES</v>
      </c>
      <c r="Q3" s="9" t="s">
        <v>4658</v>
      </c>
      <c r="R3" s="30" t="s">
        <v>4658</v>
      </c>
      <c r="T3" s="67">
        <v>1</v>
      </c>
      <c r="U3" s="68">
        <v>172485</v>
      </c>
      <c r="V3" s="68">
        <v>1328.02</v>
      </c>
      <c r="W3" s="68">
        <v>0</v>
      </c>
      <c r="X3" s="68" t="s">
        <v>3042</v>
      </c>
      <c r="Y3" s="68" t="s">
        <v>4725</v>
      </c>
      <c r="Z3" s="68" t="s">
        <v>4756</v>
      </c>
      <c r="AA3" s="18"/>
      <c r="AB3" s="18"/>
      <c r="AC3" s="68" t="s">
        <v>3043</v>
      </c>
      <c r="AD3" s="68" t="s">
        <v>4760</v>
      </c>
      <c r="AE3" s="68">
        <v>339</v>
      </c>
      <c r="AF3" s="69" t="s">
        <v>4365</v>
      </c>
      <c r="AG3" s="74"/>
      <c r="AH3" s="17" t="s">
        <v>4725</v>
      </c>
      <c r="AI3" s="18" t="s">
        <v>9880</v>
      </c>
      <c r="AJ3" s="19" t="s">
        <v>7629</v>
      </c>
    </row>
    <row r="4" spans="1:36" x14ac:dyDescent="0.25">
      <c r="A4" s="17">
        <v>877127</v>
      </c>
      <c r="B4" s="18">
        <v>21.322272999999999</v>
      </c>
      <c r="C4" s="18" t="s">
        <v>3136</v>
      </c>
      <c r="D4" s="18" t="s">
        <v>4725</v>
      </c>
      <c r="E4" s="18" t="s">
        <v>4756</v>
      </c>
      <c r="F4" s="18" t="s">
        <v>3067</v>
      </c>
      <c r="G4" s="18" t="s">
        <v>4758</v>
      </c>
      <c r="H4" s="18" t="s">
        <v>3137</v>
      </c>
      <c r="I4" s="18" t="s">
        <v>4760</v>
      </c>
      <c r="J4" s="19">
        <v>6010</v>
      </c>
      <c r="K4" s="34" t="s">
        <v>9881</v>
      </c>
      <c r="M4" s="29" t="str">
        <f t="shared" si="0"/>
        <v>YES</v>
      </c>
      <c r="N4" s="9" t="str">
        <f t="shared" si="1"/>
        <v>YES</v>
      </c>
      <c r="O4" s="9">
        <f t="shared" si="2"/>
        <v>1.0001066135084427</v>
      </c>
      <c r="P4" s="9" t="str">
        <f t="shared" ref="P4:P67" si="3">IF(O4&gt;0.970001,IF(O4&lt;1.02999,"YES","NO"),"NO")</f>
        <v>YES</v>
      </c>
      <c r="Q4" s="9" t="s">
        <v>4658</v>
      </c>
      <c r="R4" s="30" t="s">
        <v>4658</v>
      </c>
      <c r="T4" s="67">
        <v>59</v>
      </c>
      <c r="U4" s="68">
        <v>31118</v>
      </c>
      <c r="V4" s="68">
        <v>21.32</v>
      </c>
      <c r="W4" s="68">
        <v>2</v>
      </c>
      <c r="X4" s="68" t="s">
        <v>3136</v>
      </c>
      <c r="Y4" s="68" t="s">
        <v>4725</v>
      </c>
      <c r="Z4" s="68" t="s">
        <v>4756</v>
      </c>
      <c r="AA4" s="68" t="s">
        <v>3067</v>
      </c>
      <c r="AB4" s="18"/>
      <c r="AC4" s="68" t="s">
        <v>3137</v>
      </c>
      <c r="AD4" s="68" t="s">
        <v>4760</v>
      </c>
      <c r="AE4" s="68">
        <v>6010</v>
      </c>
      <c r="AF4" s="69" t="s">
        <v>4356</v>
      </c>
      <c r="AG4" s="74"/>
      <c r="AH4" s="17" t="s">
        <v>4725</v>
      </c>
      <c r="AI4" s="18" t="s">
        <v>9881</v>
      </c>
      <c r="AJ4" s="19" t="s">
        <v>7630</v>
      </c>
    </row>
    <row r="5" spans="1:36" x14ac:dyDescent="0.25">
      <c r="A5" s="17">
        <v>942989</v>
      </c>
      <c r="B5" s="18">
        <v>0.61860099999999996</v>
      </c>
      <c r="C5" s="18" t="s">
        <v>3110</v>
      </c>
      <c r="D5" s="18" t="s">
        <v>4725</v>
      </c>
      <c r="E5" s="18" t="s">
        <v>4756</v>
      </c>
      <c r="F5" s="18" t="s">
        <v>3040</v>
      </c>
      <c r="G5" s="18" t="s">
        <v>3108</v>
      </c>
      <c r="H5" s="18" t="s">
        <v>1223</v>
      </c>
      <c r="I5" s="18" t="s">
        <v>4760</v>
      </c>
      <c r="J5" s="19">
        <v>2435</v>
      </c>
      <c r="K5" s="34" t="s">
        <v>9882</v>
      </c>
      <c r="M5" s="29" t="str">
        <f t="shared" si="0"/>
        <v>YES</v>
      </c>
      <c r="N5" s="9" t="str">
        <f t="shared" si="1"/>
        <v>YES</v>
      </c>
      <c r="O5" s="9">
        <f t="shared" si="2"/>
        <v>0.99774354838709667</v>
      </c>
      <c r="P5" s="9" t="str">
        <f t="shared" si="3"/>
        <v>YES</v>
      </c>
      <c r="Q5" s="9" t="s">
        <v>4658</v>
      </c>
      <c r="R5" s="30" t="s">
        <v>4658</v>
      </c>
      <c r="T5" s="67">
        <v>38</v>
      </c>
      <c r="U5" s="68">
        <v>99463</v>
      </c>
      <c r="V5" s="68">
        <v>0.62</v>
      </c>
      <c r="W5" s="68">
        <v>0</v>
      </c>
      <c r="X5" s="68" t="s">
        <v>3110</v>
      </c>
      <c r="Y5" s="68" t="s">
        <v>4725</v>
      </c>
      <c r="Z5" s="68" t="s">
        <v>4756</v>
      </c>
      <c r="AA5" s="68" t="s">
        <v>3040</v>
      </c>
      <c r="AB5" s="68" t="s">
        <v>3108</v>
      </c>
      <c r="AC5" s="68" t="s">
        <v>1223</v>
      </c>
      <c r="AD5" s="68" t="s">
        <v>4760</v>
      </c>
      <c r="AE5" s="68">
        <v>2435</v>
      </c>
      <c r="AF5" s="69" t="s">
        <v>4352</v>
      </c>
      <c r="AG5" s="74"/>
      <c r="AH5" s="17" t="s">
        <v>4725</v>
      </c>
      <c r="AI5" s="18" t="s">
        <v>9882</v>
      </c>
      <c r="AJ5" s="19" t="s">
        <v>7631</v>
      </c>
    </row>
    <row r="6" spans="1:36" x14ac:dyDescent="0.25">
      <c r="A6" s="17">
        <v>942852</v>
      </c>
      <c r="B6" s="18">
        <v>300.03788700000001</v>
      </c>
      <c r="C6" s="18" t="s">
        <v>3095</v>
      </c>
      <c r="D6" s="18" t="s">
        <v>4725</v>
      </c>
      <c r="E6" s="18" t="s">
        <v>4756</v>
      </c>
      <c r="F6" s="18" t="s">
        <v>3040</v>
      </c>
      <c r="G6" s="18" t="s">
        <v>4758</v>
      </c>
      <c r="H6" s="18" t="s">
        <v>3096</v>
      </c>
      <c r="I6" s="18" t="s">
        <v>4760</v>
      </c>
      <c r="J6" s="19">
        <v>917</v>
      </c>
      <c r="K6" s="34" t="s">
        <v>9883</v>
      </c>
      <c r="M6" s="29" t="str">
        <f t="shared" si="0"/>
        <v>YES</v>
      </c>
      <c r="N6" s="9" t="str">
        <f t="shared" si="1"/>
        <v>YES</v>
      </c>
      <c r="O6" s="9">
        <f t="shared" si="2"/>
        <v>0.99999295760565254</v>
      </c>
      <c r="P6" s="9" t="str">
        <f t="shared" si="3"/>
        <v>YES</v>
      </c>
      <c r="Q6" s="9" t="s">
        <v>4658</v>
      </c>
      <c r="R6" s="30" t="s">
        <v>4658</v>
      </c>
      <c r="T6" s="67">
        <v>31</v>
      </c>
      <c r="U6" s="68">
        <v>99325</v>
      </c>
      <c r="V6" s="68">
        <v>300.04000000000002</v>
      </c>
      <c r="W6" s="68">
        <v>1</v>
      </c>
      <c r="X6" s="68" t="s">
        <v>3095</v>
      </c>
      <c r="Y6" s="68" t="s">
        <v>4725</v>
      </c>
      <c r="Z6" s="68" t="s">
        <v>4756</v>
      </c>
      <c r="AA6" s="68" t="s">
        <v>3040</v>
      </c>
      <c r="AB6" s="18"/>
      <c r="AC6" s="68" t="s">
        <v>3096</v>
      </c>
      <c r="AD6" s="68" t="s">
        <v>4760</v>
      </c>
      <c r="AE6" s="68">
        <v>917</v>
      </c>
      <c r="AF6" s="69" t="s">
        <v>4756</v>
      </c>
      <c r="AG6" s="74"/>
      <c r="AH6" s="17" t="s">
        <v>4725</v>
      </c>
      <c r="AI6" s="18" t="s">
        <v>9883</v>
      </c>
      <c r="AJ6" s="19" t="s">
        <v>7632</v>
      </c>
    </row>
    <row r="7" spans="1:36" x14ac:dyDescent="0.25">
      <c r="A7" s="17">
        <v>1730380</v>
      </c>
      <c r="B7" s="18">
        <v>33.739888000000001</v>
      </c>
      <c r="C7" s="18" t="s">
        <v>3037</v>
      </c>
      <c r="D7" s="18" t="s">
        <v>4725</v>
      </c>
      <c r="E7" s="18" t="s">
        <v>4756</v>
      </c>
      <c r="F7" s="18" t="s">
        <v>3035</v>
      </c>
      <c r="G7" s="18" t="s">
        <v>4758</v>
      </c>
      <c r="H7" s="18" t="s">
        <v>3038</v>
      </c>
      <c r="I7" s="18" t="s">
        <v>4760</v>
      </c>
      <c r="J7" s="19">
        <v>6085</v>
      </c>
      <c r="K7" s="34" t="s">
        <v>9884</v>
      </c>
      <c r="M7" s="29" t="str">
        <f t="shared" si="0"/>
        <v>YES</v>
      </c>
      <c r="N7" s="9" t="str">
        <f t="shared" si="1"/>
        <v>YES</v>
      </c>
      <c r="O7" s="9">
        <f t="shared" si="2"/>
        <v>0.99999668049792523</v>
      </c>
      <c r="P7" s="9" t="str">
        <f t="shared" si="3"/>
        <v>YES</v>
      </c>
      <c r="Q7" s="9" t="s">
        <v>4658</v>
      </c>
      <c r="R7" s="30" t="s">
        <v>4658</v>
      </c>
      <c r="T7" s="67">
        <v>9</v>
      </c>
      <c r="U7" s="68">
        <v>172659</v>
      </c>
      <c r="V7" s="68">
        <v>33.74</v>
      </c>
      <c r="W7" s="68">
        <v>0</v>
      </c>
      <c r="X7" s="68" t="s">
        <v>3037</v>
      </c>
      <c r="Y7" s="68" t="s">
        <v>4725</v>
      </c>
      <c r="Z7" s="68" t="s">
        <v>4756</v>
      </c>
      <c r="AA7" s="68" t="s">
        <v>3035</v>
      </c>
      <c r="AB7" s="18"/>
      <c r="AC7" s="68" t="s">
        <v>3038</v>
      </c>
      <c r="AD7" s="68" t="s">
        <v>4760</v>
      </c>
      <c r="AE7" s="68">
        <v>6085</v>
      </c>
      <c r="AF7" s="69" t="s">
        <v>4349</v>
      </c>
      <c r="AG7" s="74"/>
      <c r="AH7" s="17" t="s">
        <v>4725</v>
      </c>
      <c r="AI7" s="18" t="s">
        <v>9884</v>
      </c>
      <c r="AJ7" s="19" t="s">
        <v>7633</v>
      </c>
    </row>
    <row r="8" spans="1:36" x14ac:dyDescent="0.25">
      <c r="A8" s="17">
        <v>942729</v>
      </c>
      <c r="B8" s="18">
        <v>11.882528000000001</v>
      </c>
      <c r="C8" s="18" t="s">
        <v>3082</v>
      </c>
      <c r="D8" s="18" t="s">
        <v>4725</v>
      </c>
      <c r="E8" s="18" t="s">
        <v>4756</v>
      </c>
      <c r="F8" s="18" t="s">
        <v>3040</v>
      </c>
      <c r="G8" s="18" t="s">
        <v>4758</v>
      </c>
      <c r="H8" s="18" t="s">
        <v>3083</v>
      </c>
      <c r="I8" s="18" t="s">
        <v>4760</v>
      </c>
      <c r="J8" s="19">
        <v>1884</v>
      </c>
      <c r="K8" s="34" t="s">
        <v>9885</v>
      </c>
      <c r="M8" s="29" t="str">
        <f t="shared" si="0"/>
        <v>YES</v>
      </c>
      <c r="N8" s="9" t="str">
        <f t="shared" si="1"/>
        <v>YES</v>
      </c>
      <c r="O8" s="9">
        <f t="shared" si="2"/>
        <v>1.0002127946127946</v>
      </c>
      <c r="P8" s="9" t="str">
        <f t="shared" si="3"/>
        <v>YES</v>
      </c>
      <c r="Q8" s="9" t="s">
        <v>4658</v>
      </c>
      <c r="R8" s="30" t="s">
        <v>4658</v>
      </c>
      <c r="T8" s="67">
        <v>25</v>
      </c>
      <c r="U8" s="68">
        <v>99202</v>
      </c>
      <c r="V8" s="68">
        <v>11.88</v>
      </c>
      <c r="W8" s="68">
        <v>1</v>
      </c>
      <c r="X8" s="68" t="s">
        <v>3082</v>
      </c>
      <c r="Y8" s="68" t="s">
        <v>4725</v>
      </c>
      <c r="Z8" s="68" t="s">
        <v>4756</v>
      </c>
      <c r="AA8" s="68" t="s">
        <v>3040</v>
      </c>
      <c r="AB8" s="18"/>
      <c r="AC8" s="68" t="s">
        <v>3083</v>
      </c>
      <c r="AD8" s="68" t="s">
        <v>4760</v>
      </c>
      <c r="AE8" s="68">
        <v>1884</v>
      </c>
      <c r="AF8" s="69" t="s">
        <v>4336</v>
      </c>
      <c r="AG8" s="74"/>
      <c r="AH8" s="17" t="s">
        <v>4725</v>
      </c>
      <c r="AI8" s="18" t="s">
        <v>9885</v>
      </c>
      <c r="AJ8" s="19" t="s">
        <v>7634</v>
      </c>
    </row>
    <row r="9" spans="1:36" x14ac:dyDescent="0.25">
      <c r="A9" s="17">
        <v>877287</v>
      </c>
      <c r="B9" s="18">
        <v>170.118514</v>
      </c>
      <c r="C9" s="18" t="s">
        <v>3152</v>
      </c>
      <c r="D9" s="18" t="s">
        <v>4725</v>
      </c>
      <c r="E9" s="18" t="s">
        <v>4756</v>
      </c>
      <c r="F9" s="18" t="s">
        <v>3057</v>
      </c>
      <c r="G9" s="18" t="s">
        <v>4758</v>
      </c>
      <c r="H9" s="18" t="s">
        <v>3153</v>
      </c>
      <c r="I9" s="18" t="s">
        <v>4760</v>
      </c>
      <c r="J9" s="19">
        <v>2823</v>
      </c>
      <c r="K9" s="34" t="s">
        <v>9886</v>
      </c>
      <c r="M9" s="29" t="str">
        <f t="shared" si="0"/>
        <v>YES</v>
      </c>
      <c r="N9" s="9" t="str">
        <f t="shared" si="1"/>
        <v>YES</v>
      </c>
      <c r="O9" s="9">
        <f t="shared" si="2"/>
        <v>0.99999126498941926</v>
      </c>
      <c r="P9" s="9" t="str">
        <f t="shared" si="3"/>
        <v>YES</v>
      </c>
      <c r="Q9" s="9" t="s">
        <v>4658</v>
      </c>
      <c r="R9" s="30" t="s">
        <v>4658</v>
      </c>
      <c r="T9" s="67">
        <v>67</v>
      </c>
      <c r="U9" s="68">
        <v>31278</v>
      </c>
      <c r="V9" s="68">
        <v>170.12</v>
      </c>
      <c r="W9" s="68">
        <v>1</v>
      </c>
      <c r="X9" s="68" t="s">
        <v>3152</v>
      </c>
      <c r="Y9" s="68" t="s">
        <v>4725</v>
      </c>
      <c r="Z9" s="68" t="s">
        <v>4756</v>
      </c>
      <c r="AA9" s="68" t="s">
        <v>3057</v>
      </c>
      <c r="AB9" s="18"/>
      <c r="AC9" s="68" t="s">
        <v>3153</v>
      </c>
      <c r="AD9" s="68" t="s">
        <v>4760</v>
      </c>
      <c r="AE9" s="68">
        <v>2823</v>
      </c>
      <c r="AF9" s="69" t="s">
        <v>4362</v>
      </c>
      <c r="AG9" s="74"/>
      <c r="AH9" s="17" t="s">
        <v>4725</v>
      </c>
      <c r="AI9" s="18" t="s">
        <v>9886</v>
      </c>
      <c r="AJ9" s="19" t="s">
        <v>7635</v>
      </c>
    </row>
    <row r="10" spans="1:36" x14ac:dyDescent="0.25">
      <c r="A10" s="17">
        <v>1042082</v>
      </c>
      <c r="B10" s="18">
        <v>377.57808499999999</v>
      </c>
      <c r="C10" s="18" t="s">
        <v>3050</v>
      </c>
      <c r="D10" s="18" t="s">
        <v>4725</v>
      </c>
      <c r="E10" s="18" t="s">
        <v>4756</v>
      </c>
      <c r="F10" s="18" t="s">
        <v>4758</v>
      </c>
      <c r="G10" s="18" t="s">
        <v>4758</v>
      </c>
      <c r="H10" s="18" t="s">
        <v>3051</v>
      </c>
      <c r="I10" s="18" t="s">
        <v>4760</v>
      </c>
      <c r="J10" s="19">
        <v>1270</v>
      </c>
      <c r="K10" s="34" t="s">
        <v>9887</v>
      </c>
      <c r="M10" s="29" t="str">
        <f t="shared" si="0"/>
        <v>YES</v>
      </c>
      <c r="N10" s="9" t="str">
        <f t="shared" si="1"/>
        <v>YES</v>
      </c>
      <c r="O10" s="9">
        <f t="shared" si="2"/>
        <v>0.99999492822713065</v>
      </c>
      <c r="P10" s="9" t="str">
        <f t="shared" si="3"/>
        <v>YES</v>
      </c>
      <c r="Q10" s="9" t="s">
        <v>4658</v>
      </c>
      <c r="R10" s="30" t="s">
        <v>4658</v>
      </c>
      <c r="T10" s="67">
        <v>5</v>
      </c>
      <c r="U10" s="68">
        <v>172576</v>
      </c>
      <c r="V10" s="68">
        <v>377.58</v>
      </c>
      <c r="W10" s="68">
        <v>0</v>
      </c>
      <c r="X10" s="68" t="s">
        <v>3050</v>
      </c>
      <c r="Y10" s="68" t="s">
        <v>4725</v>
      </c>
      <c r="Z10" s="68" t="s">
        <v>4756</v>
      </c>
      <c r="AA10" s="18"/>
      <c r="AB10" s="18"/>
      <c r="AC10" s="68" t="s">
        <v>3051</v>
      </c>
      <c r="AD10" s="68" t="s">
        <v>4760</v>
      </c>
      <c r="AE10" s="68">
        <v>1270</v>
      </c>
      <c r="AF10" s="69" t="s">
        <v>4358</v>
      </c>
      <c r="AG10" s="74"/>
      <c r="AH10" s="17" t="s">
        <v>4725</v>
      </c>
      <c r="AI10" s="18" t="s">
        <v>9887</v>
      </c>
      <c r="AJ10" s="19" t="s">
        <v>7636</v>
      </c>
    </row>
    <row r="11" spans="1:36" x14ac:dyDescent="0.25">
      <c r="A11" s="17">
        <v>877429</v>
      </c>
      <c r="B11" s="18">
        <v>423.77812799999998</v>
      </c>
      <c r="C11" s="18" t="s">
        <v>3166</v>
      </c>
      <c r="D11" s="18" t="s">
        <v>4725</v>
      </c>
      <c r="E11" s="18" t="s">
        <v>4756</v>
      </c>
      <c r="F11" s="18" t="s">
        <v>3040</v>
      </c>
      <c r="G11" s="18" t="s">
        <v>4758</v>
      </c>
      <c r="H11" s="18" t="s">
        <v>3167</v>
      </c>
      <c r="I11" s="18" t="s">
        <v>4760</v>
      </c>
      <c r="J11" s="19">
        <v>2137</v>
      </c>
      <c r="K11" s="34" t="s">
        <v>9888</v>
      </c>
      <c r="M11" s="29" t="str">
        <f t="shared" si="0"/>
        <v>YES</v>
      </c>
      <c r="N11" s="9" t="str">
        <f t="shared" si="1"/>
        <v>YES</v>
      </c>
      <c r="O11" s="9">
        <f t="shared" si="2"/>
        <v>0.99999558261362032</v>
      </c>
      <c r="P11" s="9" t="str">
        <f t="shared" si="3"/>
        <v>YES</v>
      </c>
      <c r="Q11" s="9" t="s">
        <v>4658</v>
      </c>
      <c r="R11" s="30" t="s">
        <v>4658</v>
      </c>
      <c r="T11" s="67">
        <v>10</v>
      </c>
      <c r="U11" s="68">
        <v>98889</v>
      </c>
      <c r="V11" s="68">
        <v>423.78</v>
      </c>
      <c r="W11" s="68">
        <v>0</v>
      </c>
      <c r="X11" s="68" t="s">
        <v>3166</v>
      </c>
      <c r="Y11" s="68" t="s">
        <v>4725</v>
      </c>
      <c r="Z11" s="68" t="s">
        <v>4756</v>
      </c>
      <c r="AA11" s="68" t="s">
        <v>3040</v>
      </c>
      <c r="AB11" s="18"/>
      <c r="AC11" s="68" t="s">
        <v>3167</v>
      </c>
      <c r="AD11" s="68" t="s">
        <v>4760</v>
      </c>
      <c r="AE11" s="68">
        <v>2137</v>
      </c>
      <c r="AF11" s="69" t="s">
        <v>4343</v>
      </c>
      <c r="AG11" s="74"/>
      <c r="AH11" s="17" t="s">
        <v>4725</v>
      </c>
      <c r="AI11" s="18" t="s">
        <v>9888</v>
      </c>
      <c r="AJ11" s="19" t="s">
        <v>7637</v>
      </c>
    </row>
    <row r="12" spans="1:36" x14ac:dyDescent="0.25">
      <c r="A12" s="17">
        <v>942670</v>
      </c>
      <c r="B12" s="18">
        <v>15.772773000000001</v>
      </c>
      <c r="C12" s="18" t="s">
        <v>3076</v>
      </c>
      <c r="D12" s="18" t="s">
        <v>4725</v>
      </c>
      <c r="E12" s="18" t="s">
        <v>4756</v>
      </c>
      <c r="F12" s="18" t="s">
        <v>3040</v>
      </c>
      <c r="G12" s="18" t="s">
        <v>3074</v>
      </c>
      <c r="H12" s="18" t="s">
        <v>3077</v>
      </c>
      <c r="I12" s="18" t="s">
        <v>4760</v>
      </c>
      <c r="J12" s="19">
        <v>3059</v>
      </c>
      <c r="K12" s="34" t="s">
        <v>9890</v>
      </c>
      <c r="M12" s="29" t="str">
        <f t="shared" si="0"/>
        <v>YES</v>
      </c>
      <c r="N12" s="9" t="str">
        <f t="shared" si="1"/>
        <v>YES</v>
      </c>
      <c r="O12" s="9">
        <f t="shared" si="2"/>
        <v>1.0001758402029171</v>
      </c>
      <c r="P12" s="9" t="str">
        <f t="shared" si="3"/>
        <v>YES</v>
      </c>
      <c r="Q12" s="9" t="s">
        <v>4658</v>
      </c>
      <c r="R12" s="30" t="s">
        <v>4658</v>
      </c>
      <c r="T12" s="67">
        <v>22</v>
      </c>
      <c r="U12" s="68">
        <v>99143</v>
      </c>
      <c r="V12" s="68">
        <v>15.77</v>
      </c>
      <c r="W12" s="68">
        <v>4</v>
      </c>
      <c r="X12" s="68" t="s">
        <v>3076</v>
      </c>
      <c r="Y12" s="68" t="s">
        <v>4725</v>
      </c>
      <c r="Z12" s="68" t="s">
        <v>4756</v>
      </c>
      <c r="AA12" s="68" t="s">
        <v>3040</v>
      </c>
      <c r="AB12" s="68" t="s">
        <v>3074</v>
      </c>
      <c r="AC12" s="68" t="s">
        <v>3077</v>
      </c>
      <c r="AD12" s="68" t="s">
        <v>4760</v>
      </c>
      <c r="AE12" s="68">
        <v>3059</v>
      </c>
      <c r="AF12" s="69" t="s">
        <v>4049</v>
      </c>
      <c r="AG12" s="74"/>
      <c r="AH12" s="17" t="s">
        <v>4725</v>
      </c>
      <c r="AI12" s="18" t="s">
        <v>9890</v>
      </c>
      <c r="AJ12" s="19" t="s">
        <v>7638</v>
      </c>
    </row>
    <row r="13" spans="1:36" x14ac:dyDescent="0.25">
      <c r="A13" s="17">
        <v>943007</v>
      </c>
      <c r="B13" s="18">
        <v>0.74414000000000002</v>
      </c>
      <c r="C13" s="18" t="s">
        <v>3111</v>
      </c>
      <c r="D13" s="18" t="s">
        <v>4725</v>
      </c>
      <c r="E13" s="18" t="s">
        <v>4756</v>
      </c>
      <c r="F13" s="18" t="s">
        <v>3040</v>
      </c>
      <c r="G13" s="18" t="s">
        <v>3108</v>
      </c>
      <c r="H13" s="18" t="s">
        <v>3112</v>
      </c>
      <c r="I13" s="18" t="s">
        <v>4760</v>
      </c>
      <c r="J13" s="19">
        <v>2105</v>
      </c>
      <c r="K13" s="34" t="s">
        <v>9889</v>
      </c>
      <c r="M13" s="29" t="str">
        <f t="shared" si="0"/>
        <v>YES</v>
      </c>
      <c r="N13" s="9" t="str">
        <f t="shared" si="1"/>
        <v>YES</v>
      </c>
      <c r="O13" s="9">
        <f t="shared" si="2"/>
        <v>1.0055945945945945</v>
      </c>
      <c r="P13" s="9" t="str">
        <f t="shared" si="3"/>
        <v>YES</v>
      </c>
      <c r="Q13" s="9" t="s">
        <v>4658</v>
      </c>
      <c r="R13" s="30" t="s">
        <v>4658</v>
      </c>
      <c r="T13" s="67">
        <v>39</v>
      </c>
      <c r="U13" s="68">
        <v>99480</v>
      </c>
      <c r="V13" s="68">
        <v>0.74</v>
      </c>
      <c r="W13" s="68">
        <v>3</v>
      </c>
      <c r="X13" s="68" t="s">
        <v>3111</v>
      </c>
      <c r="Y13" s="68" t="s">
        <v>4725</v>
      </c>
      <c r="Z13" s="68" t="s">
        <v>4756</v>
      </c>
      <c r="AA13" s="68" t="s">
        <v>3040</v>
      </c>
      <c r="AB13" s="68" t="s">
        <v>3108</v>
      </c>
      <c r="AC13" s="68" t="s">
        <v>3112</v>
      </c>
      <c r="AD13" s="68" t="s">
        <v>4760</v>
      </c>
      <c r="AE13" s="68">
        <v>2105</v>
      </c>
      <c r="AF13" s="69" t="s">
        <v>184</v>
      </c>
      <c r="AG13" s="74"/>
      <c r="AH13" s="17" t="s">
        <v>4725</v>
      </c>
      <c r="AI13" s="18" t="s">
        <v>9889</v>
      </c>
      <c r="AJ13" s="19" t="s">
        <v>7639</v>
      </c>
    </row>
    <row r="14" spans="1:36" x14ac:dyDescent="0.25">
      <c r="A14" s="17">
        <v>877327</v>
      </c>
      <c r="B14" s="18">
        <v>42.805660000000003</v>
      </c>
      <c r="C14" s="18" t="s">
        <v>3156</v>
      </c>
      <c r="D14" s="18" t="s">
        <v>4725</v>
      </c>
      <c r="E14" s="18" t="s">
        <v>4756</v>
      </c>
      <c r="F14" s="18" t="s">
        <v>3067</v>
      </c>
      <c r="G14" s="18" t="s">
        <v>4758</v>
      </c>
      <c r="H14" s="18" t="s">
        <v>3157</v>
      </c>
      <c r="I14" s="18" t="s">
        <v>4760</v>
      </c>
      <c r="J14" s="19">
        <v>2575</v>
      </c>
      <c r="K14" s="34" t="s">
        <v>9891</v>
      </c>
      <c r="M14" s="29" t="str">
        <f t="shared" si="0"/>
        <v>YES</v>
      </c>
      <c r="N14" s="9" t="str">
        <f t="shared" si="1"/>
        <v>YES</v>
      </c>
      <c r="O14" s="9">
        <f t="shared" si="2"/>
        <v>0.99989862181733247</v>
      </c>
      <c r="P14" s="9" t="str">
        <f t="shared" si="3"/>
        <v>YES</v>
      </c>
      <c r="Q14" s="9" t="s">
        <v>4658</v>
      </c>
      <c r="R14" s="30" t="s">
        <v>4658</v>
      </c>
      <c r="T14" s="67">
        <v>69</v>
      </c>
      <c r="U14" s="68">
        <v>31317</v>
      </c>
      <c r="V14" s="68">
        <v>42.81</v>
      </c>
      <c r="W14" s="68">
        <v>2</v>
      </c>
      <c r="X14" s="68" t="s">
        <v>3156</v>
      </c>
      <c r="Y14" s="68" t="s">
        <v>4725</v>
      </c>
      <c r="Z14" s="68" t="s">
        <v>4756</v>
      </c>
      <c r="AA14" s="68" t="s">
        <v>3067</v>
      </c>
      <c r="AB14" s="18"/>
      <c r="AC14" s="68" t="s">
        <v>3157</v>
      </c>
      <c r="AD14" s="68" t="s">
        <v>4760</v>
      </c>
      <c r="AE14" s="68">
        <v>2575</v>
      </c>
      <c r="AF14" s="69" t="s">
        <v>154</v>
      </c>
      <c r="AG14" s="74"/>
      <c r="AH14" s="17" t="s">
        <v>4725</v>
      </c>
      <c r="AI14" s="18" t="s">
        <v>9891</v>
      </c>
      <c r="AJ14" s="19" t="s">
        <v>7640</v>
      </c>
    </row>
    <row r="15" spans="1:36" x14ac:dyDescent="0.25">
      <c r="A15" s="17">
        <v>1041950</v>
      </c>
      <c r="B15" s="18">
        <v>611.12032399999998</v>
      </c>
      <c r="C15" s="18" t="s">
        <v>3039</v>
      </c>
      <c r="D15" s="18" t="s">
        <v>4725</v>
      </c>
      <c r="E15" s="18" t="s">
        <v>4756</v>
      </c>
      <c r="F15" s="18" t="s">
        <v>3040</v>
      </c>
      <c r="G15" s="18" t="s">
        <v>4758</v>
      </c>
      <c r="H15" s="18" t="s">
        <v>3041</v>
      </c>
      <c r="I15" s="18" t="s">
        <v>4760</v>
      </c>
      <c r="J15" s="19">
        <v>2218</v>
      </c>
      <c r="K15" s="34" t="s">
        <v>9892</v>
      </c>
      <c r="M15" s="29" t="str">
        <f t="shared" si="0"/>
        <v>YES</v>
      </c>
      <c r="N15" s="9" t="str">
        <f t="shared" si="1"/>
        <v>YES</v>
      </c>
      <c r="O15" s="9">
        <f t="shared" si="2"/>
        <v>1.0000005301741066</v>
      </c>
      <c r="P15" s="9" t="str">
        <f t="shared" si="3"/>
        <v>YES</v>
      </c>
      <c r="Q15" s="9" t="s">
        <v>4658</v>
      </c>
      <c r="R15" s="30" t="s">
        <v>4658</v>
      </c>
      <c r="T15" s="67">
        <v>41</v>
      </c>
      <c r="U15" s="68">
        <v>99520</v>
      </c>
      <c r="V15" s="68">
        <v>611.12</v>
      </c>
      <c r="W15" s="68">
        <v>2</v>
      </c>
      <c r="X15" s="68" t="s">
        <v>3039</v>
      </c>
      <c r="Y15" s="68" t="s">
        <v>4725</v>
      </c>
      <c r="Z15" s="68" t="s">
        <v>4756</v>
      </c>
      <c r="AA15" s="68" t="s">
        <v>3040</v>
      </c>
      <c r="AB15" s="18"/>
      <c r="AC15" s="68" t="s">
        <v>3041</v>
      </c>
      <c r="AD15" s="68" t="s">
        <v>4760</v>
      </c>
      <c r="AE15" s="68">
        <v>2218</v>
      </c>
      <c r="AF15" s="69" t="s">
        <v>439</v>
      </c>
      <c r="AG15" s="74"/>
      <c r="AH15" s="17" t="s">
        <v>4725</v>
      </c>
      <c r="AI15" s="18" t="s">
        <v>9892</v>
      </c>
      <c r="AJ15" s="19" t="s">
        <v>7641</v>
      </c>
    </row>
    <row r="16" spans="1:36" x14ac:dyDescent="0.25">
      <c r="A16" s="17">
        <v>942791</v>
      </c>
      <c r="B16" s="18">
        <v>0.54858300000000004</v>
      </c>
      <c r="C16" s="18" t="s">
        <v>3089</v>
      </c>
      <c r="D16" s="18" t="s">
        <v>4725</v>
      </c>
      <c r="E16" s="18" t="s">
        <v>4756</v>
      </c>
      <c r="F16" s="18" t="s">
        <v>3040</v>
      </c>
      <c r="G16" s="18" t="s">
        <v>3087</v>
      </c>
      <c r="H16" s="18" t="s">
        <v>3090</v>
      </c>
      <c r="I16" s="18" t="s">
        <v>4760</v>
      </c>
      <c r="J16" s="19">
        <v>2358</v>
      </c>
      <c r="K16" s="34" t="s">
        <v>9893</v>
      </c>
      <c r="M16" s="29" t="str">
        <f t="shared" si="0"/>
        <v>YES</v>
      </c>
      <c r="N16" s="9" t="str">
        <f t="shared" si="1"/>
        <v>YES</v>
      </c>
      <c r="O16" s="9">
        <f t="shared" si="2"/>
        <v>0.9974236363636364</v>
      </c>
      <c r="P16" s="9" t="str">
        <f t="shared" si="3"/>
        <v>YES</v>
      </c>
      <c r="Q16" s="9" t="s">
        <v>4658</v>
      </c>
      <c r="R16" s="30" t="s">
        <v>4658</v>
      </c>
      <c r="T16" s="67">
        <v>28</v>
      </c>
      <c r="U16" s="68">
        <v>99264</v>
      </c>
      <c r="V16" s="68">
        <v>0.55000000000000004</v>
      </c>
      <c r="W16" s="68">
        <v>3</v>
      </c>
      <c r="X16" s="68" t="s">
        <v>3089</v>
      </c>
      <c r="Y16" s="68" t="s">
        <v>4725</v>
      </c>
      <c r="Z16" s="68" t="s">
        <v>4756</v>
      </c>
      <c r="AA16" s="68" t="s">
        <v>3040</v>
      </c>
      <c r="AB16" s="68" t="s">
        <v>3087</v>
      </c>
      <c r="AC16" s="68" t="s">
        <v>3090</v>
      </c>
      <c r="AD16" s="68" t="s">
        <v>4760</v>
      </c>
      <c r="AE16" s="68">
        <v>2358</v>
      </c>
      <c r="AF16" s="69" t="s">
        <v>4179</v>
      </c>
      <c r="AG16" s="74"/>
      <c r="AH16" s="17" t="s">
        <v>4725</v>
      </c>
      <c r="AI16" s="18" t="s">
        <v>9893</v>
      </c>
      <c r="AJ16" s="19" t="s">
        <v>7642</v>
      </c>
    </row>
    <row r="17" spans="1:36" x14ac:dyDescent="0.25">
      <c r="A17" s="17">
        <v>942608</v>
      </c>
      <c r="B17" s="18">
        <v>201.84384499999999</v>
      </c>
      <c r="C17" s="18" t="s">
        <v>3069</v>
      </c>
      <c r="D17" s="18" t="s">
        <v>4725</v>
      </c>
      <c r="E17" s="18" t="s">
        <v>4756</v>
      </c>
      <c r="F17" s="18" t="s">
        <v>3040</v>
      </c>
      <c r="G17" s="18" t="s">
        <v>4758</v>
      </c>
      <c r="H17" s="18" t="s">
        <v>3070</v>
      </c>
      <c r="I17" s="18" t="s">
        <v>4760</v>
      </c>
      <c r="J17" s="19">
        <v>4296</v>
      </c>
      <c r="K17" s="34" t="s">
        <v>9894</v>
      </c>
      <c r="M17" s="29" t="str">
        <f t="shared" si="0"/>
        <v>YES</v>
      </c>
      <c r="N17" s="9" t="str">
        <f t="shared" si="1"/>
        <v>YES</v>
      </c>
      <c r="O17" s="9">
        <f t="shared" si="2"/>
        <v>1.0000190497423702</v>
      </c>
      <c r="P17" s="9" t="str">
        <f t="shared" si="3"/>
        <v>YES</v>
      </c>
      <c r="Q17" s="9" t="s">
        <v>4658</v>
      </c>
      <c r="R17" s="30" t="s">
        <v>4658</v>
      </c>
      <c r="T17" s="67">
        <v>19</v>
      </c>
      <c r="U17" s="68">
        <v>99082</v>
      </c>
      <c r="V17" s="68">
        <v>201.84</v>
      </c>
      <c r="W17" s="68">
        <v>2</v>
      </c>
      <c r="X17" s="68" t="s">
        <v>3069</v>
      </c>
      <c r="Y17" s="68" t="s">
        <v>4725</v>
      </c>
      <c r="Z17" s="68" t="s">
        <v>4756</v>
      </c>
      <c r="AA17" s="68" t="s">
        <v>3040</v>
      </c>
      <c r="AB17" s="18"/>
      <c r="AC17" s="68" t="s">
        <v>3070</v>
      </c>
      <c r="AD17" s="68" t="s">
        <v>4760</v>
      </c>
      <c r="AE17" s="68">
        <v>4296</v>
      </c>
      <c r="AF17" s="69" t="s">
        <v>4185</v>
      </c>
      <c r="AG17" s="74"/>
      <c r="AH17" s="17" t="s">
        <v>4725</v>
      </c>
      <c r="AI17" s="18" t="s">
        <v>9894</v>
      </c>
      <c r="AJ17" s="19" t="s">
        <v>7643</v>
      </c>
    </row>
    <row r="18" spans="1:36" x14ac:dyDescent="0.25">
      <c r="A18" s="17">
        <v>942909</v>
      </c>
      <c r="B18" s="18">
        <v>3.0210409999999999</v>
      </c>
      <c r="C18" s="18" t="s">
        <v>3101</v>
      </c>
      <c r="D18" s="18" t="s">
        <v>4725</v>
      </c>
      <c r="E18" s="18" t="s">
        <v>4756</v>
      </c>
      <c r="F18" s="18" t="s">
        <v>3040</v>
      </c>
      <c r="G18" s="18" t="s">
        <v>3087</v>
      </c>
      <c r="H18" s="18" t="s">
        <v>3102</v>
      </c>
      <c r="I18" s="18" t="s">
        <v>4760</v>
      </c>
      <c r="J18" s="19">
        <v>4356</v>
      </c>
      <c r="K18" s="34" t="s">
        <v>9895</v>
      </c>
      <c r="M18" s="29" t="str">
        <f t="shared" si="0"/>
        <v>YES</v>
      </c>
      <c r="N18" s="9" t="str">
        <f t="shared" si="1"/>
        <v>YES</v>
      </c>
      <c r="O18" s="9">
        <f t="shared" si="2"/>
        <v>1.0003447019867548</v>
      </c>
      <c r="P18" s="9" t="str">
        <f t="shared" si="3"/>
        <v>YES</v>
      </c>
      <c r="Q18" s="9" t="s">
        <v>4658</v>
      </c>
      <c r="R18" s="30" t="s">
        <v>4658</v>
      </c>
      <c r="T18" s="67">
        <v>34</v>
      </c>
      <c r="U18" s="68">
        <v>99382</v>
      </c>
      <c r="V18" s="68">
        <v>3.02</v>
      </c>
      <c r="W18" s="68">
        <v>0</v>
      </c>
      <c r="X18" s="68" t="s">
        <v>3101</v>
      </c>
      <c r="Y18" s="68" t="s">
        <v>4725</v>
      </c>
      <c r="Z18" s="68" t="s">
        <v>4756</v>
      </c>
      <c r="AA18" s="68" t="s">
        <v>3040</v>
      </c>
      <c r="AB18" s="68" t="s">
        <v>3087</v>
      </c>
      <c r="AC18" s="68" t="s">
        <v>3102</v>
      </c>
      <c r="AD18" s="68" t="s">
        <v>4760</v>
      </c>
      <c r="AE18" s="68">
        <v>4356</v>
      </c>
      <c r="AF18" s="69" t="s">
        <v>4099</v>
      </c>
      <c r="AG18" s="74"/>
      <c r="AH18" s="17" t="s">
        <v>4725</v>
      </c>
      <c r="AI18" s="18" t="s">
        <v>9895</v>
      </c>
      <c r="AJ18" s="19" t="s">
        <v>7644</v>
      </c>
    </row>
    <row r="19" spans="1:36" x14ac:dyDescent="0.25">
      <c r="A19" s="17">
        <v>942708</v>
      </c>
      <c r="B19" s="18">
        <v>64.504345000000001</v>
      </c>
      <c r="C19" s="18" t="s">
        <v>3080</v>
      </c>
      <c r="D19" s="18" t="s">
        <v>4725</v>
      </c>
      <c r="E19" s="18" t="s">
        <v>4756</v>
      </c>
      <c r="F19" s="18" t="s">
        <v>4758</v>
      </c>
      <c r="G19" s="18" t="s">
        <v>4758</v>
      </c>
      <c r="H19" s="18" t="s">
        <v>3081</v>
      </c>
      <c r="I19" s="18" t="s">
        <v>4760</v>
      </c>
      <c r="J19" s="19">
        <v>1593</v>
      </c>
      <c r="K19" s="34" t="s">
        <v>9896</v>
      </c>
      <c r="M19" s="29" t="str">
        <f t="shared" si="0"/>
        <v>YES</v>
      </c>
      <c r="N19" s="9" t="str">
        <f t="shared" si="1"/>
        <v>YES</v>
      </c>
      <c r="O19" s="9">
        <f t="shared" si="2"/>
        <v>1.0000673643410853</v>
      </c>
      <c r="P19" s="9" t="str">
        <f t="shared" si="3"/>
        <v>YES</v>
      </c>
      <c r="Q19" s="9" t="s">
        <v>4658</v>
      </c>
      <c r="R19" s="30" t="s">
        <v>4658</v>
      </c>
      <c r="T19" s="67">
        <v>24</v>
      </c>
      <c r="U19" s="68">
        <v>99182</v>
      </c>
      <c r="V19" s="68">
        <v>64.5</v>
      </c>
      <c r="W19" s="68">
        <v>3</v>
      </c>
      <c r="X19" s="68" t="s">
        <v>3080</v>
      </c>
      <c r="Y19" s="68" t="s">
        <v>4725</v>
      </c>
      <c r="Z19" s="68" t="s">
        <v>4756</v>
      </c>
      <c r="AA19" s="18"/>
      <c r="AB19" s="18"/>
      <c r="AC19" s="68" t="s">
        <v>3081</v>
      </c>
      <c r="AD19" s="68" t="s">
        <v>4760</v>
      </c>
      <c r="AE19" s="68">
        <v>1593</v>
      </c>
      <c r="AF19" s="69" t="s">
        <v>542</v>
      </c>
      <c r="AG19" s="74"/>
      <c r="AH19" s="17" t="s">
        <v>4725</v>
      </c>
      <c r="AI19" s="18" t="s">
        <v>9896</v>
      </c>
      <c r="AJ19" s="19" t="s">
        <v>7645</v>
      </c>
    </row>
    <row r="20" spans="1:36" x14ac:dyDescent="0.25">
      <c r="A20" s="17">
        <v>942751</v>
      </c>
      <c r="B20" s="18">
        <v>1.214348</v>
      </c>
      <c r="C20" s="18" t="s">
        <v>3084</v>
      </c>
      <c r="D20" s="18" t="s">
        <v>4725</v>
      </c>
      <c r="E20" s="18" t="s">
        <v>4756</v>
      </c>
      <c r="F20" s="18" t="s">
        <v>3040</v>
      </c>
      <c r="G20" s="18" t="s">
        <v>4758</v>
      </c>
      <c r="H20" s="18" t="s">
        <v>3085</v>
      </c>
      <c r="I20" s="18" t="s">
        <v>4760</v>
      </c>
      <c r="J20" s="19">
        <v>1344</v>
      </c>
      <c r="K20" s="34" t="s">
        <v>9897</v>
      </c>
      <c r="M20" s="29" t="str">
        <f t="shared" si="0"/>
        <v>YES</v>
      </c>
      <c r="N20" s="9" t="str">
        <f t="shared" si="1"/>
        <v>YES</v>
      </c>
      <c r="O20" s="9">
        <f t="shared" si="2"/>
        <v>1.0035933884297521</v>
      </c>
      <c r="P20" s="9" t="str">
        <f t="shared" si="3"/>
        <v>YES</v>
      </c>
      <c r="Q20" s="9" t="s">
        <v>4658</v>
      </c>
      <c r="R20" s="30" t="s">
        <v>4658</v>
      </c>
      <c r="T20" s="67">
        <v>26</v>
      </c>
      <c r="U20" s="68">
        <v>99224</v>
      </c>
      <c r="V20" s="68">
        <v>1.21</v>
      </c>
      <c r="W20" s="68">
        <v>2</v>
      </c>
      <c r="X20" s="68" t="s">
        <v>3084</v>
      </c>
      <c r="Y20" s="68" t="s">
        <v>4725</v>
      </c>
      <c r="Z20" s="68" t="s">
        <v>4756</v>
      </c>
      <c r="AA20" s="68" t="s">
        <v>3040</v>
      </c>
      <c r="AB20" s="18"/>
      <c r="AC20" s="68" t="s">
        <v>3085</v>
      </c>
      <c r="AD20" s="68" t="s">
        <v>4760</v>
      </c>
      <c r="AE20" s="68">
        <v>1344</v>
      </c>
      <c r="AF20" s="69" t="s">
        <v>550</v>
      </c>
      <c r="AG20" s="74"/>
      <c r="AH20" s="17" t="s">
        <v>4725</v>
      </c>
      <c r="AI20" s="18" t="s">
        <v>9897</v>
      </c>
      <c r="AJ20" s="19" t="s">
        <v>7646</v>
      </c>
    </row>
    <row r="21" spans="1:36" x14ac:dyDescent="0.25">
      <c r="A21" s="17">
        <v>1041999</v>
      </c>
      <c r="B21" s="18">
        <v>341.50205699999998</v>
      </c>
      <c r="C21" s="18" t="s">
        <v>3044</v>
      </c>
      <c r="D21" s="18" t="s">
        <v>4725</v>
      </c>
      <c r="E21" s="18" t="s">
        <v>4756</v>
      </c>
      <c r="F21" s="18" t="s">
        <v>3040</v>
      </c>
      <c r="G21" s="18" t="s">
        <v>4758</v>
      </c>
      <c r="H21" s="18" t="s">
        <v>3045</v>
      </c>
      <c r="I21" s="18" t="s">
        <v>4760</v>
      </c>
      <c r="J21" s="19">
        <v>6115</v>
      </c>
      <c r="K21" s="34" t="s">
        <v>9898</v>
      </c>
      <c r="M21" s="29" t="str">
        <f t="shared" si="0"/>
        <v>YES</v>
      </c>
      <c r="N21" s="9" t="str">
        <f t="shared" si="1"/>
        <v>YES</v>
      </c>
      <c r="O21" s="9">
        <f t="shared" si="2"/>
        <v>1.0000060234260615</v>
      </c>
      <c r="P21" s="9" t="str">
        <f t="shared" si="3"/>
        <v>YES</v>
      </c>
      <c r="Q21" s="9" t="s">
        <v>4658</v>
      </c>
      <c r="R21" s="30" t="s">
        <v>4658</v>
      </c>
      <c r="T21" s="67">
        <v>2</v>
      </c>
      <c r="U21" s="68">
        <v>172511</v>
      </c>
      <c r="V21" s="68">
        <v>341.5</v>
      </c>
      <c r="W21" s="68">
        <v>1</v>
      </c>
      <c r="X21" s="68" t="s">
        <v>3044</v>
      </c>
      <c r="Y21" s="68" t="s">
        <v>4725</v>
      </c>
      <c r="Z21" s="68" t="s">
        <v>4756</v>
      </c>
      <c r="AA21" s="68" t="s">
        <v>3040</v>
      </c>
      <c r="AB21" s="18"/>
      <c r="AC21" s="68" t="s">
        <v>3045</v>
      </c>
      <c r="AD21" s="68" t="s">
        <v>4760</v>
      </c>
      <c r="AE21" s="68">
        <v>6115</v>
      </c>
      <c r="AF21" s="69" t="s">
        <v>546</v>
      </c>
      <c r="AG21" s="74"/>
      <c r="AH21" s="17" t="s">
        <v>4725</v>
      </c>
      <c r="AI21" s="18" t="s">
        <v>9898</v>
      </c>
      <c r="AJ21" s="19" t="s">
        <v>7647</v>
      </c>
    </row>
    <row r="22" spans="1:36" x14ac:dyDescent="0.25">
      <c r="A22" s="17">
        <v>942874</v>
      </c>
      <c r="B22" s="18">
        <v>0.50885800000000003</v>
      </c>
      <c r="C22" s="18" t="s">
        <v>3097</v>
      </c>
      <c r="D22" s="18" t="s">
        <v>4725</v>
      </c>
      <c r="E22" s="18" t="s">
        <v>4756</v>
      </c>
      <c r="F22" s="18" t="s">
        <v>3040</v>
      </c>
      <c r="G22" s="18" t="s">
        <v>3087</v>
      </c>
      <c r="H22" s="18" t="s">
        <v>3098</v>
      </c>
      <c r="I22" s="18" t="s">
        <v>4760</v>
      </c>
      <c r="J22" s="19">
        <v>2073</v>
      </c>
      <c r="K22" s="34" t="s">
        <v>9899</v>
      </c>
      <c r="M22" s="29" t="str">
        <f t="shared" si="0"/>
        <v>YES</v>
      </c>
      <c r="N22" s="9" t="str">
        <f t="shared" si="1"/>
        <v>YES</v>
      </c>
      <c r="O22" s="9">
        <f t="shared" si="2"/>
        <v>0.9977607843137255</v>
      </c>
      <c r="P22" s="9" t="str">
        <f t="shared" si="3"/>
        <v>YES</v>
      </c>
      <c r="Q22" s="9" t="s">
        <v>4658</v>
      </c>
      <c r="R22" s="30" t="s">
        <v>4658</v>
      </c>
      <c r="T22" s="67">
        <v>32</v>
      </c>
      <c r="U22" s="68">
        <v>99347</v>
      </c>
      <c r="V22" s="68">
        <v>0.51</v>
      </c>
      <c r="W22" s="68">
        <v>3</v>
      </c>
      <c r="X22" s="68" t="s">
        <v>3097</v>
      </c>
      <c r="Y22" s="68" t="s">
        <v>4725</v>
      </c>
      <c r="Z22" s="68" t="s">
        <v>4756</v>
      </c>
      <c r="AA22" s="68" t="s">
        <v>3040</v>
      </c>
      <c r="AB22" s="68" t="s">
        <v>3087</v>
      </c>
      <c r="AC22" s="68" t="s">
        <v>3098</v>
      </c>
      <c r="AD22" s="68" t="s">
        <v>4760</v>
      </c>
      <c r="AE22" s="68">
        <v>2073</v>
      </c>
      <c r="AF22" s="69" t="s">
        <v>540</v>
      </c>
      <c r="AG22" s="74"/>
      <c r="AH22" s="17" t="s">
        <v>4725</v>
      </c>
      <c r="AI22" s="18" t="s">
        <v>9899</v>
      </c>
      <c r="AJ22" s="19" t="s">
        <v>7648</v>
      </c>
    </row>
    <row r="23" spans="1:36" x14ac:dyDescent="0.25">
      <c r="A23" s="17">
        <v>1042121</v>
      </c>
      <c r="B23" s="18">
        <v>3833.9003499999999</v>
      </c>
      <c r="C23" s="18" t="s">
        <v>3054</v>
      </c>
      <c r="D23" s="18" t="s">
        <v>4725</v>
      </c>
      <c r="E23" s="18" t="s">
        <v>4756</v>
      </c>
      <c r="F23" s="18" t="s">
        <v>3035</v>
      </c>
      <c r="G23" s="18" t="s">
        <v>4758</v>
      </c>
      <c r="H23" s="18" t="s">
        <v>3055</v>
      </c>
      <c r="I23" s="18" t="s">
        <v>4760</v>
      </c>
      <c r="J23" s="19">
        <v>3931</v>
      </c>
      <c r="K23" s="34" t="s">
        <v>9900</v>
      </c>
      <c r="M23" s="29" t="str">
        <f t="shared" si="0"/>
        <v>YES</v>
      </c>
      <c r="N23" s="9" t="str">
        <f t="shared" si="1"/>
        <v>YES</v>
      </c>
      <c r="O23" s="9">
        <f t="shared" si="2"/>
        <v>1.0000000912908527</v>
      </c>
      <c r="P23" s="9" t="str">
        <f t="shared" si="3"/>
        <v>YES</v>
      </c>
      <c r="Q23" s="9" t="s">
        <v>4658</v>
      </c>
      <c r="R23" s="30" t="s">
        <v>4658</v>
      </c>
      <c r="T23" s="67">
        <v>7</v>
      </c>
      <c r="U23" s="68">
        <v>172616</v>
      </c>
      <c r="V23" s="68">
        <v>3833.9</v>
      </c>
      <c r="W23" s="68">
        <v>3</v>
      </c>
      <c r="X23" s="68" t="s">
        <v>3054</v>
      </c>
      <c r="Y23" s="68" t="s">
        <v>4725</v>
      </c>
      <c r="Z23" s="68" t="s">
        <v>4756</v>
      </c>
      <c r="AA23" s="68" t="s">
        <v>3035</v>
      </c>
      <c r="AB23" s="18"/>
      <c r="AC23" s="68" t="s">
        <v>3055</v>
      </c>
      <c r="AD23" s="68" t="s">
        <v>4760</v>
      </c>
      <c r="AE23" s="68">
        <v>3931</v>
      </c>
      <c r="AF23" s="69" t="s">
        <v>4074</v>
      </c>
      <c r="AG23" s="74"/>
      <c r="AH23" s="17" t="s">
        <v>4725</v>
      </c>
      <c r="AI23" s="18" t="s">
        <v>9900</v>
      </c>
      <c r="AJ23" s="19" t="s">
        <v>7649</v>
      </c>
    </row>
    <row r="24" spans="1:36" x14ac:dyDescent="0.25">
      <c r="A24" s="17">
        <v>942953</v>
      </c>
      <c r="B24" s="18">
        <v>2.0317479999999999</v>
      </c>
      <c r="C24" s="18" t="s">
        <v>3105</v>
      </c>
      <c r="D24" s="18" t="s">
        <v>4725</v>
      </c>
      <c r="E24" s="18" t="s">
        <v>4756</v>
      </c>
      <c r="F24" s="18" t="s">
        <v>3040</v>
      </c>
      <c r="G24" s="18" t="s">
        <v>4758</v>
      </c>
      <c r="H24" s="18" t="s">
        <v>3106</v>
      </c>
      <c r="I24" s="18" t="s">
        <v>4760</v>
      </c>
      <c r="J24" s="19">
        <v>2039</v>
      </c>
      <c r="K24" s="34" t="s">
        <v>9901</v>
      </c>
      <c r="M24" s="29" t="str">
        <f t="shared" si="0"/>
        <v>YES</v>
      </c>
      <c r="N24" s="9" t="str">
        <f t="shared" si="1"/>
        <v>YES</v>
      </c>
      <c r="O24" s="9">
        <f t="shared" si="2"/>
        <v>1.0008610837438423</v>
      </c>
      <c r="P24" s="9" t="str">
        <f t="shared" si="3"/>
        <v>YES</v>
      </c>
      <c r="Q24" s="9" t="s">
        <v>4658</v>
      </c>
      <c r="R24" s="30" t="s">
        <v>4658</v>
      </c>
      <c r="T24" s="67">
        <v>36</v>
      </c>
      <c r="U24" s="68">
        <v>99426</v>
      </c>
      <c r="V24" s="68">
        <v>2.0299999999999998</v>
      </c>
      <c r="W24" s="68">
        <v>2</v>
      </c>
      <c r="X24" s="68" t="s">
        <v>3105</v>
      </c>
      <c r="Y24" s="68" t="s">
        <v>4725</v>
      </c>
      <c r="Z24" s="68" t="s">
        <v>4756</v>
      </c>
      <c r="AA24" s="68" t="s">
        <v>3040</v>
      </c>
      <c r="AB24" s="18"/>
      <c r="AC24" s="68" t="s">
        <v>3106</v>
      </c>
      <c r="AD24" s="68" t="s">
        <v>4760</v>
      </c>
      <c r="AE24" s="68">
        <v>2039</v>
      </c>
      <c r="AF24" s="69" t="s">
        <v>538</v>
      </c>
      <c r="AG24" s="74"/>
      <c r="AH24" s="17" t="s">
        <v>4725</v>
      </c>
      <c r="AI24" s="18" t="s">
        <v>9901</v>
      </c>
      <c r="AJ24" s="19" t="s">
        <v>7650</v>
      </c>
    </row>
    <row r="25" spans="1:36" x14ac:dyDescent="0.25">
      <c r="A25" s="17">
        <v>1730336</v>
      </c>
      <c r="B25" s="18">
        <v>1198.07005</v>
      </c>
      <c r="C25" s="18" t="s">
        <v>3034</v>
      </c>
      <c r="D25" s="18" t="s">
        <v>4725</v>
      </c>
      <c r="E25" s="18" t="s">
        <v>4756</v>
      </c>
      <c r="F25" s="18" t="s">
        <v>3035</v>
      </c>
      <c r="G25" s="18" t="s">
        <v>4758</v>
      </c>
      <c r="H25" s="18" t="s">
        <v>3036</v>
      </c>
      <c r="I25" s="18" t="s">
        <v>4760</v>
      </c>
      <c r="J25" s="19">
        <v>835</v>
      </c>
      <c r="K25" s="34" t="s">
        <v>9902</v>
      </c>
      <c r="M25" s="29" t="str">
        <f t="shared" si="0"/>
        <v>YES</v>
      </c>
      <c r="N25" s="9" t="str">
        <f t="shared" si="1"/>
        <v>YES</v>
      </c>
      <c r="O25" s="9">
        <f t="shared" si="2"/>
        <v>1.0000000417337886</v>
      </c>
      <c r="P25" s="9" t="str">
        <f t="shared" si="3"/>
        <v>YES</v>
      </c>
      <c r="Q25" s="9" t="s">
        <v>4658</v>
      </c>
      <c r="R25" s="30" t="s">
        <v>4658</v>
      </c>
      <c r="T25" s="67">
        <v>8</v>
      </c>
      <c r="U25" s="68">
        <v>172637</v>
      </c>
      <c r="V25" s="68">
        <v>1198.07</v>
      </c>
      <c r="W25" s="68">
        <v>2</v>
      </c>
      <c r="X25" s="68" t="s">
        <v>3034</v>
      </c>
      <c r="Y25" s="68" t="s">
        <v>4725</v>
      </c>
      <c r="Z25" s="68" t="s">
        <v>4756</v>
      </c>
      <c r="AA25" s="68" t="s">
        <v>3035</v>
      </c>
      <c r="AB25" s="18"/>
      <c r="AC25" s="68" t="s">
        <v>3036</v>
      </c>
      <c r="AD25" s="68" t="s">
        <v>4760</v>
      </c>
      <c r="AE25" s="68">
        <v>835</v>
      </c>
      <c r="AF25" s="69" t="s">
        <v>4090</v>
      </c>
      <c r="AG25" s="74"/>
      <c r="AH25" s="17" t="s">
        <v>4725</v>
      </c>
      <c r="AI25" s="18" t="s">
        <v>9902</v>
      </c>
      <c r="AJ25" s="19" t="s">
        <v>7651</v>
      </c>
    </row>
    <row r="26" spans="1:36" x14ac:dyDescent="0.25">
      <c r="A26" s="17">
        <v>942932</v>
      </c>
      <c r="B26" s="18">
        <v>1.4264110000000001</v>
      </c>
      <c r="C26" s="18" t="s">
        <v>3103</v>
      </c>
      <c r="D26" s="18" t="s">
        <v>4725</v>
      </c>
      <c r="E26" s="18" t="s">
        <v>4756</v>
      </c>
      <c r="F26" s="18" t="s">
        <v>3040</v>
      </c>
      <c r="G26" s="18" t="s">
        <v>4758</v>
      </c>
      <c r="H26" s="18" t="s">
        <v>3104</v>
      </c>
      <c r="I26" s="18" t="s">
        <v>4760</v>
      </c>
      <c r="J26" s="19">
        <v>1813</v>
      </c>
      <c r="K26" s="34" t="s">
        <v>9903</v>
      </c>
      <c r="M26" s="29" t="str">
        <f t="shared" si="0"/>
        <v>YES</v>
      </c>
      <c r="N26" s="9" t="str">
        <f t="shared" si="1"/>
        <v>YES</v>
      </c>
      <c r="O26" s="9">
        <f t="shared" si="2"/>
        <v>0.99749020979020986</v>
      </c>
      <c r="P26" s="9" t="str">
        <f t="shared" si="3"/>
        <v>YES</v>
      </c>
      <c r="Q26" s="9" t="s">
        <v>4658</v>
      </c>
      <c r="R26" s="30" t="s">
        <v>4658</v>
      </c>
      <c r="T26" s="67">
        <v>35</v>
      </c>
      <c r="U26" s="68">
        <v>99406</v>
      </c>
      <c r="V26" s="68">
        <v>1.43</v>
      </c>
      <c r="W26" s="68">
        <v>1</v>
      </c>
      <c r="X26" s="68" t="s">
        <v>3103</v>
      </c>
      <c r="Y26" s="68" t="s">
        <v>4725</v>
      </c>
      <c r="Z26" s="68" t="s">
        <v>4756</v>
      </c>
      <c r="AA26" s="68" t="s">
        <v>3040</v>
      </c>
      <c r="AB26" s="18"/>
      <c r="AC26" s="68" t="s">
        <v>3104</v>
      </c>
      <c r="AD26" s="68" t="s">
        <v>4760</v>
      </c>
      <c r="AE26" s="68">
        <v>1813</v>
      </c>
      <c r="AF26" s="69" t="s">
        <v>4086</v>
      </c>
      <c r="AG26" s="74"/>
      <c r="AH26" s="17" t="s">
        <v>4725</v>
      </c>
      <c r="AI26" s="18" t="s">
        <v>9903</v>
      </c>
      <c r="AJ26" s="19" t="s">
        <v>7652</v>
      </c>
    </row>
    <row r="27" spans="1:36" x14ac:dyDescent="0.25">
      <c r="A27" s="17">
        <v>877365</v>
      </c>
      <c r="B27" s="18">
        <v>16.841291999999999</v>
      </c>
      <c r="C27" s="18" t="s">
        <v>3160</v>
      </c>
      <c r="D27" s="18" t="s">
        <v>4725</v>
      </c>
      <c r="E27" s="18" t="s">
        <v>4756</v>
      </c>
      <c r="F27" s="18" t="s">
        <v>4758</v>
      </c>
      <c r="G27" s="18" t="s">
        <v>4758</v>
      </c>
      <c r="H27" s="18" t="s">
        <v>3161</v>
      </c>
      <c r="I27" s="18" t="s">
        <v>4760</v>
      </c>
      <c r="J27" s="19">
        <v>3815</v>
      </c>
      <c r="K27" s="34" t="s">
        <v>9904</v>
      </c>
      <c r="M27" s="29" t="str">
        <f t="shared" si="0"/>
        <v>YES</v>
      </c>
      <c r="N27" s="9" t="str">
        <f t="shared" si="1"/>
        <v>YES</v>
      </c>
      <c r="O27" s="9">
        <f t="shared" si="2"/>
        <v>1.0000767220902613</v>
      </c>
      <c r="P27" s="9" t="str">
        <f t="shared" si="3"/>
        <v>YES</v>
      </c>
      <c r="Q27" s="9" t="s">
        <v>4658</v>
      </c>
      <c r="R27" s="30" t="s">
        <v>4658</v>
      </c>
      <c r="T27" s="67">
        <v>71</v>
      </c>
      <c r="U27" s="68">
        <v>31356</v>
      </c>
      <c r="V27" s="68">
        <v>16.84</v>
      </c>
      <c r="W27" s="68">
        <v>1</v>
      </c>
      <c r="X27" s="68" t="s">
        <v>3160</v>
      </c>
      <c r="Y27" s="68" t="s">
        <v>4725</v>
      </c>
      <c r="Z27" s="68" t="s">
        <v>4756</v>
      </c>
      <c r="AA27" s="18"/>
      <c r="AB27" s="18"/>
      <c r="AC27" s="68" t="s">
        <v>3161</v>
      </c>
      <c r="AD27" s="68" t="s">
        <v>4760</v>
      </c>
      <c r="AE27" s="68">
        <v>3815</v>
      </c>
      <c r="AF27" s="69" t="s">
        <v>552</v>
      </c>
      <c r="AG27" s="74"/>
      <c r="AH27" s="17" t="s">
        <v>4725</v>
      </c>
      <c r="AI27" s="18" t="s">
        <v>9904</v>
      </c>
      <c r="AJ27" s="19" t="s">
        <v>7653</v>
      </c>
    </row>
    <row r="28" spans="1:36" x14ac:dyDescent="0.25">
      <c r="A28" s="17">
        <v>942583</v>
      </c>
      <c r="B28" s="18">
        <v>350.98340999999999</v>
      </c>
      <c r="C28" s="18" t="s">
        <v>3066</v>
      </c>
      <c r="D28" s="18" t="s">
        <v>4725</v>
      </c>
      <c r="E28" s="18" t="s">
        <v>4756</v>
      </c>
      <c r="F28" s="18" t="s">
        <v>3067</v>
      </c>
      <c r="G28" s="18" t="s">
        <v>4758</v>
      </c>
      <c r="H28" s="18" t="s">
        <v>3068</v>
      </c>
      <c r="I28" s="18" t="s">
        <v>4760</v>
      </c>
      <c r="J28" s="19">
        <v>1792</v>
      </c>
      <c r="K28" s="34" t="s">
        <v>9905</v>
      </c>
      <c r="M28" s="29" t="str">
        <f t="shared" si="0"/>
        <v>YES</v>
      </c>
      <c r="N28" s="9" t="str">
        <f t="shared" si="1"/>
        <v>YES</v>
      </c>
      <c r="O28" s="9">
        <f t="shared" si="2"/>
        <v>1.0000097156533134</v>
      </c>
      <c r="P28" s="9" t="str">
        <f t="shared" si="3"/>
        <v>YES</v>
      </c>
      <c r="Q28" s="9" t="s">
        <v>4658</v>
      </c>
      <c r="R28" s="30" t="s">
        <v>4658</v>
      </c>
      <c r="T28" s="67">
        <v>18</v>
      </c>
      <c r="U28" s="68">
        <v>99056</v>
      </c>
      <c r="V28" s="68">
        <v>350.98</v>
      </c>
      <c r="W28" s="68">
        <v>1</v>
      </c>
      <c r="X28" s="68" t="s">
        <v>3066</v>
      </c>
      <c r="Y28" s="68" t="s">
        <v>4725</v>
      </c>
      <c r="Z28" s="68" t="s">
        <v>4756</v>
      </c>
      <c r="AA28" s="68" t="s">
        <v>3067</v>
      </c>
      <c r="AB28" s="18"/>
      <c r="AC28" s="68" t="s">
        <v>3068</v>
      </c>
      <c r="AD28" s="68" t="s">
        <v>4760</v>
      </c>
      <c r="AE28" s="68">
        <v>1792</v>
      </c>
      <c r="AF28" s="69" t="s">
        <v>526</v>
      </c>
      <c r="AG28" s="74"/>
      <c r="AH28" s="17" t="s">
        <v>4725</v>
      </c>
      <c r="AI28" s="18" t="s">
        <v>9905</v>
      </c>
      <c r="AJ28" s="19" t="s">
        <v>7654</v>
      </c>
    </row>
    <row r="29" spans="1:36" x14ac:dyDescent="0.25">
      <c r="A29" s="17">
        <v>1042100</v>
      </c>
      <c r="B29" s="18">
        <v>737.50818800000002</v>
      </c>
      <c r="C29" s="18" t="s">
        <v>3052</v>
      </c>
      <c r="D29" s="18" t="s">
        <v>4725</v>
      </c>
      <c r="E29" s="18" t="s">
        <v>4756</v>
      </c>
      <c r="F29" s="18" t="s">
        <v>3040</v>
      </c>
      <c r="G29" s="18" t="s">
        <v>4758</v>
      </c>
      <c r="H29" s="18" t="s">
        <v>3053</v>
      </c>
      <c r="I29" s="18" t="s">
        <v>4760</v>
      </c>
      <c r="J29" s="19">
        <v>1288</v>
      </c>
      <c r="K29" s="34" t="s">
        <v>9906</v>
      </c>
      <c r="M29" s="29" t="str">
        <f t="shared" si="0"/>
        <v>YES</v>
      </c>
      <c r="N29" s="9" t="str">
        <f t="shared" si="1"/>
        <v>YES</v>
      </c>
      <c r="O29" s="9">
        <f t="shared" si="2"/>
        <v>0.99999754308416156</v>
      </c>
      <c r="P29" s="9" t="str">
        <f t="shared" si="3"/>
        <v>YES</v>
      </c>
      <c r="Q29" s="9" t="s">
        <v>4658</v>
      </c>
      <c r="R29" s="30" t="s">
        <v>4658</v>
      </c>
      <c r="T29" s="67">
        <v>6</v>
      </c>
      <c r="U29" s="68">
        <v>172595</v>
      </c>
      <c r="V29" s="68">
        <v>737.51</v>
      </c>
      <c r="W29" s="68">
        <v>1</v>
      </c>
      <c r="X29" s="68" t="s">
        <v>3052</v>
      </c>
      <c r="Y29" s="68" t="s">
        <v>4725</v>
      </c>
      <c r="Z29" s="68" t="s">
        <v>4756</v>
      </c>
      <c r="AA29" s="68" t="s">
        <v>3040</v>
      </c>
      <c r="AB29" s="18"/>
      <c r="AC29" s="68" t="s">
        <v>3053</v>
      </c>
      <c r="AD29" s="68" t="s">
        <v>4760</v>
      </c>
      <c r="AE29" s="68">
        <v>1288</v>
      </c>
      <c r="AF29" s="69" t="s">
        <v>4115</v>
      </c>
      <c r="AG29" s="74"/>
      <c r="AH29" s="17" t="s">
        <v>4725</v>
      </c>
      <c r="AI29" s="18" t="s">
        <v>9906</v>
      </c>
      <c r="AJ29" s="19" t="s">
        <v>7655</v>
      </c>
    </row>
    <row r="30" spans="1:36" x14ac:dyDescent="0.25">
      <c r="A30" s="17">
        <v>877169</v>
      </c>
      <c r="B30" s="18">
        <v>1.1714640000000001</v>
      </c>
      <c r="C30" s="18" t="s">
        <v>3140</v>
      </c>
      <c r="D30" s="18" t="s">
        <v>4725</v>
      </c>
      <c r="E30" s="18" t="s">
        <v>4756</v>
      </c>
      <c r="F30" s="18" t="s">
        <v>3067</v>
      </c>
      <c r="G30" s="18" t="s">
        <v>3132</v>
      </c>
      <c r="H30" s="18" t="s">
        <v>3141</v>
      </c>
      <c r="I30" s="18" t="s">
        <v>4760</v>
      </c>
      <c r="J30" s="19">
        <v>3680</v>
      </c>
      <c r="K30" s="34" t="s">
        <v>9907</v>
      </c>
      <c r="M30" s="29" t="str">
        <f t="shared" si="0"/>
        <v>YES</v>
      </c>
      <c r="N30" s="9" t="str">
        <f t="shared" si="1"/>
        <v>YES</v>
      </c>
      <c r="O30" s="9">
        <f t="shared" si="2"/>
        <v>1.0012512820512822</v>
      </c>
      <c r="P30" s="9" t="str">
        <f t="shared" si="3"/>
        <v>YES</v>
      </c>
      <c r="Q30" s="9" t="s">
        <v>4658</v>
      </c>
      <c r="R30" s="30" t="s">
        <v>4658</v>
      </c>
      <c r="T30" s="67">
        <v>61</v>
      </c>
      <c r="U30" s="68">
        <v>31159</v>
      </c>
      <c r="V30" s="68">
        <v>1.17</v>
      </c>
      <c r="W30" s="68">
        <v>0</v>
      </c>
      <c r="X30" s="68" t="s">
        <v>3140</v>
      </c>
      <c r="Y30" s="68" t="s">
        <v>4725</v>
      </c>
      <c r="Z30" s="68" t="s">
        <v>4756</v>
      </c>
      <c r="AA30" s="68" t="s">
        <v>3067</v>
      </c>
      <c r="AB30" s="68" t="s">
        <v>3132</v>
      </c>
      <c r="AC30" s="68" t="s">
        <v>3141</v>
      </c>
      <c r="AD30" s="68" t="s">
        <v>4760</v>
      </c>
      <c r="AE30" s="68">
        <v>3680</v>
      </c>
      <c r="AF30" s="69" t="s">
        <v>4125</v>
      </c>
      <c r="AG30" s="74"/>
      <c r="AH30" s="17" t="s">
        <v>4725</v>
      </c>
      <c r="AI30" s="18" t="s">
        <v>9907</v>
      </c>
      <c r="AJ30" s="19" t="s">
        <v>7656</v>
      </c>
    </row>
    <row r="31" spans="1:36" x14ac:dyDescent="0.25">
      <c r="A31" s="17">
        <v>877267</v>
      </c>
      <c r="B31" s="18">
        <v>52.170909000000002</v>
      </c>
      <c r="C31" s="18" t="s">
        <v>3150</v>
      </c>
      <c r="D31" s="18" t="s">
        <v>4725</v>
      </c>
      <c r="E31" s="18" t="s">
        <v>4756</v>
      </c>
      <c r="F31" s="18" t="s">
        <v>3067</v>
      </c>
      <c r="G31" s="18" t="s">
        <v>4758</v>
      </c>
      <c r="H31" s="18" t="s">
        <v>3151</v>
      </c>
      <c r="I31" s="18" t="s">
        <v>4760</v>
      </c>
      <c r="J31" s="19">
        <v>2097</v>
      </c>
      <c r="K31" s="34" t="s">
        <v>9908</v>
      </c>
      <c r="M31" s="29" t="str">
        <f t="shared" si="0"/>
        <v>YES</v>
      </c>
      <c r="N31" s="9" t="str">
        <f t="shared" si="1"/>
        <v>YES</v>
      </c>
      <c r="O31" s="9">
        <f t="shared" si="2"/>
        <v>1.0000174238067856</v>
      </c>
      <c r="P31" s="9" t="str">
        <f t="shared" si="3"/>
        <v>YES</v>
      </c>
      <c r="Q31" s="9" t="s">
        <v>4658</v>
      </c>
      <c r="R31" s="30" t="s">
        <v>4658</v>
      </c>
      <c r="T31" s="67">
        <v>66</v>
      </c>
      <c r="U31" s="68">
        <v>31258</v>
      </c>
      <c r="V31" s="68">
        <v>52.17</v>
      </c>
      <c r="W31" s="68">
        <v>0</v>
      </c>
      <c r="X31" s="68" t="s">
        <v>3150</v>
      </c>
      <c r="Y31" s="68" t="s">
        <v>4725</v>
      </c>
      <c r="Z31" s="68" t="s">
        <v>4756</v>
      </c>
      <c r="AA31" s="68" t="s">
        <v>3067</v>
      </c>
      <c r="AB31" s="18"/>
      <c r="AC31" s="68" t="s">
        <v>3151</v>
      </c>
      <c r="AD31" s="68" t="s">
        <v>4760</v>
      </c>
      <c r="AE31" s="68">
        <v>2097</v>
      </c>
      <c r="AF31" s="69" t="s">
        <v>429</v>
      </c>
      <c r="AG31" s="74"/>
      <c r="AH31" s="17" t="s">
        <v>4725</v>
      </c>
      <c r="AI31" s="18" t="s">
        <v>9908</v>
      </c>
      <c r="AJ31" s="19" t="s">
        <v>7657</v>
      </c>
    </row>
    <row r="32" spans="1:36" x14ac:dyDescent="0.25">
      <c r="A32" s="17">
        <v>877109</v>
      </c>
      <c r="B32" s="18">
        <v>1.1193310000000001</v>
      </c>
      <c r="C32" s="18" t="s">
        <v>3134</v>
      </c>
      <c r="D32" s="18" t="s">
        <v>4725</v>
      </c>
      <c r="E32" s="18" t="s">
        <v>4756</v>
      </c>
      <c r="F32" s="18" t="s">
        <v>3067</v>
      </c>
      <c r="G32" s="18" t="s">
        <v>3132</v>
      </c>
      <c r="H32" s="18" t="s">
        <v>3135</v>
      </c>
      <c r="I32" s="18" t="s">
        <v>4760</v>
      </c>
      <c r="J32" s="19">
        <v>3895</v>
      </c>
      <c r="K32" s="34" t="s">
        <v>9909</v>
      </c>
      <c r="M32" s="29" t="str">
        <f t="shared" si="0"/>
        <v>YES</v>
      </c>
      <c r="N32" s="9" t="str">
        <f t="shared" si="1"/>
        <v>YES</v>
      </c>
      <c r="O32" s="9">
        <f t="shared" si="2"/>
        <v>0.9994026785714285</v>
      </c>
      <c r="P32" s="9" t="str">
        <f t="shared" si="3"/>
        <v>YES</v>
      </c>
      <c r="Q32" s="9" t="s">
        <v>4658</v>
      </c>
      <c r="R32" s="30" t="s">
        <v>4658</v>
      </c>
      <c r="T32" s="67">
        <v>58</v>
      </c>
      <c r="U32" s="68">
        <v>31100</v>
      </c>
      <c r="V32" s="68">
        <v>1.1200000000000001</v>
      </c>
      <c r="W32" s="68">
        <v>1</v>
      </c>
      <c r="X32" s="68" t="s">
        <v>3134</v>
      </c>
      <c r="Y32" s="68" t="s">
        <v>4725</v>
      </c>
      <c r="Z32" s="68" t="s">
        <v>4756</v>
      </c>
      <c r="AA32" s="68" t="s">
        <v>3067</v>
      </c>
      <c r="AB32" s="68" t="s">
        <v>3132</v>
      </c>
      <c r="AC32" s="68" t="s">
        <v>3135</v>
      </c>
      <c r="AD32" s="68" t="s">
        <v>4760</v>
      </c>
      <c r="AE32" s="68">
        <v>3895</v>
      </c>
      <c r="AF32" s="69" t="s">
        <v>417</v>
      </c>
      <c r="AG32" s="74"/>
      <c r="AH32" s="17" t="s">
        <v>4725</v>
      </c>
      <c r="AI32" s="18" t="s">
        <v>9909</v>
      </c>
      <c r="AJ32" s="19" t="s">
        <v>7658</v>
      </c>
    </row>
    <row r="33" spans="1:36" x14ac:dyDescent="0.25">
      <c r="A33" s="17">
        <v>942562</v>
      </c>
      <c r="B33" s="18">
        <v>663.55339100000003</v>
      </c>
      <c r="C33" s="18" t="s">
        <v>3064</v>
      </c>
      <c r="D33" s="18" t="s">
        <v>4725</v>
      </c>
      <c r="E33" s="18" t="s">
        <v>4756</v>
      </c>
      <c r="F33" s="18" t="s">
        <v>3057</v>
      </c>
      <c r="G33" s="18" t="s">
        <v>4758</v>
      </c>
      <c r="H33" s="18" t="s">
        <v>3065</v>
      </c>
      <c r="I33" s="18" t="s">
        <v>4760</v>
      </c>
      <c r="J33" s="19">
        <v>975</v>
      </c>
      <c r="K33" s="34" t="s">
        <v>9910</v>
      </c>
      <c r="M33" s="29" t="str">
        <f t="shared" si="0"/>
        <v>YES</v>
      </c>
      <c r="N33" s="9" t="str">
        <f t="shared" si="1"/>
        <v>YES</v>
      </c>
      <c r="O33" s="9">
        <f t="shared" si="2"/>
        <v>1.0000051103910783</v>
      </c>
      <c r="P33" s="9" t="str">
        <f t="shared" si="3"/>
        <v>YES</v>
      </c>
      <c r="Q33" s="9" t="s">
        <v>4658</v>
      </c>
      <c r="R33" s="30" t="s">
        <v>4658</v>
      </c>
      <c r="T33" s="67">
        <v>17</v>
      </c>
      <c r="U33" s="68">
        <v>99035</v>
      </c>
      <c r="V33" s="68">
        <v>663.55</v>
      </c>
      <c r="W33" s="68">
        <v>2</v>
      </c>
      <c r="X33" s="68" t="s">
        <v>3064</v>
      </c>
      <c r="Y33" s="68" t="s">
        <v>4725</v>
      </c>
      <c r="Z33" s="68" t="s">
        <v>4756</v>
      </c>
      <c r="AA33" s="68" t="s">
        <v>3057</v>
      </c>
      <c r="AB33" s="18"/>
      <c r="AC33" s="68" t="s">
        <v>3065</v>
      </c>
      <c r="AD33" s="68" t="s">
        <v>4760</v>
      </c>
      <c r="AE33" s="68">
        <v>975</v>
      </c>
      <c r="AF33" s="69" t="s">
        <v>4177</v>
      </c>
      <c r="AG33" s="74"/>
      <c r="AH33" s="17" t="s">
        <v>4725</v>
      </c>
      <c r="AI33" s="18" t="s">
        <v>9910</v>
      </c>
      <c r="AJ33" s="19" t="s">
        <v>7659</v>
      </c>
    </row>
    <row r="34" spans="1:36" x14ac:dyDescent="0.25">
      <c r="A34" s="17">
        <v>1042026</v>
      </c>
      <c r="B34" s="18">
        <v>208.00718599999999</v>
      </c>
      <c r="C34" s="18" t="s">
        <v>3046</v>
      </c>
      <c r="D34" s="18" t="s">
        <v>4725</v>
      </c>
      <c r="E34" s="18" t="s">
        <v>4756</v>
      </c>
      <c r="F34" s="18" t="s">
        <v>3040</v>
      </c>
      <c r="G34" s="18" t="s">
        <v>4758</v>
      </c>
      <c r="H34" s="18" t="s">
        <v>3047</v>
      </c>
      <c r="I34" s="18" t="s">
        <v>4760</v>
      </c>
      <c r="J34" s="19">
        <v>194</v>
      </c>
      <c r="K34" s="34" t="s">
        <v>9911</v>
      </c>
      <c r="M34" s="29" t="str">
        <f t="shared" si="0"/>
        <v>YES</v>
      </c>
      <c r="N34" s="9" t="str">
        <f t="shared" si="1"/>
        <v>YES</v>
      </c>
      <c r="O34" s="9">
        <f t="shared" si="2"/>
        <v>0.99998647180424016</v>
      </c>
      <c r="P34" s="9" t="str">
        <f t="shared" si="3"/>
        <v>YES</v>
      </c>
      <c r="Q34" s="9" t="s">
        <v>4658</v>
      </c>
      <c r="R34" s="30" t="s">
        <v>4658</v>
      </c>
      <c r="T34" s="67">
        <v>3</v>
      </c>
      <c r="U34" s="68">
        <v>172538</v>
      </c>
      <c r="V34" s="68">
        <v>208.01</v>
      </c>
      <c r="W34" s="68">
        <v>0</v>
      </c>
      <c r="X34" s="68" t="s">
        <v>3046</v>
      </c>
      <c r="Y34" s="68" t="s">
        <v>4725</v>
      </c>
      <c r="Z34" s="68" t="s">
        <v>4756</v>
      </c>
      <c r="AA34" s="68" t="s">
        <v>3040</v>
      </c>
      <c r="AB34" s="18"/>
      <c r="AC34" s="68" t="s">
        <v>3047</v>
      </c>
      <c r="AD34" s="68" t="s">
        <v>4760</v>
      </c>
      <c r="AE34" s="68">
        <v>194</v>
      </c>
      <c r="AF34" s="69" t="s">
        <v>62</v>
      </c>
      <c r="AG34" s="74"/>
      <c r="AH34" s="17" t="s">
        <v>4725</v>
      </c>
      <c r="AI34" s="18" t="s">
        <v>9911</v>
      </c>
      <c r="AJ34" s="19" t="s">
        <v>7660</v>
      </c>
    </row>
    <row r="35" spans="1:36" x14ac:dyDescent="0.25">
      <c r="A35" s="17">
        <v>876939</v>
      </c>
      <c r="B35" s="18">
        <v>1.2402010000000001</v>
      </c>
      <c r="C35" s="18" t="s">
        <v>3115</v>
      </c>
      <c r="D35" s="18" t="s">
        <v>4725</v>
      </c>
      <c r="E35" s="18" t="s">
        <v>4756</v>
      </c>
      <c r="F35" s="18" t="s">
        <v>3057</v>
      </c>
      <c r="G35" s="18" t="s">
        <v>3058</v>
      </c>
      <c r="H35" s="18" t="s">
        <v>3116</v>
      </c>
      <c r="I35" s="18" t="s">
        <v>4760</v>
      </c>
      <c r="J35" s="19">
        <v>2501</v>
      </c>
      <c r="K35" s="34" t="s">
        <v>9912</v>
      </c>
      <c r="M35" s="29" t="str">
        <f t="shared" ref="M35:M66" si="4">IF(C35=X35,"YES","NO")</f>
        <v>YES</v>
      </c>
      <c r="N35" s="9" t="str">
        <f t="shared" ref="N35:N66" si="5">IF(H35=AC35,"YES","NO")</f>
        <v>YES</v>
      </c>
      <c r="O35" s="9">
        <f t="shared" ref="O35:O66" si="6">B35/V35</f>
        <v>1.0001620967741935</v>
      </c>
      <c r="P35" s="9" t="str">
        <f t="shared" si="3"/>
        <v>YES</v>
      </c>
      <c r="Q35" s="9" t="s">
        <v>4658</v>
      </c>
      <c r="R35" s="30" t="s">
        <v>4658</v>
      </c>
      <c r="T35" s="67">
        <v>49</v>
      </c>
      <c r="U35" s="68">
        <v>30930</v>
      </c>
      <c r="V35" s="68">
        <v>1.24</v>
      </c>
      <c r="W35" s="68">
        <v>3</v>
      </c>
      <c r="X35" s="68" t="s">
        <v>3115</v>
      </c>
      <c r="Y35" s="68" t="s">
        <v>4725</v>
      </c>
      <c r="Z35" s="68" t="s">
        <v>4756</v>
      </c>
      <c r="AA35" s="68" t="s">
        <v>3057</v>
      </c>
      <c r="AB35" s="68" t="s">
        <v>3058</v>
      </c>
      <c r="AC35" s="68" t="s">
        <v>3116</v>
      </c>
      <c r="AD35" s="68" t="s">
        <v>4760</v>
      </c>
      <c r="AE35" s="68">
        <v>2501</v>
      </c>
      <c r="AF35" s="69" t="s">
        <v>403</v>
      </c>
      <c r="AG35" s="74"/>
      <c r="AH35" s="17" t="s">
        <v>4725</v>
      </c>
      <c r="AI35" s="18" t="s">
        <v>9912</v>
      </c>
      <c r="AJ35" s="19" t="s">
        <v>7661</v>
      </c>
    </row>
    <row r="36" spans="1:36" x14ac:dyDescent="0.25">
      <c r="A36" s="17">
        <v>841758</v>
      </c>
      <c r="B36" s="18">
        <v>4.0584559999999996</v>
      </c>
      <c r="C36" s="18" t="s">
        <v>3184</v>
      </c>
      <c r="D36" s="18" t="s">
        <v>4725</v>
      </c>
      <c r="E36" s="18" t="s">
        <v>4756</v>
      </c>
      <c r="F36" s="18" t="s">
        <v>3057</v>
      </c>
      <c r="G36" s="18" t="s">
        <v>4758</v>
      </c>
      <c r="H36" s="18" t="s">
        <v>3185</v>
      </c>
      <c r="I36" s="18" t="s">
        <v>4760</v>
      </c>
      <c r="J36" s="19">
        <v>2883</v>
      </c>
      <c r="K36" s="34" t="s">
        <v>9913</v>
      </c>
      <c r="M36" s="29" t="str">
        <f t="shared" si="4"/>
        <v>YES</v>
      </c>
      <c r="N36" s="9" t="str">
        <f t="shared" si="5"/>
        <v>YES</v>
      </c>
      <c r="O36" s="9">
        <f t="shared" si="6"/>
        <v>0.99961970443349757</v>
      </c>
      <c r="P36" s="9" t="str">
        <f t="shared" si="3"/>
        <v>YES</v>
      </c>
      <c r="Q36" s="9" t="s">
        <v>4658</v>
      </c>
      <c r="R36" s="30" t="s">
        <v>4658</v>
      </c>
      <c r="T36" s="67">
        <v>47</v>
      </c>
      <c r="U36" s="68">
        <v>30890</v>
      </c>
      <c r="V36" s="68">
        <v>4.0599999999999996</v>
      </c>
      <c r="W36" s="68">
        <v>2</v>
      </c>
      <c r="X36" s="68" t="s">
        <v>3184</v>
      </c>
      <c r="Y36" s="68" t="s">
        <v>4725</v>
      </c>
      <c r="Z36" s="68" t="s">
        <v>4756</v>
      </c>
      <c r="AA36" s="68" t="s">
        <v>3057</v>
      </c>
      <c r="AB36" s="18"/>
      <c r="AC36" s="68" t="s">
        <v>3185</v>
      </c>
      <c r="AD36" s="68" t="s">
        <v>4760</v>
      </c>
      <c r="AE36" s="68">
        <v>2883</v>
      </c>
      <c r="AF36" s="69" t="s">
        <v>54</v>
      </c>
      <c r="AG36" s="74"/>
      <c r="AH36" s="17" t="s">
        <v>4725</v>
      </c>
      <c r="AI36" s="18" t="s">
        <v>9913</v>
      </c>
      <c r="AJ36" s="19" t="s">
        <v>7662</v>
      </c>
    </row>
    <row r="37" spans="1:36" x14ac:dyDescent="0.25">
      <c r="A37" s="17">
        <v>841664</v>
      </c>
      <c r="B37" s="18">
        <v>4.8417500000000002</v>
      </c>
      <c r="C37" s="18" t="s">
        <v>3174</v>
      </c>
      <c r="D37" s="18" t="s">
        <v>4725</v>
      </c>
      <c r="E37" s="18" t="s">
        <v>4756</v>
      </c>
      <c r="F37" s="18" t="s">
        <v>3057</v>
      </c>
      <c r="G37" s="18" t="s">
        <v>4758</v>
      </c>
      <c r="H37" s="18" t="s">
        <v>3175</v>
      </c>
      <c r="I37" s="18" t="s">
        <v>4760</v>
      </c>
      <c r="J37" s="19">
        <v>2128</v>
      </c>
      <c r="K37" s="34" t="s">
        <v>9914</v>
      </c>
      <c r="M37" s="29" t="str">
        <f t="shared" si="4"/>
        <v>YES</v>
      </c>
      <c r="N37" s="9" t="str">
        <f t="shared" si="5"/>
        <v>YES</v>
      </c>
      <c r="O37" s="9">
        <f t="shared" si="6"/>
        <v>1.000361570247934</v>
      </c>
      <c r="P37" s="9" t="str">
        <f t="shared" si="3"/>
        <v>YES</v>
      </c>
      <c r="Q37" s="9" t="s">
        <v>4658</v>
      </c>
      <c r="R37" s="30" t="s">
        <v>4658</v>
      </c>
      <c r="T37" s="67">
        <v>42</v>
      </c>
      <c r="U37" s="68">
        <v>30796</v>
      </c>
      <c r="V37" s="68">
        <v>4.84</v>
      </c>
      <c r="W37" s="68">
        <v>1</v>
      </c>
      <c r="X37" s="68" t="s">
        <v>3174</v>
      </c>
      <c r="Y37" s="68" t="s">
        <v>4725</v>
      </c>
      <c r="Z37" s="68" t="s">
        <v>4756</v>
      </c>
      <c r="AA37" s="68" t="s">
        <v>3057</v>
      </c>
      <c r="AB37" s="18"/>
      <c r="AC37" s="68" t="s">
        <v>3175</v>
      </c>
      <c r="AD37" s="68" t="s">
        <v>4760</v>
      </c>
      <c r="AE37" s="68">
        <v>2128</v>
      </c>
      <c r="AF37" s="69" t="s">
        <v>401</v>
      </c>
      <c r="AG37" s="74"/>
      <c r="AH37" s="17" t="s">
        <v>4725</v>
      </c>
      <c r="AI37" s="18" t="s">
        <v>9914</v>
      </c>
      <c r="AJ37" s="19" t="s">
        <v>7663</v>
      </c>
    </row>
    <row r="38" spans="1:36" x14ac:dyDescent="0.25">
      <c r="A38" s="17">
        <v>942452</v>
      </c>
      <c r="B38" s="18">
        <v>706.09464500000001</v>
      </c>
      <c r="C38" s="18" t="s">
        <v>3062</v>
      </c>
      <c r="D38" s="18" t="s">
        <v>4725</v>
      </c>
      <c r="E38" s="18" t="s">
        <v>4756</v>
      </c>
      <c r="F38" s="18" t="s">
        <v>3057</v>
      </c>
      <c r="G38" s="18" t="s">
        <v>4758</v>
      </c>
      <c r="H38" s="18" t="s">
        <v>3063</v>
      </c>
      <c r="I38" s="18" t="s">
        <v>4760</v>
      </c>
      <c r="J38" s="19">
        <v>3426</v>
      </c>
      <c r="K38" s="34" t="s">
        <v>9915</v>
      </c>
      <c r="M38" s="29" t="str">
        <f t="shared" si="4"/>
        <v>YES</v>
      </c>
      <c r="N38" s="9" t="str">
        <f t="shared" si="5"/>
        <v>YES</v>
      </c>
      <c r="O38" s="9">
        <f t="shared" si="6"/>
        <v>1.0000065784814967</v>
      </c>
      <c r="P38" s="9" t="str">
        <f t="shared" si="3"/>
        <v>YES</v>
      </c>
      <c r="Q38" s="9" t="s">
        <v>4658</v>
      </c>
      <c r="R38" s="30" t="s">
        <v>4658</v>
      </c>
      <c r="T38" s="67">
        <v>16</v>
      </c>
      <c r="U38" s="68">
        <v>99007</v>
      </c>
      <c r="V38" s="68">
        <v>706.09</v>
      </c>
      <c r="W38" s="68">
        <v>1</v>
      </c>
      <c r="X38" s="68" t="s">
        <v>3062</v>
      </c>
      <c r="Y38" s="68" t="s">
        <v>4725</v>
      </c>
      <c r="Z38" s="68" t="s">
        <v>4756</v>
      </c>
      <c r="AA38" s="68" t="s">
        <v>3057</v>
      </c>
      <c r="AB38" s="18"/>
      <c r="AC38" s="68" t="s">
        <v>3063</v>
      </c>
      <c r="AD38" s="68" t="s">
        <v>4760</v>
      </c>
      <c r="AE38" s="68">
        <v>3426</v>
      </c>
      <c r="AF38" s="69" t="s">
        <v>50</v>
      </c>
      <c r="AG38" s="74"/>
      <c r="AH38" s="17" t="s">
        <v>4725</v>
      </c>
      <c r="AI38" s="18" t="s">
        <v>9915</v>
      </c>
      <c r="AJ38" s="19" t="s">
        <v>7664</v>
      </c>
    </row>
    <row r="39" spans="1:36" x14ac:dyDescent="0.25">
      <c r="A39" s="17">
        <v>877248</v>
      </c>
      <c r="B39" s="18">
        <v>1.0076700000000001</v>
      </c>
      <c r="C39" s="18" t="s">
        <v>3148</v>
      </c>
      <c r="D39" s="18" t="s">
        <v>4725</v>
      </c>
      <c r="E39" s="18" t="s">
        <v>4756</v>
      </c>
      <c r="F39" s="18" t="s">
        <v>3067</v>
      </c>
      <c r="G39" s="18" t="s">
        <v>3132</v>
      </c>
      <c r="H39" s="18" t="s">
        <v>3149</v>
      </c>
      <c r="I39" s="18" t="s">
        <v>4760</v>
      </c>
      <c r="J39" s="19">
        <v>2063</v>
      </c>
      <c r="K39" s="34" t="s">
        <v>9916</v>
      </c>
      <c r="M39" s="29" t="str">
        <f t="shared" si="4"/>
        <v>YES</v>
      </c>
      <c r="N39" s="9" t="str">
        <f t="shared" si="5"/>
        <v>YES</v>
      </c>
      <c r="O39" s="9">
        <f t="shared" si="6"/>
        <v>0.9976930693069308</v>
      </c>
      <c r="P39" s="9" t="str">
        <f t="shared" si="3"/>
        <v>YES</v>
      </c>
      <c r="Q39" s="9" t="s">
        <v>4658</v>
      </c>
      <c r="R39" s="30" t="s">
        <v>4658</v>
      </c>
      <c r="T39" s="67">
        <v>65</v>
      </c>
      <c r="U39" s="68">
        <v>31238</v>
      </c>
      <c r="V39" s="68">
        <v>1.01</v>
      </c>
      <c r="W39" s="68">
        <v>2</v>
      </c>
      <c r="X39" s="68" t="s">
        <v>3148</v>
      </c>
      <c r="Y39" s="68" t="s">
        <v>4725</v>
      </c>
      <c r="Z39" s="68" t="s">
        <v>4756</v>
      </c>
      <c r="AA39" s="68" t="s">
        <v>3067</v>
      </c>
      <c r="AB39" s="68" t="s">
        <v>3132</v>
      </c>
      <c r="AC39" s="68" t="s">
        <v>3149</v>
      </c>
      <c r="AD39" s="68" t="s">
        <v>4760</v>
      </c>
      <c r="AE39" s="68">
        <v>2063</v>
      </c>
      <c r="AF39" s="69" t="s">
        <v>548</v>
      </c>
      <c r="AG39" s="74"/>
      <c r="AH39" s="17" t="s">
        <v>4725</v>
      </c>
      <c r="AI39" s="18" t="s">
        <v>9916</v>
      </c>
      <c r="AJ39" s="19" t="s">
        <v>7665</v>
      </c>
    </row>
    <row r="40" spans="1:36" x14ac:dyDescent="0.25">
      <c r="A40" s="17">
        <v>942890</v>
      </c>
      <c r="B40" s="18">
        <v>0.44042900000000001</v>
      </c>
      <c r="C40" s="18" t="s">
        <v>3099</v>
      </c>
      <c r="D40" s="18" t="s">
        <v>4725</v>
      </c>
      <c r="E40" s="18" t="s">
        <v>4756</v>
      </c>
      <c r="F40" s="18" t="s">
        <v>3040</v>
      </c>
      <c r="G40" s="18" t="s">
        <v>3087</v>
      </c>
      <c r="H40" s="18" t="s">
        <v>3100</v>
      </c>
      <c r="I40" s="18" t="s">
        <v>4760</v>
      </c>
      <c r="J40" s="19">
        <v>1796</v>
      </c>
      <c r="K40" s="34" t="s">
        <v>9917</v>
      </c>
      <c r="M40" s="29" t="str">
        <f t="shared" si="4"/>
        <v>YES</v>
      </c>
      <c r="N40" s="9" t="str">
        <f t="shared" si="5"/>
        <v>YES</v>
      </c>
      <c r="O40" s="9">
        <f t="shared" si="6"/>
        <v>1.0009749999999999</v>
      </c>
      <c r="P40" s="9" t="str">
        <f t="shared" si="3"/>
        <v>YES</v>
      </c>
      <c r="Q40" s="9" t="s">
        <v>4658</v>
      </c>
      <c r="R40" s="30" t="s">
        <v>4658</v>
      </c>
      <c r="T40" s="67">
        <v>33</v>
      </c>
      <c r="U40" s="68">
        <v>99364</v>
      </c>
      <c r="V40" s="68">
        <v>0.44</v>
      </c>
      <c r="W40" s="68">
        <v>2</v>
      </c>
      <c r="X40" s="68" t="s">
        <v>3099</v>
      </c>
      <c r="Y40" s="68" t="s">
        <v>4725</v>
      </c>
      <c r="Z40" s="68" t="s">
        <v>4756</v>
      </c>
      <c r="AA40" s="68" t="s">
        <v>3040</v>
      </c>
      <c r="AB40" s="68" t="s">
        <v>3087</v>
      </c>
      <c r="AC40" s="68" t="s">
        <v>3100</v>
      </c>
      <c r="AD40" s="68" t="s">
        <v>4760</v>
      </c>
      <c r="AE40" s="68">
        <v>1796</v>
      </c>
      <c r="AF40" s="69" t="s">
        <v>409</v>
      </c>
      <c r="AG40" s="74"/>
      <c r="AH40" s="17" t="s">
        <v>4725</v>
      </c>
      <c r="AI40" s="18" t="s">
        <v>9917</v>
      </c>
      <c r="AJ40" s="19" t="s">
        <v>7666</v>
      </c>
    </row>
    <row r="41" spans="1:36" x14ac:dyDescent="0.25">
      <c r="A41" s="17">
        <v>877384</v>
      </c>
      <c r="B41" s="18">
        <v>64.339676999999995</v>
      </c>
      <c r="C41" s="18" t="s">
        <v>3162</v>
      </c>
      <c r="D41" s="18" t="s">
        <v>4725</v>
      </c>
      <c r="E41" s="18" t="s">
        <v>4756</v>
      </c>
      <c r="F41" s="18" t="s">
        <v>4758</v>
      </c>
      <c r="G41" s="18" t="s">
        <v>4758</v>
      </c>
      <c r="H41" s="18" t="s">
        <v>3163</v>
      </c>
      <c r="I41" s="18" t="s">
        <v>4760</v>
      </c>
      <c r="J41" s="19">
        <v>5769</v>
      </c>
      <c r="K41" s="34" t="s">
        <v>9918</v>
      </c>
      <c r="M41" s="29" t="str">
        <f t="shared" si="4"/>
        <v>YES</v>
      </c>
      <c r="N41" s="9" t="str">
        <f t="shared" si="5"/>
        <v>YES</v>
      </c>
      <c r="O41" s="9">
        <f t="shared" si="6"/>
        <v>0.99999497979483976</v>
      </c>
      <c r="P41" s="9" t="str">
        <f t="shared" si="3"/>
        <v>YES</v>
      </c>
      <c r="Q41" s="9" t="s">
        <v>4658</v>
      </c>
      <c r="R41" s="30" t="s">
        <v>4658</v>
      </c>
      <c r="T41" s="67">
        <v>72</v>
      </c>
      <c r="U41" s="68">
        <v>31374</v>
      </c>
      <c r="V41" s="68">
        <v>64.34</v>
      </c>
      <c r="W41" s="68">
        <v>0</v>
      </c>
      <c r="X41" s="68" t="s">
        <v>3162</v>
      </c>
      <c r="Y41" s="68" t="s">
        <v>4725</v>
      </c>
      <c r="Z41" s="68" t="s">
        <v>4756</v>
      </c>
      <c r="AA41" s="18"/>
      <c r="AB41" s="18"/>
      <c r="AC41" s="68" t="s">
        <v>3163</v>
      </c>
      <c r="AD41" s="68" t="s">
        <v>4760</v>
      </c>
      <c r="AE41" s="68">
        <v>5769</v>
      </c>
      <c r="AF41" s="69" t="s">
        <v>4072</v>
      </c>
      <c r="AG41" s="74"/>
      <c r="AH41" s="17" t="s">
        <v>4725</v>
      </c>
      <c r="AI41" s="18" t="s">
        <v>9918</v>
      </c>
      <c r="AJ41" s="19" t="s">
        <v>7667</v>
      </c>
    </row>
    <row r="42" spans="1:36" x14ac:dyDescent="0.25">
      <c r="A42" s="17">
        <v>942972</v>
      </c>
      <c r="B42" s="18">
        <v>0.57380399999999998</v>
      </c>
      <c r="C42" s="18" t="s">
        <v>3107</v>
      </c>
      <c r="D42" s="18" t="s">
        <v>4725</v>
      </c>
      <c r="E42" s="18" t="s">
        <v>4756</v>
      </c>
      <c r="F42" s="18" t="s">
        <v>3040</v>
      </c>
      <c r="G42" s="18" t="s">
        <v>3108</v>
      </c>
      <c r="H42" s="18" t="s">
        <v>3109</v>
      </c>
      <c r="I42" s="18" t="s">
        <v>4760</v>
      </c>
      <c r="J42" s="19">
        <v>2065</v>
      </c>
      <c r="K42" s="34" t="s">
        <v>9919</v>
      </c>
      <c r="M42" s="29" t="str">
        <f t="shared" si="4"/>
        <v>YES</v>
      </c>
      <c r="N42" s="9" t="str">
        <f t="shared" si="5"/>
        <v>YES</v>
      </c>
      <c r="O42" s="9">
        <f t="shared" si="6"/>
        <v>1.0066736842105264</v>
      </c>
      <c r="P42" s="9" t="str">
        <f t="shared" si="3"/>
        <v>YES</v>
      </c>
      <c r="Q42" s="9" t="s">
        <v>4658</v>
      </c>
      <c r="R42" s="30" t="s">
        <v>4658</v>
      </c>
      <c r="T42" s="67">
        <v>37</v>
      </c>
      <c r="U42" s="68">
        <v>99445</v>
      </c>
      <c r="V42" s="68">
        <v>0.56999999999999995</v>
      </c>
      <c r="W42" s="68">
        <v>3</v>
      </c>
      <c r="X42" s="68" t="s">
        <v>3107</v>
      </c>
      <c r="Y42" s="68" t="s">
        <v>4725</v>
      </c>
      <c r="Z42" s="68" t="s">
        <v>4756</v>
      </c>
      <c r="AA42" s="68" t="s">
        <v>3040</v>
      </c>
      <c r="AB42" s="68" t="s">
        <v>3108</v>
      </c>
      <c r="AC42" s="68" t="s">
        <v>3109</v>
      </c>
      <c r="AD42" s="68" t="s">
        <v>4760</v>
      </c>
      <c r="AE42" s="68">
        <v>2065</v>
      </c>
      <c r="AF42" s="69" t="s">
        <v>68</v>
      </c>
      <c r="AG42" s="74"/>
      <c r="AH42" s="17" t="s">
        <v>4725</v>
      </c>
      <c r="AI42" s="18" t="s">
        <v>9919</v>
      </c>
      <c r="AJ42" s="19" t="s">
        <v>7668</v>
      </c>
    </row>
    <row r="43" spans="1:36" x14ac:dyDescent="0.25">
      <c r="A43" s="17">
        <v>877091</v>
      </c>
      <c r="B43" s="18">
        <v>1.421897</v>
      </c>
      <c r="C43" s="18" t="s">
        <v>3131</v>
      </c>
      <c r="D43" s="18" t="s">
        <v>4725</v>
      </c>
      <c r="E43" s="18" t="s">
        <v>4756</v>
      </c>
      <c r="F43" s="18" t="s">
        <v>3067</v>
      </c>
      <c r="G43" s="18" t="s">
        <v>3132</v>
      </c>
      <c r="H43" s="18" t="s">
        <v>3133</v>
      </c>
      <c r="I43" s="18" t="s">
        <v>4760</v>
      </c>
      <c r="J43" s="19">
        <v>5688</v>
      </c>
      <c r="K43" s="34" t="s">
        <v>9920</v>
      </c>
      <c r="M43" s="29" t="str">
        <f t="shared" si="4"/>
        <v>YES</v>
      </c>
      <c r="N43" s="9" t="str">
        <f t="shared" si="5"/>
        <v>YES</v>
      </c>
      <c r="O43" s="9">
        <f t="shared" si="6"/>
        <v>1.0013359154929578</v>
      </c>
      <c r="P43" s="9" t="str">
        <f t="shared" si="3"/>
        <v>YES</v>
      </c>
      <c r="Q43" s="9" t="s">
        <v>4658</v>
      </c>
      <c r="R43" s="30" t="s">
        <v>4658</v>
      </c>
      <c r="T43" s="67">
        <v>57</v>
      </c>
      <c r="U43" s="68">
        <v>31081</v>
      </c>
      <c r="V43" s="68">
        <v>1.42</v>
      </c>
      <c r="W43" s="68">
        <v>2</v>
      </c>
      <c r="X43" s="68" t="s">
        <v>3131</v>
      </c>
      <c r="Y43" s="68" t="s">
        <v>4725</v>
      </c>
      <c r="Z43" s="68" t="s">
        <v>4756</v>
      </c>
      <c r="AA43" s="68" t="s">
        <v>3067</v>
      </c>
      <c r="AB43" s="68" t="s">
        <v>3132</v>
      </c>
      <c r="AC43" s="68" t="s">
        <v>3133</v>
      </c>
      <c r="AD43" s="68" t="s">
        <v>4760</v>
      </c>
      <c r="AE43" s="68">
        <v>5688</v>
      </c>
      <c r="AF43" s="69" t="s">
        <v>4162</v>
      </c>
      <c r="AG43" s="74"/>
      <c r="AH43" s="17" t="s">
        <v>4725</v>
      </c>
      <c r="AI43" s="18" t="s">
        <v>9920</v>
      </c>
      <c r="AJ43" s="19" t="s">
        <v>7669</v>
      </c>
    </row>
    <row r="44" spans="1:36" x14ac:dyDescent="0.25">
      <c r="A44" s="17">
        <v>877227</v>
      </c>
      <c r="B44" s="18">
        <v>1.4193979999999999</v>
      </c>
      <c r="C44" s="18" t="s">
        <v>3146</v>
      </c>
      <c r="D44" s="18" t="s">
        <v>4725</v>
      </c>
      <c r="E44" s="18" t="s">
        <v>4756</v>
      </c>
      <c r="F44" s="18" t="s">
        <v>3067</v>
      </c>
      <c r="G44" s="18" t="s">
        <v>3132</v>
      </c>
      <c r="H44" s="18" t="s">
        <v>3147</v>
      </c>
      <c r="I44" s="18" t="s">
        <v>4760</v>
      </c>
      <c r="J44" s="19">
        <v>2459</v>
      </c>
      <c r="K44" s="34" t="s">
        <v>9921</v>
      </c>
      <c r="M44" s="29" t="str">
        <f t="shared" si="4"/>
        <v>YES</v>
      </c>
      <c r="N44" s="9" t="str">
        <f t="shared" si="5"/>
        <v>YES</v>
      </c>
      <c r="O44" s="9">
        <f t="shared" si="6"/>
        <v>0.99957605633802815</v>
      </c>
      <c r="P44" s="9" t="str">
        <f t="shared" si="3"/>
        <v>YES</v>
      </c>
      <c r="Q44" s="9" t="s">
        <v>4658</v>
      </c>
      <c r="R44" s="30" t="s">
        <v>4658</v>
      </c>
      <c r="T44" s="67">
        <v>64</v>
      </c>
      <c r="U44" s="68">
        <v>31217</v>
      </c>
      <c r="V44" s="68">
        <v>1.42</v>
      </c>
      <c r="W44" s="68">
        <v>1</v>
      </c>
      <c r="X44" s="68" t="s">
        <v>3146</v>
      </c>
      <c r="Y44" s="68" t="s">
        <v>4725</v>
      </c>
      <c r="Z44" s="68" t="s">
        <v>4756</v>
      </c>
      <c r="AA44" s="68" t="s">
        <v>3067</v>
      </c>
      <c r="AB44" s="68" t="s">
        <v>3132</v>
      </c>
      <c r="AC44" s="68" t="s">
        <v>3147</v>
      </c>
      <c r="AD44" s="68" t="s">
        <v>4760</v>
      </c>
      <c r="AE44" s="68">
        <v>2459</v>
      </c>
      <c r="AF44" s="69" t="s">
        <v>74</v>
      </c>
      <c r="AG44" s="74"/>
      <c r="AH44" s="17" t="s">
        <v>4725</v>
      </c>
      <c r="AI44" s="18" t="s">
        <v>9921</v>
      </c>
      <c r="AJ44" s="19" t="s">
        <v>7670</v>
      </c>
    </row>
    <row r="45" spans="1:36" x14ac:dyDescent="0.25">
      <c r="A45" s="17">
        <v>876956</v>
      </c>
      <c r="B45" s="18">
        <v>1.028926</v>
      </c>
      <c r="C45" s="18" t="s">
        <v>3117</v>
      </c>
      <c r="D45" s="18" t="s">
        <v>4725</v>
      </c>
      <c r="E45" s="18" t="s">
        <v>4756</v>
      </c>
      <c r="F45" s="18" t="s">
        <v>3057</v>
      </c>
      <c r="G45" s="18" t="s">
        <v>3058</v>
      </c>
      <c r="H45" s="18" t="s">
        <v>3118</v>
      </c>
      <c r="I45" s="18" t="s">
        <v>4760</v>
      </c>
      <c r="J45" s="19">
        <v>2610</v>
      </c>
      <c r="K45" s="34" t="s">
        <v>9922</v>
      </c>
      <c r="M45" s="29" t="str">
        <f t="shared" si="4"/>
        <v>YES</v>
      </c>
      <c r="N45" s="9" t="str">
        <f t="shared" si="5"/>
        <v>YES</v>
      </c>
      <c r="O45" s="9">
        <f t="shared" si="6"/>
        <v>0.99895728155339802</v>
      </c>
      <c r="P45" s="9" t="str">
        <f t="shared" si="3"/>
        <v>YES</v>
      </c>
      <c r="Q45" s="9" t="s">
        <v>4658</v>
      </c>
      <c r="R45" s="30" t="s">
        <v>4658</v>
      </c>
      <c r="T45" s="67">
        <v>50</v>
      </c>
      <c r="U45" s="68">
        <v>30947</v>
      </c>
      <c r="V45" s="68">
        <v>1.03</v>
      </c>
      <c r="W45" s="68">
        <v>0</v>
      </c>
      <c r="X45" s="68" t="s">
        <v>3117</v>
      </c>
      <c r="Y45" s="68" t="s">
        <v>4725</v>
      </c>
      <c r="Z45" s="68" t="s">
        <v>4756</v>
      </c>
      <c r="AA45" s="68" t="s">
        <v>3057</v>
      </c>
      <c r="AB45" s="68" t="s">
        <v>3058</v>
      </c>
      <c r="AC45" s="68" t="s">
        <v>3118</v>
      </c>
      <c r="AD45" s="68" t="s">
        <v>4760</v>
      </c>
      <c r="AE45" s="68">
        <v>2610</v>
      </c>
      <c r="AF45" s="69" t="s">
        <v>573</v>
      </c>
      <c r="AG45" s="74"/>
      <c r="AH45" s="17" t="s">
        <v>4725</v>
      </c>
      <c r="AI45" s="18" t="s">
        <v>9922</v>
      </c>
      <c r="AJ45" s="19" t="s">
        <v>7671</v>
      </c>
    </row>
    <row r="46" spans="1:36" x14ac:dyDescent="0.25">
      <c r="A46" s="17">
        <v>876974</v>
      </c>
      <c r="B46" s="18">
        <v>0.81496000000000002</v>
      </c>
      <c r="C46" s="18" t="s">
        <v>3119</v>
      </c>
      <c r="D46" s="18" t="s">
        <v>4725</v>
      </c>
      <c r="E46" s="18" t="s">
        <v>4756</v>
      </c>
      <c r="F46" s="18" t="s">
        <v>3057</v>
      </c>
      <c r="G46" s="18" t="s">
        <v>3058</v>
      </c>
      <c r="H46" s="18" t="s">
        <v>3120</v>
      </c>
      <c r="I46" s="18" t="s">
        <v>4760</v>
      </c>
      <c r="J46" s="19">
        <v>2198</v>
      </c>
      <c r="K46" s="34" t="s">
        <v>9923</v>
      </c>
      <c r="M46" s="29" t="str">
        <f t="shared" si="4"/>
        <v>YES</v>
      </c>
      <c r="N46" s="9" t="str">
        <f t="shared" si="5"/>
        <v>YES</v>
      </c>
      <c r="O46" s="9">
        <f t="shared" si="6"/>
        <v>1.0061234567901234</v>
      </c>
      <c r="P46" s="9" t="str">
        <f t="shared" si="3"/>
        <v>YES</v>
      </c>
      <c r="Q46" s="9" t="s">
        <v>4658</v>
      </c>
      <c r="R46" s="30" t="s">
        <v>4658</v>
      </c>
      <c r="T46" s="67">
        <v>51</v>
      </c>
      <c r="U46" s="68">
        <v>30965</v>
      </c>
      <c r="V46" s="68">
        <v>0.81</v>
      </c>
      <c r="W46" s="68">
        <v>1</v>
      </c>
      <c r="X46" s="68" t="s">
        <v>3119</v>
      </c>
      <c r="Y46" s="68" t="s">
        <v>4725</v>
      </c>
      <c r="Z46" s="68" t="s">
        <v>4756</v>
      </c>
      <c r="AA46" s="68" t="s">
        <v>3057</v>
      </c>
      <c r="AB46" s="68" t="s">
        <v>3058</v>
      </c>
      <c r="AC46" s="68" t="s">
        <v>3120</v>
      </c>
      <c r="AD46" s="68" t="s">
        <v>4760</v>
      </c>
      <c r="AE46" s="68">
        <v>2198</v>
      </c>
      <c r="AF46" s="69" t="s">
        <v>577</v>
      </c>
      <c r="AG46" s="74"/>
      <c r="AH46" s="17" t="s">
        <v>4725</v>
      </c>
      <c r="AI46" s="18" t="s">
        <v>9923</v>
      </c>
      <c r="AJ46" s="19" t="s">
        <v>7672</v>
      </c>
    </row>
    <row r="47" spans="1:36" x14ac:dyDescent="0.25">
      <c r="A47" s="17">
        <v>1042062</v>
      </c>
      <c r="B47" s="18">
        <v>913.35148100000004</v>
      </c>
      <c r="C47" s="18" t="s">
        <v>3048</v>
      </c>
      <c r="D47" s="18" t="s">
        <v>4725</v>
      </c>
      <c r="E47" s="18" t="s">
        <v>4756</v>
      </c>
      <c r="F47" s="18" t="s">
        <v>3040</v>
      </c>
      <c r="G47" s="18" t="s">
        <v>4758</v>
      </c>
      <c r="H47" s="18" t="s">
        <v>3049</v>
      </c>
      <c r="I47" s="18" t="s">
        <v>4760</v>
      </c>
      <c r="J47" s="19">
        <v>433</v>
      </c>
      <c r="K47" s="34" t="s">
        <v>9924</v>
      </c>
      <c r="M47" s="29" t="str">
        <f t="shared" si="4"/>
        <v>YES</v>
      </c>
      <c r="N47" s="9" t="str">
        <f t="shared" si="5"/>
        <v>YES</v>
      </c>
      <c r="O47" s="9">
        <f t="shared" si="6"/>
        <v>1.0000016215032572</v>
      </c>
      <c r="P47" s="9" t="str">
        <f t="shared" si="3"/>
        <v>YES</v>
      </c>
      <c r="Q47" s="9" t="s">
        <v>4658</v>
      </c>
      <c r="R47" s="30" t="s">
        <v>4658</v>
      </c>
      <c r="T47" s="67">
        <v>4</v>
      </c>
      <c r="U47" s="68">
        <v>172556</v>
      </c>
      <c r="V47" s="68">
        <v>913.35</v>
      </c>
      <c r="W47" s="68">
        <v>1</v>
      </c>
      <c r="X47" s="68" t="s">
        <v>3048</v>
      </c>
      <c r="Y47" s="68" t="s">
        <v>4725</v>
      </c>
      <c r="Z47" s="68" t="s">
        <v>4756</v>
      </c>
      <c r="AA47" s="68" t="s">
        <v>3040</v>
      </c>
      <c r="AB47" s="18"/>
      <c r="AC47" s="68" t="s">
        <v>3049</v>
      </c>
      <c r="AD47" s="68" t="s">
        <v>4760</v>
      </c>
      <c r="AE47" s="68">
        <v>433</v>
      </c>
      <c r="AF47" s="69" t="s">
        <v>569</v>
      </c>
      <c r="AG47" s="74"/>
      <c r="AH47" s="17" t="s">
        <v>4725</v>
      </c>
      <c r="AI47" s="18" t="s">
        <v>9924</v>
      </c>
      <c r="AJ47" s="19" t="s">
        <v>7673</v>
      </c>
    </row>
    <row r="48" spans="1:36" x14ac:dyDescent="0.25">
      <c r="A48" s="17">
        <v>942629</v>
      </c>
      <c r="B48" s="18">
        <v>179.35313500000001</v>
      </c>
      <c r="C48" s="18" t="s">
        <v>3071</v>
      </c>
      <c r="D48" s="18" t="s">
        <v>4725</v>
      </c>
      <c r="E48" s="18" t="s">
        <v>4756</v>
      </c>
      <c r="F48" s="18" t="s">
        <v>4758</v>
      </c>
      <c r="G48" s="18" t="s">
        <v>4758</v>
      </c>
      <c r="H48" s="18" t="s">
        <v>3072</v>
      </c>
      <c r="I48" s="18" t="s">
        <v>4760</v>
      </c>
      <c r="J48" s="19">
        <v>2640</v>
      </c>
      <c r="K48" s="34" t="s">
        <v>9925</v>
      </c>
      <c r="M48" s="29" t="str">
        <f t="shared" si="4"/>
        <v>YES</v>
      </c>
      <c r="N48" s="9" t="str">
        <f t="shared" si="5"/>
        <v>YES</v>
      </c>
      <c r="O48" s="9">
        <f t="shared" si="6"/>
        <v>1.0000174797881238</v>
      </c>
      <c r="P48" s="9" t="str">
        <f t="shared" si="3"/>
        <v>YES</v>
      </c>
      <c r="Q48" s="9" t="s">
        <v>4658</v>
      </c>
      <c r="R48" s="30" t="s">
        <v>4658</v>
      </c>
      <c r="T48" s="67">
        <v>20</v>
      </c>
      <c r="U48" s="68">
        <v>99103</v>
      </c>
      <c r="V48" s="68">
        <v>179.35</v>
      </c>
      <c r="W48" s="68">
        <v>2</v>
      </c>
      <c r="X48" s="68" t="s">
        <v>3071</v>
      </c>
      <c r="Y48" s="68" t="s">
        <v>4725</v>
      </c>
      <c r="Z48" s="68" t="s">
        <v>4756</v>
      </c>
      <c r="AA48" s="18"/>
      <c r="AB48" s="18"/>
      <c r="AC48" s="68" t="s">
        <v>3072</v>
      </c>
      <c r="AD48" s="68" t="s">
        <v>4760</v>
      </c>
      <c r="AE48" s="68">
        <v>2640</v>
      </c>
      <c r="AF48" s="69" t="s">
        <v>563</v>
      </c>
      <c r="AG48" s="74"/>
      <c r="AH48" s="17" t="s">
        <v>4725</v>
      </c>
      <c r="AI48" s="18" t="s">
        <v>9925</v>
      </c>
      <c r="AJ48" s="19" t="s">
        <v>7674</v>
      </c>
    </row>
    <row r="49" spans="1:36" x14ac:dyDescent="0.25">
      <c r="A49" s="17">
        <v>877187</v>
      </c>
      <c r="B49" s="18">
        <v>0.76452799999999999</v>
      </c>
      <c r="C49" s="18" t="s">
        <v>3142</v>
      </c>
      <c r="D49" s="18" t="s">
        <v>4725</v>
      </c>
      <c r="E49" s="18" t="s">
        <v>4756</v>
      </c>
      <c r="F49" s="18" t="s">
        <v>3067</v>
      </c>
      <c r="G49" s="18" t="s">
        <v>3132</v>
      </c>
      <c r="H49" s="18" t="s">
        <v>3143</v>
      </c>
      <c r="I49" s="18" t="s">
        <v>4760</v>
      </c>
      <c r="J49" s="19">
        <v>2920</v>
      </c>
      <c r="K49" s="34" t="s">
        <v>9926</v>
      </c>
      <c r="M49" s="29" t="str">
        <f t="shared" si="4"/>
        <v>YES</v>
      </c>
      <c r="N49" s="9" t="str">
        <f t="shared" si="5"/>
        <v>YES</v>
      </c>
      <c r="O49" s="9">
        <f t="shared" si="6"/>
        <v>1.0059578947368422</v>
      </c>
      <c r="P49" s="9" t="str">
        <f t="shared" si="3"/>
        <v>YES</v>
      </c>
      <c r="Q49" s="9" t="s">
        <v>4658</v>
      </c>
      <c r="R49" s="30" t="s">
        <v>4658</v>
      </c>
      <c r="T49" s="67">
        <v>62</v>
      </c>
      <c r="U49" s="68">
        <v>31178</v>
      </c>
      <c r="V49" s="68">
        <v>0.76</v>
      </c>
      <c r="W49" s="68">
        <v>0</v>
      </c>
      <c r="X49" s="68" t="s">
        <v>3142</v>
      </c>
      <c r="Y49" s="68" t="s">
        <v>4725</v>
      </c>
      <c r="Z49" s="68" t="s">
        <v>4756</v>
      </c>
      <c r="AA49" s="68" t="s">
        <v>3067</v>
      </c>
      <c r="AB49" s="68" t="s">
        <v>3132</v>
      </c>
      <c r="AC49" s="68" t="s">
        <v>3143</v>
      </c>
      <c r="AD49" s="68" t="s">
        <v>4760</v>
      </c>
      <c r="AE49" s="68">
        <v>2920</v>
      </c>
      <c r="AF49" s="69" t="s">
        <v>557</v>
      </c>
      <c r="AG49" s="74"/>
      <c r="AH49" s="17" t="s">
        <v>4725</v>
      </c>
      <c r="AI49" s="18" t="s">
        <v>9926</v>
      </c>
      <c r="AJ49" s="19" t="s">
        <v>7675</v>
      </c>
    </row>
    <row r="50" spans="1:36" x14ac:dyDescent="0.25">
      <c r="A50" s="17">
        <v>877347</v>
      </c>
      <c r="B50" s="18">
        <v>14.791831999999999</v>
      </c>
      <c r="C50" s="18" t="s">
        <v>3158</v>
      </c>
      <c r="D50" s="18" t="s">
        <v>4725</v>
      </c>
      <c r="E50" s="18" t="s">
        <v>4756</v>
      </c>
      <c r="F50" s="18" t="s">
        <v>3067</v>
      </c>
      <c r="G50" s="18" t="s">
        <v>4758</v>
      </c>
      <c r="H50" s="18" t="s">
        <v>3159</v>
      </c>
      <c r="I50" s="18" t="s">
        <v>4760</v>
      </c>
      <c r="J50" s="19">
        <v>4338</v>
      </c>
      <c r="K50" s="34" t="s">
        <v>9927</v>
      </c>
      <c r="M50" s="29" t="str">
        <f t="shared" si="4"/>
        <v>YES</v>
      </c>
      <c r="N50" s="9" t="str">
        <f t="shared" si="5"/>
        <v>YES</v>
      </c>
      <c r="O50" s="9">
        <f t="shared" si="6"/>
        <v>1.0001238674780257</v>
      </c>
      <c r="P50" s="9" t="str">
        <f t="shared" si="3"/>
        <v>YES</v>
      </c>
      <c r="Q50" s="9" t="s">
        <v>4658</v>
      </c>
      <c r="R50" s="30" t="s">
        <v>4658</v>
      </c>
      <c r="T50" s="67">
        <v>70</v>
      </c>
      <c r="U50" s="68">
        <v>31338</v>
      </c>
      <c r="V50" s="68">
        <v>14.79</v>
      </c>
      <c r="W50" s="68">
        <v>0</v>
      </c>
      <c r="X50" s="68" t="s">
        <v>3158</v>
      </c>
      <c r="Y50" s="68" t="s">
        <v>4725</v>
      </c>
      <c r="Z50" s="68" t="s">
        <v>4756</v>
      </c>
      <c r="AA50" s="68" t="s">
        <v>3067</v>
      </c>
      <c r="AB50" s="18"/>
      <c r="AC50" s="68" t="s">
        <v>3159</v>
      </c>
      <c r="AD50" s="68" t="s">
        <v>4760</v>
      </c>
      <c r="AE50" s="68">
        <v>4338</v>
      </c>
      <c r="AF50" s="69" t="s">
        <v>554</v>
      </c>
      <c r="AG50" s="74"/>
      <c r="AH50" s="17" t="s">
        <v>4725</v>
      </c>
      <c r="AI50" s="18" t="s">
        <v>9927</v>
      </c>
      <c r="AJ50" s="19" t="s">
        <v>7676</v>
      </c>
    </row>
    <row r="51" spans="1:36" x14ac:dyDescent="0.25">
      <c r="A51" s="17">
        <v>877308</v>
      </c>
      <c r="B51" s="18">
        <v>39.519972000000003</v>
      </c>
      <c r="C51" s="18" t="s">
        <v>3154</v>
      </c>
      <c r="D51" s="18" t="s">
        <v>4725</v>
      </c>
      <c r="E51" s="18" t="s">
        <v>4756</v>
      </c>
      <c r="F51" s="18" t="s">
        <v>3067</v>
      </c>
      <c r="G51" s="18" t="s">
        <v>4758</v>
      </c>
      <c r="H51" s="18" t="s">
        <v>3155</v>
      </c>
      <c r="I51" s="18" t="s">
        <v>4760</v>
      </c>
      <c r="J51" s="19">
        <v>2184</v>
      </c>
      <c r="K51" s="34" t="s">
        <v>9928</v>
      </c>
      <c r="M51" s="29" t="str">
        <f t="shared" si="4"/>
        <v>YES</v>
      </c>
      <c r="N51" s="9" t="str">
        <f t="shared" si="5"/>
        <v>YES</v>
      </c>
      <c r="O51" s="9">
        <f t="shared" si="6"/>
        <v>0.99999929149797573</v>
      </c>
      <c r="P51" s="9" t="str">
        <f t="shared" si="3"/>
        <v>YES</v>
      </c>
      <c r="Q51" s="9" t="s">
        <v>4658</v>
      </c>
      <c r="R51" s="30" t="s">
        <v>4658</v>
      </c>
      <c r="T51" s="67">
        <v>68</v>
      </c>
      <c r="U51" s="68">
        <v>31299</v>
      </c>
      <c r="V51" s="68">
        <v>39.520000000000003</v>
      </c>
      <c r="W51" s="68">
        <v>3</v>
      </c>
      <c r="X51" s="68" t="s">
        <v>3154</v>
      </c>
      <c r="Y51" s="68" t="s">
        <v>4725</v>
      </c>
      <c r="Z51" s="68" t="s">
        <v>4756</v>
      </c>
      <c r="AA51" s="68" t="s">
        <v>3067</v>
      </c>
      <c r="AB51" s="18"/>
      <c r="AC51" s="68" t="s">
        <v>3155</v>
      </c>
      <c r="AD51" s="68" t="s">
        <v>4760</v>
      </c>
      <c r="AE51" s="68">
        <v>2184</v>
      </c>
      <c r="AF51" s="69" t="s">
        <v>530</v>
      </c>
      <c r="AG51" s="74"/>
      <c r="AH51" s="17" t="s">
        <v>4725</v>
      </c>
      <c r="AI51" s="18" t="s">
        <v>9928</v>
      </c>
      <c r="AJ51" s="19" t="s">
        <v>7677</v>
      </c>
    </row>
    <row r="52" spans="1:36" x14ac:dyDescent="0.25">
      <c r="A52" s="17">
        <v>942653</v>
      </c>
      <c r="B52" s="18">
        <v>14.979634000000001</v>
      </c>
      <c r="C52" s="18" t="s">
        <v>3073</v>
      </c>
      <c r="D52" s="18" t="s">
        <v>4725</v>
      </c>
      <c r="E52" s="18" t="s">
        <v>4756</v>
      </c>
      <c r="F52" s="18" t="s">
        <v>3040</v>
      </c>
      <c r="G52" s="18" t="s">
        <v>3074</v>
      </c>
      <c r="H52" s="18" t="s">
        <v>3075</v>
      </c>
      <c r="I52" s="18" t="s">
        <v>4760</v>
      </c>
      <c r="J52" s="19">
        <v>2961</v>
      </c>
      <c r="K52" s="34" t="s">
        <v>9929</v>
      </c>
      <c r="M52" s="29" t="str">
        <f t="shared" si="4"/>
        <v>YES</v>
      </c>
      <c r="N52" s="9" t="str">
        <f t="shared" si="5"/>
        <v>YES</v>
      </c>
      <c r="O52" s="9">
        <f t="shared" si="6"/>
        <v>0.99997556742323102</v>
      </c>
      <c r="P52" s="9" t="str">
        <f t="shared" si="3"/>
        <v>YES</v>
      </c>
      <c r="Q52" s="9" t="s">
        <v>4658</v>
      </c>
      <c r="R52" s="30" t="s">
        <v>4658</v>
      </c>
      <c r="T52" s="67">
        <v>21</v>
      </c>
      <c r="U52" s="68">
        <v>99127</v>
      </c>
      <c r="V52" s="68">
        <v>14.98</v>
      </c>
      <c r="W52" s="68">
        <v>1</v>
      </c>
      <c r="X52" s="68" t="s">
        <v>3073</v>
      </c>
      <c r="Y52" s="68" t="s">
        <v>4725</v>
      </c>
      <c r="Z52" s="68" t="s">
        <v>4756</v>
      </c>
      <c r="AA52" s="68" t="s">
        <v>3040</v>
      </c>
      <c r="AB52" s="68" t="s">
        <v>3074</v>
      </c>
      <c r="AC52" s="68" t="s">
        <v>3075</v>
      </c>
      <c r="AD52" s="68" t="s">
        <v>4760</v>
      </c>
      <c r="AE52" s="68">
        <v>2961</v>
      </c>
      <c r="AF52" s="69" t="s">
        <v>534</v>
      </c>
      <c r="AG52" s="74"/>
      <c r="AH52" s="17" t="s">
        <v>4725</v>
      </c>
      <c r="AI52" s="18" t="s">
        <v>9929</v>
      </c>
      <c r="AJ52" s="19" t="s">
        <v>7678</v>
      </c>
    </row>
    <row r="53" spans="1:36" x14ac:dyDescent="0.25">
      <c r="A53" s="17">
        <v>942809</v>
      </c>
      <c r="B53" s="18">
        <v>3.008737</v>
      </c>
      <c r="C53" s="18" t="s">
        <v>3091</v>
      </c>
      <c r="D53" s="18" t="s">
        <v>4725</v>
      </c>
      <c r="E53" s="18" t="s">
        <v>4756</v>
      </c>
      <c r="F53" s="18" t="s">
        <v>3040</v>
      </c>
      <c r="G53" s="18" t="s">
        <v>4758</v>
      </c>
      <c r="H53" s="18" t="s">
        <v>3092</v>
      </c>
      <c r="I53" s="18" t="s">
        <v>4760</v>
      </c>
      <c r="J53" s="19">
        <v>2287</v>
      </c>
      <c r="K53" s="34" t="s">
        <v>9930</v>
      </c>
      <c r="M53" s="29" t="str">
        <f t="shared" si="4"/>
        <v>YES</v>
      </c>
      <c r="N53" s="9" t="str">
        <f t="shared" si="5"/>
        <v>YES</v>
      </c>
      <c r="O53" s="9">
        <f t="shared" si="6"/>
        <v>0.99958039867109638</v>
      </c>
      <c r="P53" s="9" t="str">
        <f t="shared" si="3"/>
        <v>YES</v>
      </c>
      <c r="Q53" s="9" t="s">
        <v>4658</v>
      </c>
      <c r="R53" s="30" t="s">
        <v>4658</v>
      </c>
      <c r="T53" s="67">
        <v>29</v>
      </c>
      <c r="U53" s="68">
        <v>99283</v>
      </c>
      <c r="V53" s="68">
        <v>3.01</v>
      </c>
      <c r="W53" s="68">
        <v>3</v>
      </c>
      <c r="X53" s="68" t="s">
        <v>3091</v>
      </c>
      <c r="Y53" s="68" t="s">
        <v>4725</v>
      </c>
      <c r="Z53" s="68" t="s">
        <v>4756</v>
      </c>
      <c r="AA53" s="68" t="s">
        <v>3040</v>
      </c>
      <c r="AB53" s="18"/>
      <c r="AC53" s="68" t="s">
        <v>3092</v>
      </c>
      <c r="AD53" s="68" t="s">
        <v>4760</v>
      </c>
      <c r="AE53" s="68">
        <v>2287</v>
      </c>
      <c r="AF53" s="69" t="s">
        <v>524</v>
      </c>
      <c r="AG53" s="74"/>
      <c r="AH53" s="17" t="s">
        <v>4725</v>
      </c>
      <c r="AI53" s="18" t="s">
        <v>9930</v>
      </c>
      <c r="AJ53" s="19" t="s">
        <v>7679</v>
      </c>
    </row>
    <row r="54" spans="1:36" x14ac:dyDescent="0.25">
      <c r="A54" s="17">
        <v>942409</v>
      </c>
      <c r="B54" s="18">
        <v>24.754791999999998</v>
      </c>
      <c r="C54" s="18" t="s">
        <v>3060</v>
      </c>
      <c r="D54" s="18" t="s">
        <v>4725</v>
      </c>
      <c r="E54" s="18" t="s">
        <v>4756</v>
      </c>
      <c r="F54" s="18" t="s">
        <v>3057</v>
      </c>
      <c r="G54" s="18" t="s">
        <v>4758</v>
      </c>
      <c r="H54" s="18" t="s">
        <v>3061</v>
      </c>
      <c r="I54" s="18" t="s">
        <v>4760</v>
      </c>
      <c r="J54" s="19">
        <v>2928</v>
      </c>
      <c r="K54" s="34" t="s">
        <v>9931</v>
      </c>
      <c r="M54" s="29" t="str">
        <f t="shared" si="4"/>
        <v>YES</v>
      </c>
      <c r="N54" s="9" t="str">
        <f t="shared" si="5"/>
        <v>YES</v>
      </c>
      <c r="O54" s="9">
        <f t="shared" si="6"/>
        <v>1.0001936161616161</v>
      </c>
      <c r="P54" s="9" t="str">
        <f t="shared" si="3"/>
        <v>YES</v>
      </c>
      <c r="Q54" s="9" t="s">
        <v>4658</v>
      </c>
      <c r="R54" s="30" t="s">
        <v>4658</v>
      </c>
      <c r="T54" s="67">
        <v>15</v>
      </c>
      <c r="U54" s="68">
        <v>98984</v>
      </c>
      <c r="V54" s="68">
        <v>24.75</v>
      </c>
      <c r="W54" s="68">
        <v>0</v>
      </c>
      <c r="X54" s="68" t="s">
        <v>3060</v>
      </c>
      <c r="Y54" s="68" t="s">
        <v>4725</v>
      </c>
      <c r="Z54" s="68" t="s">
        <v>4756</v>
      </c>
      <c r="AA54" s="68" t="s">
        <v>3057</v>
      </c>
      <c r="AB54" s="18"/>
      <c r="AC54" s="68" t="s">
        <v>3061</v>
      </c>
      <c r="AD54" s="68" t="s">
        <v>4760</v>
      </c>
      <c r="AE54" s="68">
        <v>2928</v>
      </c>
      <c r="AF54" s="69" t="s">
        <v>4129</v>
      </c>
      <c r="AG54" s="74"/>
      <c r="AH54" s="17" t="s">
        <v>4725</v>
      </c>
      <c r="AI54" s="18" t="s">
        <v>9931</v>
      </c>
      <c r="AJ54" s="19" t="s">
        <v>7680</v>
      </c>
    </row>
    <row r="55" spans="1:36" x14ac:dyDescent="0.25">
      <c r="A55" s="17">
        <v>841702</v>
      </c>
      <c r="B55" s="18">
        <v>1.81968</v>
      </c>
      <c r="C55" s="18" t="s">
        <v>3178</v>
      </c>
      <c r="D55" s="18" t="s">
        <v>4725</v>
      </c>
      <c r="E55" s="18" t="s">
        <v>4756</v>
      </c>
      <c r="F55" s="18" t="s">
        <v>3057</v>
      </c>
      <c r="G55" s="18" t="s">
        <v>4758</v>
      </c>
      <c r="H55" s="18" t="s">
        <v>3179</v>
      </c>
      <c r="I55" s="18" t="s">
        <v>4760</v>
      </c>
      <c r="J55" s="19">
        <v>2257</v>
      </c>
      <c r="K55" s="34" t="s">
        <v>9932</v>
      </c>
      <c r="M55" s="29" t="str">
        <f t="shared" si="4"/>
        <v>YES</v>
      </c>
      <c r="N55" s="9" t="str">
        <f t="shared" si="5"/>
        <v>YES</v>
      </c>
      <c r="O55" s="9">
        <f t="shared" si="6"/>
        <v>0.99982417582417582</v>
      </c>
      <c r="P55" s="9" t="str">
        <f t="shared" si="3"/>
        <v>YES</v>
      </c>
      <c r="Q55" s="9" t="s">
        <v>4658</v>
      </c>
      <c r="R55" s="30" t="s">
        <v>4658</v>
      </c>
      <c r="T55" s="67">
        <v>44</v>
      </c>
      <c r="U55" s="68">
        <v>30834</v>
      </c>
      <c r="V55" s="68">
        <v>1.82</v>
      </c>
      <c r="W55" s="68">
        <v>3</v>
      </c>
      <c r="X55" s="68" t="s">
        <v>3178</v>
      </c>
      <c r="Y55" s="68" t="s">
        <v>4725</v>
      </c>
      <c r="Z55" s="68" t="s">
        <v>4756</v>
      </c>
      <c r="AA55" s="68" t="s">
        <v>3057</v>
      </c>
      <c r="AB55" s="18"/>
      <c r="AC55" s="68" t="s">
        <v>3179</v>
      </c>
      <c r="AD55" s="68" t="s">
        <v>4760</v>
      </c>
      <c r="AE55" s="68">
        <v>2257</v>
      </c>
      <c r="AF55" s="69" t="s">
        <v>461</v>
      </c>
      <c r="AG55" s="74"/>
      <c r="AH55" s="17" t="s">
        <v>4725</v>
      </c>
      <c r="AI55" s="18" t="s">
        <v>9932</v>
      </c>
      <c r="AJ55" s="19" t="s">
        <v>7681</v>
      </c>
    </row>
    <row r="56" spans="1:36" x14ac:dyDescent="0.25">
      <c r="A56" s="17">
        <v>877529</v>
      </c>
      <c r="B56" s="18">
        <v>1.3999029999999999</v>
      </c>
      <c r="C56" s="18" t="s">
        <v>3170</v>
      </c>
      <c r="D56" s="18" t="s">
        <v>4725</v>
      </c>
      <c r="E56" s="18" t="s">
        <v>4756</v>
      </c>
      <c r="F56" s="18" t="s">
        <v>3057</v>
      </c>
      <c r="G56" s="18" t="s">
        <v>3058</v>
      </c>
      <c r="H56" s="18" t="s">
        <v>3171</v>
      </c>
      <c r="I56" s="18" t="s">
        <v>4760</v>
      </c>
      <c r="J56" s="19">
        <v>3560</v>
      </c>
      <c r="K56" s="34" t="s">
        <v>9933</v>
      </c>
      <c r="M56" s="29" t="str">
        <f t="shared" si="4"/>
        <v>YES</v>
      </c>
      <c r="N56" s="9" t="str">
        <f t="shared" si="5"/>
        <v>YES</v>
      </c>
      <c r="O56" s="9">
        <f t="shared" si="6"/>
        <v>0.99993071428571423</v>
      </c>
      <c r="P56" s="9" t="str">
        <f t="shared" si="3"/>
        <v>YES</v>
      </c>
      <c r="Q56" s="9" t="s">
        <v>4658</v>
      </c>
      <c r="R56" s="30" t="s">
        <v>4658</v>
      </c>
      <c r="T56" s="67">
        <v>12</v>
      </c>
      <c r="U56" s="68">
        <v>98930</v>
      </c>
      <c r="V56" s="68">
        <v>1.4</v>
      </c>
      <c r="W56" s="68">
        <v>0</v>
      </c>
      <c r="X56" s="68" t="s">
        <v>3170</v>
      </c>
      <c r="Y56" s="68" t="s">
        <v>4725</v>
      </c>
      <c r="Z56" s="68" t="s">
        <v>4756</v>
      </c>
      <c r="AA56" s="68" t="s">
        <v>3057</v>
      </c>
      <c r="AB56" s="68" t="s">
        <v>3058</v>
      </c>
      <c r="AC56" s="68" t="s">
        <v>3171</v>
      </c>
      <c r="AD56" s="68" t="s">
        <v>4760</v>
      </c>
      <c r="AE56" s="68">
        <v>3560</v>
      </c>
      <c r="AF56" s="69" t="s">
        <v>477</v>
      </c>
      <c r="AG56" s="74"/>
      <c r="AH56" s="17" t="s">
        <v>4725</v>
      </c>
      <c r="AI56" s="18" t="s">
        <v>9933</v>
      </c>
      <c r="AJ56" s="19" t="s">
        <v>7682</v>
      </c>
    </row>
    <row r="57" spans="1:36" x14ac:dyDescent="0.25">
      <c r="A57" s="17">
        <v>877052</v>
      </c>
      <c r="B57" s="18">
        <v>24.940511999999998</v>
      </c>
      <c r="C57" s="18" t="s">
        <v>3127</v>
      </c>
      <c r="D57" s="18" t="s">
        <v>4725</v>
      </c>
      <c r="E57" s="18" t="s">
        <v>4756</v>
      </c>
      <c r="F57" s="18" t="s">
        <v>3067</v>
      </c>
      <c r="G57" s="18" t="s">
        <v>4758</v>
      </c>
      <c r="H57" s="18" t="s">
        <v>3128</v>
      </c>
      <c r="I57" s="18" t="s">
        <v>4760</v>
      </c>
      <c r="J57" s="19">
        <v>2112</v>
      </c>
      <c r="K57" s="34" t="s">
        <v>9934</v>
      </c>
      <c r="M57" s="29" t="str">
        <f t="shared" si="4"/>
        <v>YES</v>
      </c>
      <c r="N57" s="9" t="str">
        <f t="shared" si="5"/>
        <v>YES</v>
      </c>
      <c r="O57" s="9">
        <f t="shared" si="6"/>
        <v>1.0000205292702484</v>
      </c>
      <c r="P57" s="9" t="str">
        <f t="shared" si="3"/>
        <v>YES</v>
      </c>
      <c r="Q57" s="9" t="s">
        <v>4658</v>
      </c>
      <c r="R57" s="30" t="s">
        <v>4658</v>
      </c>
      <c r="T57" s="67">
        <v>55</v>
      </c>
      <c r="U57" s="68">
        <v>31043</v>
      </c>
      <c r="V57" s="68">
        <v>24.94</v>
      </c>
      <c r="W57" s="68">
        <v>1</v>
      </c>
      <c r="X57" s="68" t="s">
        <v>3127</v>
      </c>
      <c r="Y57" s="68" t="s">
        <v>4725</v>
      </c>
      <c r="Z57" s="68" t="s">
        <v>4756</v>
      </c>
      <c r="AA57" s="68" t="s">
        <v>3067</v>
      </c>
      <c r="AB57" s="18"/>
      <c r="AC57" s="68" t="s">
        <v>3128</v>
      </c>
      <c r="AD57" s="68" t="s">
        <v>4760</v>
      </c>
      <c r="AE57" s="68">
        <v>2112</v>
      </c>
      <c r="AF57" s="69" t="s">
        <v>407</v>
      </c>
      <c r="AG57" s="74"/>
      <c r="AH57" s="17" t="s">
        <v>4725</v>
      </c>
      <c r="AI57" s="18" t="s">
        <v>9934</v>
      </c>
      <c r="AJ57" s="19" t="s">
        <v>7683</v>
      </c>
    </row>
    <row r="58" spans="1:36" x14ac:dyDescent="0.25">
      <c r="A58" s="17">
        <v>877408</v>
      </c>
      <c r="B58" s="18">
        <v>202.55190899999999</v>
      </c>
      <c r="C58" s="18" t="s">
        <v>3164</v>
      </c>
      <c r="D58" s="18" t="s">
        <v>4725</v>
      </c>
      <c r="E58" s="18" t="s">
        <v>4756</v>
      </c>
      <c r="F58" s="18" t="s">
        <v>3040</v>
      </c>
      <c r="G58" s="18" t="s">
        <v>4758</v>
      </c>
      <c r="H58" s="18" t="s">
        <v>3165</v>
      </c>
      <c r="I58" s="18" t="s">
        <v>4760</v>
      </c>
      <c r="J58" s="19">
        <v>592</v>
      </c>
      <c r="K58" s="34" t="s">
        <v>9935</v>
      </c>
      <c r="M58" s="29" t="str">
        <f t="shared" si="4"/>
        <v>YES</v>
      </c>
      <c r="N58" s="9" t="str">
        <f t="shared" si="5"/>
        <v>YES</v>
      </c>
      <c r="O58" s="9">
        <f t="shared" si="6"/>
        <v>1.0000094248333744</v>
      </c>
      <c r="P58" s="9" t="str">
        <f t="shared" si="3"/>
        <v>YES</v>
      </c>
      <c r="Q58" s="9" t="s">
        <v>4658</v>
      </c>
      <c r="R58" s="30" t="s">
        <v>4658</v>
      </c>
      <c r="T58" s="67">
        <v>73</v>
      </c>
      <c r="U58" s="68">
        <v>31399</v>
      </c>
      <c r="V58" s="68">
        <v>202.55</v>
      </c>
      <c r="W58" s="68">
        <v>3</v>
      </c>
      <c r="X58" s="68" t="s">
        <v>3164</v>
      </c>
      <c r="Y58" s="68" t="s">
        <v>4725</v>
      </c>
      <c r="Z58" s="68" t="s">
        <v>4756</v>
      </c>
      <c r="AA58" s="68" t="s">
        <v>3040</v>
      </c>
      <c r="AB58" s="18"/>
      <c r="AC58" s="68" t="s">
        <v>3165</v>
      </c>
      <c r="AD58" s="68" t="s">
        <v>4760</v>
      </c>
      <c r="AE58" s="68">
        <v>592</v>
      </c>
      <c r="AF58" s="69" t="s">
        <v>348</v>
      </c>
      <c r="AG58" s="74"/>
      <c r="AH58" s="17" t="s">
        <v>4725</v>
      </c>
      <c r="AI58" s="18" t="s">
        <v>9935</v>
      </c>
      <c r="AJ58" s="19" t="s">
        <v>7684</v>
      </c>
    </row>
    <row r="59" spans="1:36" x14ac:dyDescent="0.25">
      <c r="A59" s="17">
        <v>841778</v>
      </c>
      <c r="B59" s="18">
        <v>2.4486599999999998</v>
      </c>
      <c r="C59" s="18" t="s">
        <v>3186</v>
      </c>
      <c r="D59" s="18" t="s">
        <v>4725</v>
      </c>
      <c r="E59" s="18" t="s">
        <v>4756</v>
      </c>
      <c r="F59" s="18" t="s">
        <v>3057</v>
      </c>
      <c r="G59" s="18" t="s">
        <v>4758</v>
      </c>
      <c r="H59" s="18" t="s">
        <v>3187</v>
      </c>
      <c r="I59" s="18" t="s">
        <v>4760</v>
      </c>
      <c r="J59" s="19">
        <v>3405</v>
      </c>
      <c r="K59" s="34" t="s">
        <v>9936</v>
      </c>
      <c r="M59" s="29" t="str">
        <f t="shared" si="4"/>
        <v>YES</v>
      </c>
      <c r="N59" s="9" t="str">
        <f t="shared" si="5"/>
        <v>YES</v>
      </c>
      <c r="O59" s="9">
        <f t="shared" si="6"/>
        <v>0.99945306122448963</v>
      </c>
      <c r="P59" s="9" t="str">
        <f t="shared" si="3"/>
        <v>YES</v>
      </c>
      <c r="Q59" s="9" t="s">
        <v>4658</v>
      </c>
      <c r="R59" s="30" t="s">
        <v>4658</v>
      </c>
      <c r="T59" s="67">
        <v>48</v>
      </c>
      <c r="U59" s="68">
        <v>30910</v>
      </c>
      <c r="V59" s="68">
        <v>2.4500000000000002</v>
      </c>
      <c r="W59" s="68">
        <v>0</v>
      </c>
      <c r="X59" s="68" t="s">
        <v>3186</v>
      </c>
      <c r="Y59" s="68" t="s">
        <v>4725</v>
      </c>
      <c r="Z59" s="68" t="s">
        <v>4756</v>
      </c>
      <c r="AA59" s="68" t="s">
        <v>3057</v>
      </c>
      <c r="AB59" s="18"/>
      <c r="AC59" s="68" t="s">
        <v>3187</v>
      </c>
      <c r="AD59" s="68" t="s">
        <v>4760</v>
      </c>
      <c r="AE59" s="68">
        <v>3405</v>
      </c>
      <c r="AF59" s="69" t="s">
        <v>399</v>
      </c>
      <c r="AG59" s="74"/>
      <c r="AH59" s="17" t="s">
        <v>4725</v>
      </c>
      <c r="AI59" s="18" t="s">
        <v>9936</v>
      </c>
      <c r="AJ59" s="19" t="s">
        <v>7685</v>
      </c>
    </row>
    <row r="60" spans="1:36" x14ac:dyDescent="0.25">
      <c r="A60" s="17">
        <v>942767</v>
      </c>
      <c r="B60" s="18">
        <v>0.55708999999999997</v>
      </c>
      <c r="C60" s="18" t="s">
        <v>3086</v>
      </c>
      <c r="D60" s="18" t="s">
        <v>4725</v>
      </c>
      <c r="E60" s="18" t="s">
        <v>4756</v>
      </c>
      <c r="F60" s="18" t="s">
        <v>3040</v>
      </c>
      <c r="G60" s="18" t="s">
        <v>3087</v>
      </c>
      <c r="H60" s="18" t="s">
        <v>3088</v>
      </c>
      <c r="I60" s="18" t="s">
        <v>4760</v>
      </c>
      <c r="J60" s="19">
        <v>924</v>
      </c>
      <c r="K60" s="34" t="s">
        <v>9937</v>
      </c>
      <c r="M60" s="29" t="str">
        <f t="shared" si="4"/>
        <v>YES</v>
      </c>
      <c r="N60" s="9" t="str">
        <f t="shared" si="5"/>
        <v>YES</v>
      </c>
      <c r="O60" s="9">
        <f t="shared" si="6"/>
        <v>0.99480357142857134</v>
      </c>
      <c r="P60" s="9" t="str">
        <f t="shared" si="3"/>
        <v>YES</v>
      </c>
      <c r="Q60" s="9" t="s">
        <v>4658</v>
      </c>
      <c r="R60" s="30" t="s">
        <v>4658</v>
      </c>
      <c r="T60" s="67">
        <v>27</v>
      </c>
      <c r="U60" s="68">
        <v>99241</v>
      </c>
      <c r="V60" s="68">
        <v>0.56000000000000005</v>
      </c>
      <c r="W60" s="68">
        <v>0</v>
      </c>
      <c r="X60" s="68" t="s">
        <v>3086</v>
      </c>
      <c r="Y60" s="68" t="s">
        <v>4725</v>
      </c>
      <c r="Z60" s="68" t="s">
        <v>4756</v>
      </c>
      <c r="AA60" s="68" t="s">
        <v>3040</v>
      </c>
      <c r="AB60" s="68" t="s">
        <v>3087</v>
      </c>
      <c r="AC60" s="68" t="s">
        <v>3088</v>
      </c>
      <c r="AD60" s="68" t="s">
        <v>4760</v>
      </c>
      <c r="AE60" s="68">
        <v>924</v>
      </c>
      <c r="AF60" s="69" t="s">
        <v>453</v>
      </c>
      <c r="AG60" s="74"/>
      <c r="AH60" s="17" t="s">
        <v>4725</v>
      </c>
      <c r="AI60" s="18" t="s">
        <v>9937</v>
      </c>
      <c r="AJ60" s="19" t="s">
        <v>7686</v>
      </c>
    </row>
    <row r="61" spans="1:36" x14ac:dyDescent="0.25">
      <c r="A61" s="17">
        <v>877148</v>
      </c>
      <c r="B61" s="18">
        <v>2.493398</v>
      </c>
      <c r="C61" s="18" t="s">
        <v>3138</v>
      </c>
      <c r="D61" s="18" t="s">
        <v>4725</v>
      </c>
      <c r="E61" s="18" t="s">
        <v>4756</v>
      </c>
      <c r="F61" s="18" t="s">
        <v>3067</v>
      </c>
      <c r="G61" s="18" t="s">
        <v>3132</v>
      </c>
      <c r="H61" s="18" t="s">
        <v>3139</v>
      </c>
      <c r="I61" s="18" t="s">
        <v>4760</v>
      </c>
      <c r="J61" s="19">
        <v>2494</v>
      </c>
      <c r="K61" s="34" t="s">
        <v>9938</v>
      </c>
      <c r="M61" s="29" t="str">
        <f t="shared" si="4"/>
        <v>YES</v>
      </c>
      <c r="N61" s="9" t="str">
        <f t="shared" si="5"/>
        <v>YES</v>
      </c>
      <c r="O61" s="9">
        <f t="shared" si="6"/>
        <v>1.0013646586345382</v>
      </c>
      <c r="P61" s="9" t="str">
        <f t="shared" si="3"/>
        <v>YES</v>
      </c>
      <c r="Q61" s="9" t="s">
        <v>4658</v>
      </c>
      <c r="R61" s="30" t="s">
        <v>4658</v>
      </c>
      <c r="T61" s="67">
        <v>60</v>
      </c>
      <c r="U61" s="68">
        <v>31138</v>
      </c>
      <c r="V61" s="68">
        <v>2.4900000000000002</v>
      </c>
      <c r="W61" s="68">
        <v>2</v>
      </c>
      <c r="X61" s="68" t="s">
        <v>3138</v>
      </c>
      <c r="Y61" s="68" t="s">
        <v>4725</v>
      </c>
      <c r="Z61" s="68" t="s">
        <v>4756</v>
      </c>
      <c r="AA61" s="68" t="s">
        <v>3067</v>
      </c>
      <c r="AB61" s="68" t="s">
        <v>3132</v>
      </c>
      <c r="AC61" s="68" t="s">
        <v>3139</v>
      </c>
      <c r="AD61" s="68" t="s">
        <v>4760</v>
      </c>
      <c r="AE61" s="68">
        <v>2494</v>
      </c>
      <c r="AF61" s="69" t="s">
        <v>397</v>
      </c>
      <c r="AG61" s="74"/>
      <c r="AH61" s="17" t="s">
        <v>4725</v>
      </c>
      <c r="AI61" s="18" t="s">
        <v>9938</v>
      </c>
      <c r="AJ61" s="19" t="s">
        <v>7687</v>
      </c>
    </row>
    <row r="62" spans="1:36" x14ac:dyDescent="0.25">
      <c r="A62" s="17">
        <v>942687</v>
      </c>
      <c r="B62" s="18">
        <v>44.342768</v>
      </c>
      <c r="C62" s="18" t="s">
        <v>3078</v>
      </c>
      <c r="D62" s="18" t="s">
        <v>4725</v>
      </c>
      <c r="E62" s="18" t="s">
        <v>4756</v>
      </c>
      <c r="F62" s="18" t="s">
        <v>3040</v>
      </c>
      <c r="G62" s="18" t="s">
        <v>4758</v>
      </c>
      <c r="H62" s="18" t="s">
        <v>3079</v>
      </c>
      <c r="I62" s="18" t="s">
        <v>4760</v>
      </c>
      <c r="J62" s="19">
        <v>1402</v>
      </c>
      <c r="K62" s="34" t="s">
        <v>9939</v>
      </c>
      <c r="M62" s="29" t="str">
        <f t="shared" si="4"/>
        <v>YES</v>
      </c>
      <c r="N62" s="9" t="str">
        <f t="shared" si="5"/>
        <v>YES</v>
      </c>
      <c r="O62" s="9">
        <f t="shared" si="6"/>
        <v>1.0000624267027514</v>
      </c>
      <c r="P62" s="9" t="str">
        <f t="shared" si="3"/>
        <v>YES</v>
      </c>
      <c r="Q62" s="9" t="s">
        <v>4658</v>
      </c>
      <c r="R62" s="30" t="s">
        <v>4658</v>
      </c>
      <c r="T62" s="67">
        <v>23</v>
      </c>
      <c r="U62" s="68">
        <v>99161</v>
      </c>
      <c r="V62" s="68">
        <v>44.34</v>
      </c>
      <c r="W62" s="68">
        <v>0</v>
      </c>
      <c r="X62" s="68" t="s">
        <v>3078</v>
      </c>
      <c r="Y62" s="68" t="s">
        <v>4725</v>
      </c>
      <c r="Z62" s="68" t="s">
        <v>4756</v>
      </c>
      <c r="AA62" s="68" t="s">
        <v>3040</v>
      </c>
      <c r="AB62" s="18"/>
      <c r="AC62" s="68" t="s">
        <v>3079</v>
      </c>
      <c r="AD62" s="68" t="s">
        <v>4760</v>
      </c>
      <c r="AE62" s="68">
        <v>1402</v>
      </c>
      <c r="AF62" s="69" t="s">
        <v>447</v>
      </c>
      <c r="AG62" s="74"/>
      <c r="AH62" s="17" t="s">
        <v>4725</v>
      </c>
      <c r="AI62" s="18" t="s">
        <v>9939</v>
      </c>
      <c r="AJ62" s="19" t="s">
        <v>7688</v>
      </c>
    </row>
    <row r="63" spans="1:36" x14ac:dyDescent="0.25">
      <c r="A63" s="17">
        <v>877072</v>
      </c>
      <c r="B63" s="18">
        <v>8.9028489999999998</v>
      </c>
      <c r="C63" s="18" t="s">
        <v>3129</v>
      </c>
      <c r="D63" s="18" t="s">
        <v>4725</v>
      </c>
      <c r="E63" s="18" t="s">
        <v>4756</v>
      </c>
      <c r="F63" s="18" t="s">
        <v>3067</v>
      </c>
      <c r="G63" s="18" t="s">
        <v>4758</v>
      </c>
      <c r="H63" s="18" t="s">
        <v>3130</v>
      </c>
      <c r="I63" s="18" t="s">
        <v>4760</v>
      </c>
      <c r="J63" s="19">
        <v>3988</v>
      </c>
      <c r="K63" s="34" t="s">
        <v>9940</v>
      </c>
      <c r="M63" s="29" t="str">
        <f t="shared" si="4"/>
        <v>YES</v>
      </c>
      <c r="N63" s="9" t="str">
        <f t="shared" si="5"/>
        <v>YES</v>
      </c>
      <c r="O63" s="9">
        <f t="shared" si="6"/>
        <v>1.0003201123595504</v>
      </c>
      <c r="P63" s="9" t="str">
        <f t="shared" si="3"/>
        <v>YES</v>
      </c>
      <c r="Q63" s="9" t="s">
        <v>4658</v>
      </c>
      <c r="R63" s="30" t="s">
        <v>4658</v>
      </c>
      <c r="T63" s="67">
        <v>56</v>
      </c>
      <c r="U63" s="68">
        <v>31063</v>
      </c>
      <c r="V63" s="68">
        <v>8.9</v>
      </c>
      <c r="W63" s="68">
        <v>1</v>
      </c>
      <c r="X63" s="68" t="s">
        <v>3129</v>
      </c>
      <c r="Y63" s="68" t="s">
        <v>4725</v>
      </c>
      <c r="Z63" s="68" t="s">
        <v>4756</v>
      </c>
      <c r="AA63" s="68" t="s">
        <v>3067</v>
      </c>
      <c r="AB63" s="18"/>
      <c r="AC63" s="68" t="s">
        <v>3130</v>
      </c>
      <c r="AD63" s="68" t="s">
        <v>4760</v>
      </c>
      <c r="AE63" s="68">
        <v>3988</v>
      </c>
      <c r="AF63" s="69" t="s">
        <v>445</v>
      </c>
      <c r="AG63" s="74"/>
      <c r="AH63" s="17" t="s">
        <v>4725</v>
      </c>
      <c r="AI63" s="18" t="s">
        <v>9940</v>
      </c>
      <c r="AJ63" s="19" t="s">
        <v>7689</v>
      </c>
    </row>
    <row r="64" spans="1:36" x14ac:dyDescent="0.25">
      <c r="A64" s="17">
        <v>942827</v>
      </c>
      <c r="B64" s="18">
        <v>24.664981000000001</v>
      </c>
      <c r="C64" s="18" t="s">
        <v>3093</v>
      </c>
      <c r="D64" s="18" t="s">
        <v>4725</v>
      </c>
      <c r="E64" s="18" t="s">
        <v>4756</v>
      </c>
      <c r="F64" s="18" t="s">
        <v>3040</v>
      </c>
      <c r="G64" s="18" t="s">
        <v>4758</v>
      </c>
      <c r="H64" s="18" t="s">
        <v>3094</v>
      </c>
      <c r="I64" s="18" t="s">
        <v>4760</v>
      </c>
      <c r="J64" s="19">
        <v>3318</v>
      </c>
      <c r="K64" s="34" t="s">
        <v>9941</v>
      </c>
      <c r="M64" s="29" t="str">
        <f t="shared" si="4"/>
        <v>YES</v>
      </c>
      <c r="N64" s="9" t="str">
        <f t="shared" si="5"/>
        <v>YES</v>
      </c>
      <c r="O64" s="9">
        <f t="shared" si="6"/>
        <v>1.0002019870235199</v>
      </c>
      <c r="P64" s="9" t="str">
        <f t="shared" si="3"/>
        <v>YES</v>
      </c>
      <c r="Q64" s="9" t="s">
        <v>4658</v>
      </c>
      <c r="R64" s="30" t="s">
        <v>4658</v>
      </c>
      <c r="T64" s="67">
        <v>30</v>
      </c>
      <c r="U64" s="68">
        <v>99300</v>
      </c>
      <c r="V64" s="68">
        <v>24.66</v>
      </c>
      <c r="W64" s="68">
        <v>2</v>
      </c>
      <c r="X64" s="68" t="s">
        <v>3093</v>
      </c>
      <c r="Y64" s="68" t="s">
        <v>4725</v>
      </c>
      <c r="Z64" s="68" t="s">
        <v>4756</v>
      </c>
      <c r="AA64" s="68" t="s">
        <v>3040</v>
      </c>
      <c r="AB64" s="18"/>
      <c r="AC64" s="68" t="s">
        <v>3094</v>
      </c>
      <c r="AD64" s="68" t="s">
        <v>4760</v>
      </c>
      <c r="AE64" s="68">
        <v>3318</v>
      </c>
      <c r="AF64" s="69" t="s">
        <v>585</v>
      </c>
      <c r="AG64" s="74"/>
      <c r="AH64" s="17" t="s">
        <v>4725</v>
      </c>
      <c r="AI64" s="18" t="s">
        <v>9941</v>
      </c>
      <c r="AJ64" s="19" t="s">
        <v>7690</v>
      </c>
    </row>
    <row r="65" spans="1:36" x14ac:dyDescent="0.25">
      <c r="A65" s="17">
        <v>841719</v>
      </c>
      <c r="B65" s="18">
        <v>2.5933869999999999</v>
      </c>
      <c r="C65" s="18" t="s">
        <v>3180</v>
      </c>
      <c r="D65" s="18" t="s">
        <v>4725</v>
      </c>
      <c r="E65" s="18" t="s">
        <v>4756</v>
      </c>
      <c r="F65" s="18" t="s">
        <v>3057</v>
      </c>
      <c r="G65" s="18" t="s">
        <v>4758</v>
      </c>
      <c r="H65" s="18" t="s">
        <v>3181</v>
      </c>
      <c r="I65" s="18" t="s">
        <v>4760</v>
      </c>
      <c r="J65" s="19">
        <v>2782</v>
      </c>
      <c r="K65" s="34" t="s">
        <v>9942</v>
      </c>
      <c r="M65" s="29" t="str">
        <f t="shared" si="4"/>
        <v>YES</v>
      </c>
      <c r="N65" s="9" t="str">
        <f t="shared" si="5"/>
        <v>YES</v>
      </c>
      <c r="O65" s="9">
        <f t="shared" si="6"/>
        <v>1.001307722007722</v>
      </c>
      <c r="P65" s="9" t="str">
        <f t="shared" si="3"/>
        <v>YES</v>
      </c>
      <c r="Q65" s="9" t="s">
        <v>4658</v>
      </c>
      <c r="R65" s="30" t="s">
        <v>4658</v>
      </c>
      <c r="T65" s="67">
        <v>45</v>
      </c>
      <c r="U65" s="68">
        <v>30851</v>
      </c>
      <c r="V65" s="68">
        <v>2.59</v>
      </c>
      <c r="W65" s="68">
        <v>2</v>
      </c>
      <c r="X65" s="68" t="s">
        <v>3180</v>
      </c>
      <c r="Y65" s="68" t="s">
        <v>4725</v>
      </c>
      <c r="Z65" s="68" t="s">
        <v>4756</v>
      </c>
      <c r="AA65" s="68" t="s">
        <v>3057</v>
      </c>
      <c r="AB65" s="18"/>
      <c r="AC65" s="68" t="s">
        <v>3181</v>
      </c>
      <c r="AD65" s="68" t="s">
        <v>4760</v>
      </c>
      <c r="AE65" s="68">
        <v>2782</v>
      </c>
      <c r="AF65" s="69" t="s">
        <v>489</v>
      </c>
      <c r="AG65" s="74"/>
      <c r="AH65" s="17" t="s">
        <v>4725</v>
      </c>
      <c r="AI65" s="18" t="s">
        <v>9942</v>
      </c>
      <c r="AJ65" s="19" t="s">
        <v>7691</v>
      </c>
    </row>
    <row r="66" spans="1:36" x14ac:dyDescent="0.25">
      <c r="A66" s="17">
        <v>877034</v>
      </c>
      <c r="B66" s="18">
        <v>7.8079599999999996</v>
      </c>
      <c r="C66" s="18" t="s">
        <v>3125</v>
      </c>
      <c r="D66" s="18" t="s">
        <v>4725</v>
      </c>
      <c r="E66" s="18" t="s">
        <v>4756</v>
      </c>
      <c r="F66" s="18" t="s">
        <v>3057</v>
      </c>
      <c r="G66" s="18" t="s">
        <v>4758</v>
      </c>
      <c r="H66" s="18" t="s">
        <v>3126</v>
      </c>
      <c r="I66" s="18" t="s">
        <v>4760</v>
      </c>
      <c r="J66" s="19">
        <v>3673</v>
      </c>
      <c r="K66" s="34" t="s">
        <v>9943</v>
      </c>
      <c r="M66" s="29" t="str">
        <f t="shared" si="4"/>
        <v>YES</v>
      </c>
      <c r="N66" s="9" t="str">
        <f t="shared" si="5"/>
        <v>YES</v>
      </c>
      <c r="O66" s="9">
        <f t="shared" si="6"/>
        <v>0.99973879641485275</v>
      </c>
      <c r="P66" s="9" t="str">
        <f t="shared" si="3"/>
        <v>YES</v>
      </c>
      <c r="Q66" s="9" t="s">
        <v>4658</v>
      </c>
      <c r="R66" s="30" t="s">
        <v>4658</v>
      </c>
      <c r="T66" s="67">
        <v>54</v>
      </c>
      <c r="U66" s="68">
        <v>31024</v>
      </c>
      <c r="V66" s="68">
        <v>7.81</v>
      </c>
      <c r="W66" s="68">
        <v>2</v>
      </c>
      <c r="X66" s="68" t="s">
        <v>3125</v>
      </c>
      <c r="Y66" s="68" t="s">
        <v>4725</v>
      </c>
      <c r="Z66" s="68" t="s">
        <v>4756</v>
      </c>
      <c r="AA66" s="68" t="s">
        <v>3057</v>
      </c>
      <c r="AB66" s="18"/>
      <c r="AC66" s="68" t="s">
        <v>3126</v>
      </c>
      <c r="AD66" s="68" t="s">
        <v>4760</v>
      </c>
      <c r="AE66" s="68">
        <v>3673</v>
      </c>
      <c r="AF66" s="69" t="s">
        <v>579</v>
      </c>
      <c r="AG66" s="74"/>
      <c r="AH66" s="17" t="s">
        <v>4725</v>
      </c>
      <c r="AI66" s="18" t="s">
        <v>9943</v>
      </c>
      <c r="AJ66" s="19" t="s">
        <v>7692</v>
      </c>
    </row>
    <row r="67" spans="1:36" x14ac:dyDescent="0.25">
      <c r="A67" s="17">
        <v>877207</v>
      </c>
      <c r="B67" s="18">
        <v>11.301062</v>
      </c>
      <c r="C67" s="18" t="s">
        <v>3144</v>
      </c>
      <c r="D67" s="18" t="s">
        <v>4725</v>
      </c>
      <c r="E67" s="18" t="s">
        <v>4756</v>
      </c>
      <c r="F67" s="18" t="s">
        <v>3067</v>
      </c>
      <c r="G67" s="18" t="s">
        <v>4758</v>
      </c>
      <c r="H67" s="18" t="s">
        <v>3145</v>
      </c>
      <c r="I67" s="18" t="s">
        <v>4760</v>
      </c>
      <c r="J67" s="19">
        <v>6757</v>
      </c>
      <c r="K67" s="34" t="s">
        <v>9944</v>
      </c>
      <c r="M67" s="29" t="str">
        <f t="shared" ref="M67:M75" si="7">IF(C67=X67,"YES","NO")</f>
        <v>YES</v>
      </c>
      <c r="N67" s="9" t="str">
        <f t="shared" ref="N67:N75" si="8">IF(H67=AC67,"YES","NO")</f>
        <v>YES</v>
      </c>
      <c r="O67" s="9">
        <f t="shared" ref="O67:O75" si="9">B67/V67</f>
        <v>1.000093982300885</v>
      </c>
      <c r="P67" s="9" t="str">
        <f t="shared" si="3"/>
        <v>YES</v>
      </c>
      <c r="Q67" s="9" t="s">
        <v>4658</v>
      </c>
      <c r="R67" s="30" t="s">
        <v>4658</v>
      </c>
      <c r="T67" s="67">
        <v>63</v>
      </c>
      <c r="U67" s="68">
        <v>31198</v>
      </c>
      <c r="V67" s="68">
        <v>11.3</v>
      </c>
      <c r="W67" s="68">
        <v>1</v>
      </c>
      <c r="X67" s="68" t="s">
        <v>3144</v>
      </c>
      <c r="Y67" s="68" t="s">
        <v>4725</v>
      </c>
      <c r="Z67" s="68" t="s">
        <v>4756</v>
      </c>
      <c r="AA67" s="68" t="s">
        <v>3067</v>
      </c>
      <c r="AB67" s="18"/>
      <c r="AC67" s="68" t="s">
        <v>3145</v>
      </c>
      <c r="AD67" s="68" t="s">
        <v>4760</v>
      </c>
      <c r="AE67" s="68">
        <v>6757</v>
      </c>
      <c r="AF67" s="69" t="s">
        <v>565</v>
      </c>
      <c r="AG67" s="74"/>
      <c r="AH67" s="17" t="s">
        <v>4725</v>
      </c>
      <c r="AI67" s="18" t="s">
        <v>9944</v>
      </c>
      <c r="AJ67" s="19" t="s">
        <v>7693</v>
      </c>
    </row>
    <row r="68" spans="1:36" x14ac:dyDescent="0.25">
      <c r="A68" s="17">
        <v>943024</v>
      </c>
      <c r="B68" s="18">
        <v>116.876943</v>
      </c>
      <c r="C68" s="18" t="s">
        <v>3113</v>
      </c>
      <c r="D68" s="18" t="s">
        <v>4725</v>
      </c>
      <c r="E68" s="18" t="s">
        <v>4756</v>
      </c>
      <c r="F68" s="18" t="s">
        <v>3040</v>
      </c>
      <c r="G68" s="18" t="s">
        <v>4758</v>
      </c>
      <c r="H68" s="18" t="s">
        <v>3114</v>
      </c>
      <c r="I68" s="18" t="s">
        <v>4760</v>
      </c>
      <c r="J68" s="19">
        <v>5657</v>
      </c>
      <c r="K68" s="34" t="s">
        <v>9945</v>
      </c>
      <c r="M68" s="29" t="str">
        <f t="shared" si="7"/>
        <v>YES</v>
      </c>
      <c r="N68" s="9" t="str">
        <f t="shared" si="8"/>
        <v>YES</v>
      </c>
      <c r="O68" s="9">
        <f t="shared" si="9"/>
        <v>0.99997384496919917</v>
      </c>
      <c r="P68" s="9" t="str">
        <f t="shared" ref="P68:P75" si="10">IF(O68&gt;0.970001,IF(O68&lt;1.02999,"YES","NO"),"NO")</f>
        <v>YES</v>
      </c>
      <c r="Q68" s="9" t="s">
        <v>4658</v>
      </c>
      <c r="R68" s="30" t="s">
        <v>4658</v>
      </c>
      <c r="T68" s="67">
        <v>40</v>
      </c>
      <c r="U68" s="68">
        <v>99498</v>
      </c>
      <c r="V68" s="68">
        <v>116.88</v>
      </c>
      <c r="W68" s="68">
        <v>0</v>
      </c>
      <c r="X68" s="68" t="s">
        <v>3113</v>
      </c>
      <c r="Y68" s="68" t="s">
        <v>4725</v>
      </c>
      <c r="Z68" s="68" t="s">
        <v>4756</v>
      </c>
      <c r="AA68" s="68" t="s">
        <v>3040</v>
      </c>
      <c r="AB68" s="18"/>
      <c r="AC68" s="68" t="s">
        <v>3114</v>
      </c>
      <c r="AD68" s="68" t="s">
        <v>4760</v>
      </c>
      <c r="AE68" s="68">
        <v>5657</v>
      </c>
      <c r="AF68" s="69" t="s">
        <v>469</v>
      </c>
      <c r="AG68" s="74"/>
      <c r="AH68" s="17" t="s">
        <v>4725</v>
      </c>
      <c r="AI68" s="18" t="s">
        <v>9945</v>
      </c>
      <c r="AJ68" s="19" t="s">
        <v>7694</v>
      </c>
    </row>
    <row r="69" spans="1:36" x14ac:dyDescent="0.25">
      <c r="A69" s="17">
        <v>841683</v>
      </c>
      <c r="B69" s="18">
        <v>1.686018</v>
      </c>
      <c r="C69" s="18" t="s">
        <v>3176</v>
      </c>
      <c r="D69" s="18" t="s">
        <v>4725</v>
      </c>
      <c r="E69" s="18" t="s">
        <v>4756</v>
      </c>
      <c r="F69" s="18" t="s">
        <v>3057</v>
      </c>
      <c r="G69" s="18" t="s">
        <v>4758</v>
      </c>
      <c r="H69" s="18" t="s">
        <v>3177</v>
      </c>
      <c r="I69" s="18" t="s">
        <v>4760</v>
      </c>
      <c r="J69" s="19">
        <v>2726</v>
      </c>
      <c r="K69" s="34" t="s">
        <v>9946</v>
      </c>
      <c r="M69" s="29" t="str">
        <f t="shared" si="7"/>
        <v>YES</v>
      </c>
      <c r="N69" s="9" t="str">
        <f t="shared" si="8"/>
        <v>YES</v>
      </c>
      <c r="O69" s="9">
        <f t="shared" si="9"/>
        <v>0.99764378698224854</v>
      </c>
      <c r="P69" s="9" t="str">
        <f t="shared" si="10"/>
        <v>YES</v>
      </c>
      <c r="Q69" s="9" t="s">
        <v>4658</v>
      </c>
      <c r="R69" s="30" t="s">
        <v>4658</v>
      </c>
      <c r="T69" s="67">
        <v>43</v>
      </c>
      <c r="U69" s="68">
        <v>30815</v>
      </c>
      <c r="V69" s="68">
        <v>1.69</v>
      </c>
      <c r="W69" s="68">
        <v>2</v>
      </c>
      <c r="X69" s="68" t="s">
        <v>3176</v>
      </c>
      <c r="Y69" s="68" t="s">
        <v>4725</v>
      </c>
      <c r="Z69" s="68" t="s">
        <v>4756</v>
      </c>
      <c r="AA69" s="68" t="s">
        <v>3057</v>
      </c>
      <c r="AB69" s="18"/>
      <c r="AC69" s="68" t="s">
        <v>3177</v>
      </c>
      <c r="AD69" s="68" t="s">
        <v>4760</v>
      </c>
      <c r="AE69" s="68">
        <v>2726</v>
      </c>
      <c r="AF69" s="69" t="s">
        <v>364</v>
      </c>
      <c r="AG69" s="74"/>
      <c r="AH69" s="17" t="s">
        <v>4725</v>
      </c>
      <c r="AI69" s="18" t="s">
        <v>9946</v>
      </c>
      <c r="AJ69" s="19" t="s">
        <v>7695</v>
      </c>
    </row>
    <row r="70" spans="1:36" x14ac:dyDescent="0.25">
      <c r="A70" s="17">
        <v>942389</v>
      </c>
      <c r="B70" s="18">
        <v>1.294618</v>
      </c>
      <c r="C70" s="18" t="s">
        <v>3056</v>
      </c>
      <c r="D70" s="18" t="s">
        <v>4725</v>
      </c>
      <c r="E70" s="18" t="s">
        <v>4756</v>
      </c>
      <c r="F70" s="18" t="s">
        <v>3057</v>
      </c>
      <c r="G70" s="18" t="s">
        <v>3058</v>
      </c>
      <c r="H70" s="18" t="s">
        <v>3059</v>
      </c>
      <c r="I70" s="18" t="s">
        <v>4760</v>
      </c>
      <c r="J70" s="19">
        <v>3238</v>
      </c>
      <c r="K70" s="34" t="s">
        <v>9947</v>
      </c>
      <c r="M70" s="29" t="str">
        <f t="shared" si="7"/>
        <v>YES</v>
      </c>
      <c r="N70" s="9" t="str">
        <f t="shared" si="8"/>
        <v>YES</v>
      </c>
      <c r="O70" s="9">
        <f t="shared" si="9"/>
        <v>1.0035798449612403</v>
      </c>
      <c r="P70" s="9" t="str">
        <f t="shared" si="10"/>
        <v>YES</v>
      </c>
      <c r="Q70" s="9" t="s">
        <v>4658</v>
      </c>
      <c r="R70" s="30" t="s">
        <v>4658</v>
      </c>
      <c r="T70" s="67">
        <v>14</v>
      </c>
      <c r="U70" s="68">
        <v>98964</v>
      </c>
      <c r="V70" s="68">
        <v>1.29</v>
      </c>
      <c r="W70" s="68">
        <v>2</v>
      </c>
      <c r="X70" s="68" t="s">
        <v>3056</v>
      </c>
      <c r="Y70" s="68" t="s">
        <v>4725</v>
      </c>
      <c r="Z70" s="68" t="s">
        <v>4756</v>
      </c>
      <c r="AA70" s="68" t="s">
        <v>3057</v>
      </c>
      <c r="AB70" s="68" t="s">
        <v>3058</v>
      </c>
      <c r="AC70" s="68" t="s">
        <v>3059</v>
      </c>
      <c r="AD70" s="68" t="s">
        <v>4760</v>
      </c>
      <c r="AE70" s="68">
        <v>3238</v>
      </c>
      <c r="AF70" s="69" t="s">
        <v>344</v>
      </c>
      <c r="AG70" s="74"/>
      <c r="AH70" s="17" t="s">
        <v>4725</v>
      </c>
      <c r="AI70" s="18" t="s">
        <v>9947</v>
      </c>
      <c r="AJ70" s="19" t="s">
        <v>7696</v>
      </c>
    </row>
    <row r="71" spans="1:36" x14ac:dyDescent="0.25">
      <c r="A71" s="17">
        <v>876994</v>
      </c>
      <c r="B71" s="18">
        <v>1.189416</v>
      </c>
      <c r="C71" s="18" t="s">
        <v>3121</v>
      </c>
      <c r="D71" s="18" t="s">
        <v>4725</v>
      </c>
      <c r="E71" s="18" t="s">
        <v>4756</v>
      </c>
      <c r="F71" s="18" t="s">
        <v>3057</v>
      </c>
      <c r="G71" s="18" t="s">
        <v>3058</v>
      </c>
      <c r="H71" s="18" t="s">
        <v>3122</v>
      </c>
      <c r="I71" s="18" t="s">
        <v>4760</v>
      </c>
      <c r="J71" s="19">
        <v>2463</v>
      </c>
      <c r="K71" s="34" t="s">
        <v>9948</v>
      </c>
      <c r="M71" s="29" t="str">
        <f t="shared" si="7"/>
        <v>YES</v>
      </c>
      <c r="N71" s="9" t="str">
        <f t="shared" si="8"/>
        <v>YES</v>
      </c>
      <c r="O71" s="9">
        <f t="shared" si="9"/>
        <v>0.99950924369747907</v>
      </c>
      <c r="P71" s="9" t="str">
        <f t="shared" si="10"/>
        <v>YES</v>
      </c>
      <c r="Q71" s="9" t="s">
        <v>4658</v>
      </c>
      <c r="R71" s="30" t="s">
        <v>4658</v>
      </c>
      <c r="T71" s="67">
        <v>52</v>
      </c>
      <c r="U71" s="68">
        <v>30985</v>
      </c>
      <c r="V71" s="68">
        <v>1.19</v>
      </c>
      <c r="W71" s="68">
        <v>3</v>
      </c>
      <c r="X71" s="68" t="s">
        <v>3121</v>
      </c>
      <c r="Y71" s="68" t="s">
        <v>4725</v>
      </c>
      <c r="Z71" s="68" t="s">
        <v>4756</v>
      </c>
      <c r="AA71" s="68" t="s">
        <v>3057</v>
      </c>
      <c r="AB71" s="68" t="s">
        <v>3058</v>
      </c>
      <c r="AC71" s="68" t="s">
        <v>3122</v>
      </c>
      <c r="AD71" s="68" t="s">
        <v>4760</v>
      </c>
      <c r="AE71" s="68">
        <v>2463</v>
      </c>
      <c r="AF71" s="69" t="s">
        <v>457</v>
      </c>
      <c r="AG71" s="74"/>
      <c r="AH71" s="17" t="s">
        <v>4725</v>
      </c>
      <c r="AI71" s="18" t="s">
        <v>9948</v>
      </c>
      <c r="AJ71" s="19" t="s">
        <v>7697</v>
      </c>
    </row>
    <row r="72" spans="1:36" x14ac:dyDescent="0.25">
      <c r="A72" s="17">
        <v>877508</v>
      </c>
      <c r="B72" s="18">
        <v>1.3056319999999999</v>
      </c>
      <c r="C72" s="18" t="s">
        <v>3168</v>
      </c>
      <c r="D72" s="18" t="s">
        <v>4725</v>
      </c>
      <c r="E72" s="18" t="s">
        <v>4756</v>
      </c>
      <c r="F72" s="18" t="s">
        <v>3057</v>
      </c>
      <c r="G72" s="18" t="s">
        <v>3058</v>
      </c>
      <c r="H72" s="18" t="s">
        <v>3169</v>
      </c>
      <c r="I72" s="18" t="s">
        <v>4760</v>
      </c>
      <c r="J72" s="19">
        <v>3169</v>
      </c>
      <c r="K72" s="34" t="s">
        <v>9949</v>
      </c>
      <c r="M72" s="29" t="str">
        <f t="shared" si="7"/>
        <v>YES</v>
      </c>
      <c r="N72" s="9" t="str">
        <f t="shared" si="8"/>
        <v>YES</v>
      </c>
      <c r="O72" s="9">
        <f t="shared" si="9"/>
        <v>0.99666564885496167</v>
      </c>
      <c r="P72" s="9" t="str">
        <f t="shared" si="10"/>
        <v>YES</v>
      </c>
      <c r="Q72" s="9" t="s">
        <v>4658</v>
      </c>
      <c r="R72" s="30" t="s">
        <v>4658</v>
      </c>
      <c r="T72" s="67">
        <v>11</v>
      </c>
      <c r="U72" s="68">
        <v>98909</v>
      </c>
      <c r="V72" s="68">
        <v>1.31</v>
      </c>
      <c r="W72" s="68">
        <v>3</v>
      </c>
      <c r="X72" s="68" t="s">
        <v>3168</v>
      </c>
      <c r="Y72" s="68" t="s">
        <v>4725</v>
      </c>
      <c r="Z72" s="68" t="s">
        <v>4756</v>
      </c>
      <c r="AA72" s="68" t="s">
        <v>3057</v>
      </c>
      <c r="AB72" s="68" t="s">
        <v>3058</v>
      </c>
      <c r="AC72" s="68" t="s">
        <v>3169</v>
      </c>
      <c r="AD72" s="68" t="s">
        <v>4760</v>
      </c>
      <c r="AE72" s="68">
        <v>3169</v>
      </c>
      <c r="AF72" s="69" t="s">
        <v>342</v>
      </c>
      <c r="AG72" s="74"/>
      <c r="AH72" s="17" t="s">
        <v>4725</v>
      </c>
      <c r="AI72" s="18" t="s">
        <v>9949</v>
      </c>
      <c r="AJ72" s="19" t="s">
        <v>7698</v>
      </c>
    </row>
    <row r="73" spans="1:36" x14ac:dyDescent="0.25">
      <c r="A73" s="17">
        <v>841739</v>
      </c>
      <c r="B73" s="18">
        <v>3.5782419999999999</v>
      </c>
      <c r="C73" s="18" t="s">
        <v>3182</v>
      </c>
      <c r="D73" s="18" t="s">
        <v>4725</v>
      </c>
      <c r="E73" s="18" t="s">
        <v>4756</v>
      </c>
      <c r="F73" s="18" t="s">
        <v>3057</v>
      </c>
      <c r="G73" s="18" t="s">
        <v>4758</v>
      </c>
      <c r="H73" s="18" t="s">
        <v>3183</v>
      </c>
      <c r="I73" s="18" t="s">
        <v>4760</v>
      </c>
      <c r="J73" s="19">
        <v>1305</v>
      </c>
      <c r="K73" s="34" t="s">
        <v>9950</v>
      </c>
      <c r="M73" s="29" t="str">
        <f t="shared" si="7"/>
        <v>YES</v>
      </c>
      <c r="N73" s="9" t="str">
        <f t="shared" si="8"/>
        <v>YES</v>
      </c>
      <c r="O73" s="9">
        <f t="shared" si="9"/>
        <v>0.99950893854748601</v>
      </c>
      <c r="P73" s="9" t="str">
        <f t="shared" si="10"/>
        <v>YES</v>
      </c>
      <c r="Q73" s="9" t="s">
        <v>4658</v>
      </c>
      <c r="R73" s="30" t="s">
        <v>4658</v>
      </c>
      <c r="T73" s="67">
        <v>46</v>
      </c>
      <c r="U73" s="68">
        <v>30871</v>
      </c>
      <c r="V73" s="68">
        <v>3.58</v>
      </c>
      <c r="W73" s="68">
        <v>4</v>
      </c>
      <c r="X73" s="68" t="s">
        <v>3182</v>
      </c>
      <c r="Y73" s="68" t="s">
        <v>4725</v>
      </c>
      <c r="Z73" s="68" t="s">
        <v>4756</v>
      </c>
      <c r="AA73" s="68" t="s">
        <v>3057</v>
      </c>
      <c r="AB73" s="18"/>
      <c r="AC73" s="68" t="s">
        <v>3183</v>
      </c>
      <c r="AD73" s="68" t="s">
        <v>4760</v>
      </c>
      <c r="AE73" s="68">
        <v>1305</v>
      </c>
      <c r="AF73" s="69" t="s">
        <v>346</v>
      </c>
      <c r="AG73" s="74"/>
      <c r="AH73" s="17" t="s">
        <v>4725</v>
      </c>
      <c r="AI73" s="18" t="s">
        <v>9950</v>
      </c>
      <c r="AJ73" s="19" t="s">
        <v>7699</v>
      </c>
    </row>
    <row r="74" spans="1:36" x14ac:dyDescent="0.25">
      <c r="A74" s="17">
        <v>877014</v>
      </c>
      <c r="B74" s="18">
        <v>1.187611</v>
      </c>
      <c r="C74" s="18" t="s">
        <v>3123</v>
      </c>
      <c r="D74" s="18" t="s">
        <v>4725</v>
      </c>
      <c r="E74" s="18" t="s">
        <v>4756</v>
      </c>
      <c r="F74" s="18" t="s">
        <v>3057</v>
      </c>
      <c r="G74" s="18" t="s">
        <v>3058</v>
      </c>
      <c r="H74" s="18" t="s">
        <v>3124</v>
      </c>
      <c r="I74" s="18" t="s">
        <v>4760</v>
      </c>
      <c r="J74" s="19">
        <v>3054</v>
      </c>
      <c r="K74" s="34" t="s">
        <v>9951</v>
      </c>
      <c r="M74" s="29" t="str">
        <f t="shared" si="7"/>
        <v>YES</v>
      </c>
      <c r="N74" s="9" t="str">
        <f t="shared" si="8"/>
        <v>YES</v>
      </c>
      <c r="O74" s="9">
        <f t="shared" si="9"/>
        <v>0.9979924369747899</v>
      </c>
      <c r="P74" s="9" t="str">
        <f t="shared" si="10"/>
        <v>YES</v>
      </c>
      <c r="Q74" s="9" t="s">
        <v>4658</v>
      </c>
      <c r="R74" s="30" t="s">
        <v>4658</v>
      </c>
      <c r="T74" s="67">
        <v>53</v>
      </c>
      <c r="U74" s="68">
        <v>31005</v>
      </c>
      <c r="V74" s="68">
        <v>1.19</v>
      </c>
      <c r="W74" s="68">
        <v>1</v>
      </c>
      <c r="X74" s="68" t="s">
        <v>3123</v>
      </c>
      <c r="Y74" s="68" t="s">
        <v>4725</v>
      </c>
      <c r="Z74" s="68" t="s">
        <v>4756</v>
      </c>
      <c r="AA74" s="68" t="s">
        <v>3057</v>
      </c>
      <c r="AB74" s="68" t="s">
        <v>3058</v>
      </c>
      <c r="AC74" s="68" t="s">
        <v>3124</v>
      </c>
      <c r="AD74" s="68" t="s">
        <v>4760</v>
      </c>
      <c r="AE74" s="68">
        <v>3054</v>
      </c>
      <c r="AF74" s="69" t="s">
        <v>340</v>
      </c>
      <c r="AG74" s="74"/>
      <c r="AH74" s="17" t="s">
        <v>4725</v>
      </c>
      <c r="AI74" s="18" t="s">
        <v>9951</v>
      </c>
      <c r="AJ74" s="19" t="s">
        <v>7700</v>
      </c>
    </row>
    <row r="75" spans="1:36" x14ac:dyDescent="0.25">
      <c r="A75" s="17">
        <v>877544</v>
      </c>
      <c r="B75" s="18">
        <v>0.97642499999999999</v>
      </c>
      <c r="C75" s="18" t="s">
        <v>3172</v>
      </c>
      <c r="D75" s="18" t="s">
        <v>4725</v>
      </c>
      <c r="E75" s="18" t="s">
        <v>4756</v>
      </c>
      <c r="F75" s="18" t="s">
        <v>3057</v>
      </c>
      <c r="G75" s="18" t="s">
        <v>3058</v>
      </c>
      <c r="H75" s="18" t="s">
        <v>3173</v>
      </c>
      <c r="I75" s="18" t="s">
        <v>4760</v>
      </c>
      <c r="J75" s="19">
        <v>2687</v>
      </c>
      <c r="K75" s="34" t="s">
        <v>9952</v>
      </c>
      <c r="M75" s="29" t="str">
        <f t="shared" si="7"/>
        <v>YES</v>
      </c>
      <c r="N75" s="9" t="str">
        <f t="shared" si="8"/>
        <v>YES</v>
      </c>
      <c r="O75" s="9">
        <f t="shared" si="9"/>
        <v>0.99635204081632656</v>
      </c>
      <c r="P75" s="9" t="str">
        <f t="shared" si="10"/>
        <v>YES</v>
      </c>
      <c r="Q75" s="9" t="s">
        <v>4658</v>
      </c>
      <c r="R75" s="30" t="s">
        <v>4658</v>
      </c>
      <c r="T75" s="67">
        <v>13</v>
      </c>
      <c r="U75" s="68">
        <v>98945</v>
      </c>
      <c r="V75" s="68">
        <v>0.98</v>
      </c>
      <c r="W75" s="68">
        <v>0</v>
      </c>
      <c r="X75" s="68" t="s">
        <v>3172</v>
      </c>
      <c r="Y75" s="68" t="s">
        <v>4725</v>
      </c>
      <c r="Z75" s="68" t="s">
        <v>4756</v>
      </c>
      <c r="AA75" s="68" t="s">
        <v>3057</v>
      </c>
      <c r="AB75" s="68" t="s">
        <v>3058</v>
      </c>
      <c r="AC75" s="68" t="s">
        <v>3173</v>
      </c>
      <c r="AD75" s="68" t="s">
        <v>4760</v>
      </c>
      <c r="AE75" s="68">
        <v>2687</v>
      </c>
      <c r="AF75" s="69" t="s">
        <v>495</v>
      </c>
      <c r="AG75" s="74"/>
      <c r="AH75" s="17" t="s">
        <v>4725</v>
      </c>
      <c r="AI75" s="18" t="s">
        <v>9952</v>
      </c>
      <c r="AJ75" s="19" t="s">
        <v>7701</v>
      </c>
    </row>
  </sheetData>
  <mergeCells count="4">
    <mergeCell ref="AH1:AJ1"/>
    <mergeCell ref="A1:J1"/>
    <mergeCell ref="M1:R1"/>
    <mergeCell ref="T1:AF1"/>
  </mergeCells>
  <phoneticPr fontId="3" type="noConversion"/>
  <conditionalFormatting sqref="M1:M2">
    <cfRule type="expression" priority="27">
      <formula>"YES"</formula>
    </cfRule>
  </conditionalFormatting>
  <conditionalFormatting sqref="M1:M2">
    <cfRule type="cellIs" dxfId="148" priority="29" operator="equal">
      <formula>"""NO"""</formula>
    </cfRule>
  </conditionalFormatting>
  <conditionalFormatting sqref="N1:P1 N2 P2">
    <cfRule type="expression" dxfId="147" priority="28">
      <formula>"NO"</formula>
    </cfRule>
  </conditionalFormatting>
  <conditionalFormatting sqref="O3:O75">
    <cfRule type="cellIs" dxfId="146" priority="1" operator="between">
      <formula>0.9700001</formula>
      <formula>1.0299999</formula>
    </cfRule>
    <cfRule type="cellIs" dxfId="145" priority="25" operator="lessThan">
      <formula>0.97</formula>
    </cfRule>
    <cfRule type="cellIs" dxfId="144" priority="26" operator="greaterThan">
      <formula>1.03</formula>
    </cfRule>
  </conditionalFormatting>
  <conditionalFormatting sqref="M3:M75">
    <cfRule type="cellIs" dxfId="143" priority="24" operator="equal">
      <formula>"""NO"""</formula>
    </cfRule>
  </conditionalFormatting>
  <conditionalFormatting sqref="N3:N75">
    <cfRule type="expression" dxfId="142" priority="23">
      <formula>"NO"</formula>
    </cfRule>
  </conditionalFormatting>
  <conditionalFormatting sqref="M3:M75">
    <cfRule type="cellIs" dxfId="141" priority="21" stopIfTrue="1" operator="equal">
      <formula>"Yes"</formula>
    </cfRule>
    <cfRule type="cellIs" dxfId="140" priority="22" stopIfTrue="1" operator="notEqual">
      <formula>"Yes"</formula>
    </cfRule>
  </conditionalFormatting>
  <conditionalFormatting sqref="N3:N75">
    <cfRule type="cellIs" dxfId="139" priority="19" stopIfTrue="1" operator="equal">
      <formula>"Yes"</formula>
    </cfRule>
    <cfRule type="cellIs" dxfId="138" priority="20" stopIfTrue="1" operator="notEqual">
      <formula>"Yes"</formula>
    </cfRule>
  </conditionalFormatting>
  <conditionalFormatting sqref="M3:N75">
    <cfRule type="cellIs" dxfId="137" priority="17" stopIfTrue="1" operator="equal">
      <formula>"Yes"</formula>
    </cfRule>
    <cfRule type="cellIs" dxfId="136" priority="18" stopIfTrue="1" operator="notEqual">
      <formula>"Yes"</formula>
    </cfRule>
  </conditionalFormatting>
  <conditionalFormatting sqref="R3:R75">
    <cfRule type="cellIs" dxfId="135" priority="15" stopIfTrue="1" operator="equal">
      <formula>"Yes"</formula>
    </cfRule>
    <cfRule type="cellIs" dxfId="134" priority="16" stopIfTrue="1" operator="notEqual">
      <formula>"Yes"</formula>
    </cfRule>
  </conditionalFormatting>
  <conditionalFormatting sqref="R3:R75">
    <cfRule type="cellIs" dxfId="133" priority="13" stopIfTrue="1" operator="equal">
      <formula>"Yes"</formula>
    </cfRule>
    <cfRule type="cellIs" dxfId="132" priority="14" stopIfTrue="1" operator="notEqual">
      <formula>"Yes"</formula>
    </cfRule>
  </conditionalFormatting>
  <conditionalFormatting sqref="M3:M75">
    <cfRule type="expression" priority="12">
      <formula>"YES"</formula>
    </cfRule>
  </conditionalFormatting>
  <conditionalFormatting sqref="P3:P75">
    <cfRule type="expression" dxfId="131" priority="11">
      <formula>"NO"</formula>
    </cfRule>
  </conditionalFormatting>
  <conditionalFormatting sqref="P3:P75">
    <cfRule type="cellIs" dxfId="130" priority="9" stopIfTrue="1" operator="equal">
      <formula>"Yes"</formula>
    </cfRule>
    <cfRule type="cellIs" dxfId="129" priority="10" stopIfTrue="1" operator="notEqual">
      <formula>"Yes"</formula>
    </cfRule>
  </conditionalFormatting>
  <conditionalFormatting sqref="P3:P75">
    <cfRule type="cellIs" dxfId="128" priority="7" stopIfTrue="1" operator="equal">
      <formula>"Yes"</formula>
    </cfRule>
    <cfRule type="cellIs" dxfId="127" priority="8" stopIfTrue="1" operator="notEqual">
      <formula>"Yes"</formula>
    </cfRule>
  </conditionalFormatting>
  <conditionalFormatting sqref="Q3:Q75">
    <cfRule type="expression" dxfId="126" priority="6">
      <formula>"NO"</formula>
    </cfRule>
  </conditionalFormatting>
  <conditionalFormatting sqref="Q3:Q75">
    <cfRule type="cellIs" dxfId="125" priority="4" stopIfTrue="1" operator="equal">
      <formula>"Yes"</formula>
    </cfRule>
    <cfRule type="cellIs" dxfId="124" priority="5" stopIfTrue="1" operator="notEqual">
      <formula>"Yes"</formula>
    </cfRule>
  </conditionalFormatting>
  <conditionalFormatting sqref="Q3:Q75">
    <cfRule type="cellIs" dxfId="123" priority="2" stopIfTrue="1" operator="equal">
      <formula>"Yes"</formula>
    </cfRule>
    <cfRule type="cellIs" dxfId="122" priority="3" stopIfTrue="1" operator="notEqual">
      <formula>"Yes"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workbookViewId="0">
      <selection activeCell="K23" sqref="K23"/>
    </sheetView>
  </sheetViews>
  <sheetFormatPr defaultRowHeight="15" x14ac:dyDescent="0.25"/>
  <cols>
    <col min="1" max="1" width="9.140625" style="17"/>
    <col min="2" max="7" width="9.140625" style="18"/>
    <col min="8" max="8" width="22.28515625" style="18" bestFit="1" customWidth="1"/>
    <col min="9" max="9" width="9.140625" style="18"/>
    <col min="10" max="10" width="9.140625" style="19"/>
    <col min="11" max="11" width="13.42578125" style="34" customWidth="1"/>
    <col min="12" max="12" width="3.42578125" style="13" customWidth="1"/>
    <col min="13" max="13" width="36.28515625" style="17" bestFit="1" customWidth="1"/>
    <col min="14" max="14" width="18.5703125" style="18" bestFit="1" customWidth="1"/>
    <col min="15" max="15" width="12.140625" style="18" bestFit="1" customWidth="1"/>
    <col min="16" max="16" width="18.140625" style="18" bestFit="1" customWidth="1"/>
    <col min="17" max="17" width="33.5703125" style="18" customWidth="1"/>
    <col min="18" max="18" width="14.5703125" style="19" bestFit="1" customWidth="1"/>
    <col min="19" max="19" width="3.5703125" style="76" customWidth="1"/>
    <col min="20" max="20" width="9.140625" style="17"/>
    <col min="21" max="21" width="13.42578125" style="18" customWidth="1"/>
    <col min="22" max="22" width="55.42578125" style="19" bestFit="1" customWidth="1"/>
  </cols>
  <sheetData>
    <row r="1" spans="1:22" s="40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39"/>
      <c r="M1" s="131" t="s">
        <v>8422</v>
      </c>
      <c r="N1" s="131"/>
      <c r="O1" s="131"/>
      <c r="P1" s="131"/>
      <c r="Q1" s="131"/>
      <c r="R1" s="131"/>
      <c r="S1" s="78"/>
      <c r="T1" s="121" t="s">
        <v>8308</v>
      </c>
      <c r="U1" s="122"/>
      <c r="V1" s="123"/>
    </row>
    <row r="2" spans="1:22" s="40" customFormat="1" x14ac:dyDescent="0.25">
      <c r="A2" s="42" t="s">
        <v>4744</v>
      </c>
      <c r="B2" s="44" t="s">
        <v>4745</v>
      </c>
      <c r="C2" s="44" t="s">
        <v>4747</v>
      </c>
      <c r="D2" s="44" t="s">
        <v>4748</v>
      </c>
      <c r="E2" s="44" t="s">
        <v>4749</v>
      </c>
      <c r="F2" s="44" t="s">
        <v>4750</v>
      </c>
      <c r="G2" s="44" t="s">
        <v>4751</v>
      </c>
      <c r="H2" s="44" t="s">
        <v>4752</v>
      </c>
      <c r="I2" s="44" t="s">
        <v>4753</v>
      </c>
      <c r="J2" s="43" t="s">
        <v>4754</v>
      </c>
      <c r="K2" s="41" t="s">
        <v>8459</v>
      </c>
      <c r="L2" s="39"/>
      <c r="M2" s="49" t="s">
        <v>8419</v>
      </c>
      <c r="N2" s="49" t="s">
        <v>8420</v>
      </c>
      <c r="O2" s="49" t="s">
        <v>4650</v>
      </c>
      <c r="P2" s="49" t="s">
        <v>8421</v>
      </c>
      <c r="Q2" s="49" t="s">
        <v>4704</v>
      </c>
      <c r="R2" s="10" t="s">
        <v>4656</v>
      </c>
      <c r="S2" s="79"/>
      <c r="T2" s="42" t="s">
        <v>7146</v>
      </c>
      <c r="U2" s="44" t="s">
        <v>8459</v>
      </c>
      <c r="V2" s="43" t="s">
        <v>7147</v>
      </c>
    </row>
    <row r="3" spans="1:22" x14ac:dyDescent="0.25">
      <c r="A3" s="17">
        <v>2062210</v>
      </c>
      <c r="B3" s="18">
        <v>216.05498299999999</v>
      </c>
      <c r="C3" s="18" t="s">
        <v>3275</v>
      </c>
      <c r="D3" s="18" t="s">
        <v>4727</v>
      </c>
      <c r="E3" s="18" t="s">
        <v>4756</v>
      </c>
      <c r="F3" s="18" t="s">
        <v>4758</v>
      </c>
      <c r="G3" s="18" t="s">
        <v>4758</v>
      </c>
      <c r="H3" s="18" t="s">
        <v>3276</v>
      </c>
      <c r="I3" s="18" t="s">
        <v>4760</v>
      </c>
      <c r="J3" s="19">
        <v>1052</v>
      </c>
      <c r="K3" s="34" t="s">
        <v>9953</v>
      </c>
      <c r="M3" s="80" t="s">
        <v>4658</v>
      </c>
      <c r="N3" s="80" t="s">
        <v>4658</v>
      </c>
      <c r="O3" s="80" t="s">
        <v>4658</v>
      </c>
      <c r="P3" s="80" t="s">
        <v>4658</v>
      </c>
      <c r="R3" s="81" t="s">
        <v>4658</v>
      </c>
      <c r="T3" s="17" t="s">
        <v>4727</v>
      </c>
      <c r="U3" s="18" t="s">
        <v>9953</v>
      </c>
      <c r="V3" s="19" t="s">
        <v>7702</v>
      </c>
    </row>
    <row r="4" spans="1:22" x14ac:dyDescent="0.25">
      <c r="A4" s="17">
        <v>1838397</v>
      </c>
      <c r="B4" s="18">
        <v>624.87609099999997</v>
      </c>
      <c r="C4" s="18" t="s">
        <v>3188</v>
      </c>
      <c r="D4" s="18" t="s">
        <v>4727</v>
      </c>
      <c r="E4" s="18" t="s">
        <v>4756</v>
      </c>
      <c r="F4" s="18" t="s">
        <v>4758</v>
      </c>
      <c r="G4" s="18" t="s">
        <v>4758</v>
      </c>
      <c r="H4" s="18" t="s">
        <v>3189</v>
      </c>
      <c r="I4" s="18" t="s">
        <v>4760</v>
      </c>
      <c r="J4" s="19">
        <v>1789</v>
      </c>
      <c r="K4" s="34" t="s">
        <v>9954</v>
      </c>
      <c r="M4" s="29" t="s">
        <v>4658</v>
      </c>
      <c r="N4" s="29" t="s">
        <v>4658</v>
      </c>
      <c r="O4" s="29" t="s">
        <v>4658</v>
      </c>
      <c r="P4" s="29" t="s">
        <v>4658</v>
      </c>
      <c r="R4" s="30" t="s">
        <v>4658</v>
      </c>
      <c r="T4" s="17" t="s">
        <v>4727</v>
      </c>
      <c r="U4" s="18" t="s">
        <v>9954</v>
      </c>
      <c r="V4" s="19" t="s">
        <v>7703</v>
      </c>
    </row>
    <row r="5" spans="1:22" x14ac:dyDescent="0.25">
      <c r="A5" s="17">
        <v>1838483</v>
      </c>
      <c r="B5" s="18">
        <v>199.044738</v>
      </c>
      <c r="C5" s="18" t="s">
        <v>3197</v>
      </c>
      <c r="D5" s="18" t="s">
        <v>4727</v>
      </c>
      <c r="E5" s="18" t="s">
        <v>4756</v>
      </c>
      <c r="F5" s="18" t="s">
        <v>4758</v>
      </c>
      <c r="G5" s="18" t="s">
        <v>4758</v>
      </c>
      <c r="H5" s="18" t="s">
        <v>3198</v>
      </c>
      <c r="I5" s="18" t="s">
        <v>4760</v>
      </c>
      <c r="J5" s="19">
        <v>1196</v>
      </c>
      <c r="K5" s="34" t="s">
        <v>9955</v>
      </c>
      <c r="M5" s="29" t="s">
        <v>4658</v>
      </c>
      <c r="N5" s="29" t="s">
        <v>8405</v>
      </c>
      <c r="O5" s="29" t="s">
        <v>4658</v>
      </c>
      <c r="P5" s="29" t="s">
        <v>4658</v>
      </c>
      <c r="Q5" s="18" t="s">
        <v>8425</v>
      </c>
      <c r="R5" s="30" t="s">
        <v>4658</v>
      </c>
      <c r="T5" s="17" t="s">
        <v>4727</v>
      </c>
      <c r="U5" s="18" t="s">
        <v>9955</v>
      </c>
      <c r="V5" s="19" t="s">
        <v>7704</v>
      </c>
    </row>
    <row r="6" spans="1:22" x14ac:dyDescent="0.25">
      <c r="A6" s="17">
        <v>1838826</v>
      </c>
      <c r="B6" s="18">
        <v>282.104623</v>
      </c>
      <c r="C6" s="18" t="s">
        <v>3222</v>
      </c>
      <c r="D6" s="18" t="s">
        <v>4727</v>
      </c>
      <c r="E6" s="18" t="s">
        <v>4756</v>
      </c>
      <c r="F6" s="18" t="s">
        <v>4758</v>
      </c>
      <c r="G6" s="18" t="s">
        <v>4758</v>
      </c>
      <c r="H6" s="18" t="s">
        <v>3223</v>
      </c>
      <c r="I6" s="18" t="s">
        <v>4760</v>
      </c>
      <c r="J6" s="19">
        <v>1954</v>
      </c>
      <c r="K6" s="34" t="s">
        <v>9956</v>
      </c>
      <c r="M6" s="29" t="s">
        <v>4658</v>
      </c>
      <c r="N6" s="29" t="s">
        <v>4658</v>
      </c>
      <c r="O6" s="29" t="s">
        <v>4658</v>
      </c>
      <c r="P6" s="29" t="s">
        <v>4658</v>
      </c>
      <c r="R6" s="30" t="s">
        <v>4658</v>
      </c>
      <c r="T6" s="17" t="s">
        <v>4727</v>
      </c>
      <c r="U6" s="18" t="s">
        <v>9956</v>
      </c>
      <c r="V6" s="19" t="s">
        <v>7705</v>
      </c>
    </row>
    <row r="7" spans="1:22" x14ac:dyDescent="0.25">
      <c r="A7" s="17">
        <v>1928078</v>
      </c>
      <c r="B7" s="18">
        <v>253.32764299999999</v>
      </c>
      <c r="C7" s="18" t="s">
        <v>3301</v>
      </c>
      <c r="D7" s="18" t="s">
        <v>4727</v>
      </c>
      <c r="E7" s="18" t="s">
        <v>4756</v>
      </c>
      <c r="F7" s="18" t="s">
        <v>3227</v>
      </c>
      <c r="G7" s="18" t="s">
        <v>4758</v>
      </c>
      <c r="H7" s="18" t="s">
        <v>3302</v>
      </c>
      <c r="I7" s="18" t="s">
        <v>4760</v>
      </c>
      <c r="J7" s="19">
        <v>1232</v>
      </c>
      <c r="K7" s="34" t="s">
        <v>9957</v>
      </c>
      <c r="M7" s="29" t="s">
        <v>4658</v>
      </c>
      <c r="N7" s="29" t="s">
        <v>4658</v>
      </c>
      <c r="O7" s="29" t="s">
        <v>4658</v>
      </c>
      <c r="P7" s="29" t="s">
        <v>4658</v>
      </c>
      <c r="R7" s="30" t="s">
        <v>4658</v>
      </c>
      <c r="T7" s="17" t="s">
        <v>4727</v>
      </c>
      <c r="U7" s="18" t="s">
        <v>9957</v>
      </c>
      <c r="V7" s="19" t="s">
        <v>7707</v>
      </c>
    </row>
    <row r="8" spans="1:22" x14ac:dyDescent="0.25">
      <c r="A8" s="17">
        <v>1838422</v>
      </c>
      <c r="B8" s="18">
        <v>583.895848</v>
      </c>
      <c r="C8" s="18" t="s">
        <v>3190</v>
      </c>
      <c r="D8" s="18" t="s">
        <v>4727</v>
      </c>
      <c r="E8" s="18" t="s">
        <v>4756</v>
      </c>
      <c r="F8" s="18" t="s">
        <v>4758</v>
      </c>
      <c r="G8" s="18" t="s">
        <v>4758</v>
      </c>
      <c r="H8" s="18" t="s">
        <v>3191</v>
      </c>
      <c r="I8" s="18" t="s">
        <v>4760</v>
      </c>
      <c r="J8" s="19">
        <v>4119</v>
      </c>
      <c r="K8" s="34" t="s">
        <v>9958</v>
      </c>
      <c r="M8" s="29" t="s">
        <v>4658</v>
      </c>
      <c r="N8" s="29" t="s">
        <v>4658</v>
      </c>
      <c r="O8" s="29" t="s">
        <v>4658</v>
      </c>
      <c r="P8" s="29" t="s">
        <v>4658</v>
      </c>
      <c r="R8" s="30" t="s">
        <v>4658</v>
      </c>
      <c r="T8" s="17" t="s">
        <v>4727</v>
      </c>
      <c r="U8" s="18" t="s">
        <v>9958</v>
      </c>
      <c r="V8" s="19" t="s">
        <v>7709</v>
      </c>
    </row>
    <row r="9" spans="1:22" x14ac:dyDescent="0.25">
      <c r="A9" s="17">
        <v>1928018</v>
      </c>
      <c r="B9" s="18">
        <v>154.61093600000001</v>
      </c>
      <c r="C9" s="18" t="s">
        <v>3297</v>
      </c>
      <c r="D9" s="18" t="s">
        <v>4727</v>
      </c>
      <c r="E9" s="18" t="s">
        <v>4756</v>
      </c>
      <c r="F9" s="18" t="s">
        <v>3202</v>
      </c>
      <c r="G9" s="18" t="s">
        <v>4758</v>
      </c>
      <c r="H9" s="18" t="s">
        <v>3298</v>
      </c>
      <c r="I9" s="18" t="s">
        <v>4760</v>
      </c>
      <c r="J9" s="19">
        <v>2105</v>
      </c>
      <c r="K9" s="34" t="s">
        <v>9959</v>
      </c>
      <c r="M9" s="29" t="s">
        <v>4658</v>
      </c>
      <c r="N9" s="29" t="s">
        <v>4658</v>
      </c>
      <c r="O9" s="29" t="s">
        <v>4658</v>
      </c>
      <c r="P9" s="29" t="s">
        <v>4658</v>
      </c>
      <c r="R9" s="30" t="s">
        <v>4658</v>
      </c>
      <c r="T9" s="17" t="s">
        <v>4727</v>
      </c>
      <c r="U9" s="18" t="s">
        <v>9959</v>
      </c>
      <c r="V9" s="19" t="s">
        <v>7710</v>
      </c>
    </row>
    <row r="10" spans="1:22" x14ac:dyDescent="0.25">
      <c r="A10" s="17">
        <v>1838808</v>
      </c>
      <c r="B10" s="18">
        <v>102.98218900000001</v>
      </c>
      <c r="C10" s="18" t="s">
        <v>3220</v>
      </c>
      <c r="D10" s="18" t="s">
        <v>4727</v>
      </c>
      <c r="E10" s="18" t="s">
        <v>4756</v>
      </c>
      <c r="F10" s="18" t="s">
        <v>3202</v>
      </c>
      <c r="G10" s="18" t="s">
        <v>4758</v>
      </c>
      <c r="H10" s="18" t="s">
        <v>3221</v>
      </c>
      <c r="I10" s="18" t="s">
        <v>4760</v>
      </c>
      <c r="J10" s="19">
        <v>1440</v>
      </c>
      <c r="K10" s="34" t="s">
        <v>9961</v>
      </c>
      <c r="M10" s="29" t="s">
        <v>4658</v>
      </c>
      <c r="N10" s="29" t="s">
        <v>4658</v>
      </c>
      <c r="O10" s="29" t="s">
        <v>4658</v>
      </c>
      <c r="P10" s="29" t="s">
        <v>8405</v>
      </c>
      <c r="Q10" s="18" t="s">
        <v>8423</v>
      </c>
      <c r="R10" s="30" t="s">
        <v>4658</v>
      </c>
      <c r="T10" s="17" t="s">
        <v>4727</v>
      </c>
      <c r="U10" s="18" t="s">
        <v>9961</v>
      </c>
      <c r="V10" s="19" t="s">
        <v>7712</v>
      </c>
    </row>
    <row r="11" spans="1:22" x14ac:dyDescent="0.25">
      <c r="A11" s="17">
        <v>1838789</v>
      </c>
      <c r="B11" s="18">
        <v>58.880647000000003</v>
      </c>
      <c r="C11" s="18" t="s">
        <v>3218</v>
      </c>
      <c r="D11" s="18" t="s">
        <v>4727</v>
      </c>
      <c r="E11" s="18" t="s">
        <v>4756</v>
      </c>
      <c r="F11" s="18" t="s">
        <v>3202</v>
      </c>
      <c r="G11" s="18" t="s">
        <v>4758</v>
      </c>
      <c r="H11" s="18" t="s">
        <v>3219</v>
      </c>
      <c r="I11" s="18" t="s">
        <v>4760</v>
      </c>
      <c r="J11" s="19">
        <v>1863</v>
      </c>
      <c r="K11" s="34" t="s">
        <v>9960</v>
      </c>
      <c r="M11" s="29" t="s">
        <v>4658</v>
      </c>
      <c r="N11" s="29" t="s">
        <v>4658</v>
      </c>
      <c r="O11" s="29" t="s">
        <v>4658</v>
      </c>
      <c r="P11" s="29" t="s">
        <v>8405</v>
      </c>
      <c r="Q11" s="18" t="s">
        <v>8431</v>
      </c>
      <c r="R11" s="30" t="s">
        <v>4658</v>
      </c>
      <c r="T11" s="17" t="s">
        <v>4727</v>
      </c>
      <c r="U11" s="18" t="s">
        <v>9960</v>
      </c>
      <c r="V11" s="19" t="s">
        <v>7711</v>
      </c>
    </row>
    <row r="12" spans="1:22" x14ac:dyDescent="0.25">
      <c r="A12" s="17">
        <v>1838870</v>
      </c>
      <c r="B12" s="18">
        <v>367.44354399999997</v>
      </c>
      <c r="C12" s="18" t="s">
        <v>3226</v>
      </c>
      <c r="D12" s="18" t="s">
        <v>4727</v>
      </c>
      <c r="E12" s="18" t="s">
        <v>4756</v>
      </c>
      <c r="F12" s="18" t="s">
        <v>3227</v>
      </c>
      <c r="G12" s="18" t="s">
        <v>4758</v>
      </c>
      <c r="H12" s="18" t="s">
        <v>3228</v>
      </c>
      <c r="I12" s="18" t="s">
        <v>4760</v>
      </c>
      <c r="J12" s="19">
        <v>1240</v>
      </c>
      <c r="K12" s="34" t="s">
        <v>9962</v>
      </c>
      <c r="M12" s="29" t="s">
        <v>4658</v>
      </c>
      <c r="N12" s="29" t="s">
        <v>4658</v>
      </c>
      <c r="O12" s="29" t="s">
        <v>4658</v>
      </c>
      <c r="P12" s="29" t="s">
        <v>4658</v>
      </c>
      <c r="R12" s="30" t="s">
        <v>4658</v>
      </c>
      <c r="T12" s="17" t="s">
        <v>4727</v>
      </c>
      <c r="U12" s="18" t="s">
        <v>9962</v>
      </c>
      <c r="V12" s="19" t="s">
        <v>7713</v>
      </c>
    </row>
    <row r="13" spans="1:22" x14ac:dyDescent="0.25">
      <c r="A13" s="17">
        <v>2062027</v>
      </c>
      <c r="B13" s="18">
        <v>114.44954</v>
      </c>
      <c r="C13" s="18" t="s">
        <v>3266</v>
      </c>
      <c r="D13" s="18" t="s">
        <v>4727</v>
      </c>
      <c r="E13" s="18" t="s">
        <v>4756</v>
      </c>
      <c r="F13" s="18" t="s">
        <v>4758</v>
      </c>
      <c r="G13" s="18" t="s">
        <v>4758</v>
      </c>
      <c r="H13" s="18" t="s">
        <v>3267</v>
      </c>
      <c r="I13" s="18" t="s">
        <v>4760</v>
      </c>
      <c r="J13" s="19">
        <v>988</v>
      </c>
      <c r="K13" s="34" t="s">
        <v>9963</v>
      </c>
      <c r="M13" s="29" t="s">
        <v>4658</v>
      </c>
      <c r="N13" s="29" t="s">
        <v>8405</v>
      </c>
      <c r="O13" s="29" t="s">
        <v>4658</v>
      </c>
      <c r="P13" s="29" t="s">
        <v>4658</v>
      </c>
      <c r="Q13" s="18" t="s">
        <v>8424</v>
      </c>
      <c r="R13" s="30" t="s">
        <v>4658</v>
      </c>
      <c r="T13" s="17" t="s">
        <v>4727</v>
      </c>
      <c r="U13" s="18" t="s">
        <v>9963</v>
      </c>
      <c r="V13" s="19" t="s">
        <v>7714</v>
      </c>
    </row>
    <row r="14" spans="1:22" x14ac:dyDescent="0.25">
      <c r="A14" s="17">
        <v>1838744</v>
      </c>
      <c r="B14" s="18">
        <v>459.72081300000002</v>
      </c>
      <c r="C14" s="18" t="s">
        <v>3214</v>
      </c>
      <c r="D14" s="18" t="s">
        <v>4727</v>
      </c>
      <c r="E14" s="18" t="s">
        <v>4756</v>
      </c>
      <c r="F14" s="18" t="s">
        <v>3202</v>
      </c>
      <c r="G14" s="18" t="s">
        <v>4758</v>
      </c>
      <c r="H14" s="18" t="s">
        <v>3215</v>
      </c>
      <c r="I14" s="18" t="s">
        <v>4760</v>
      </c>
      <c r="J14" s="19">
        <v>1462</v>
      </c>
      <c r="K14" s="34" t="s">
        <v>9964</v>
      </c>
      <c r="M14" s="29" t="s">
        <v>4658</v>
      </c>
      <c r="N14" s="29" t="s">
        <v>4658</v>
      </c>
      <c r="O14" s="29" t="s">
        <v>4658</v>
      </c>
      <c r="P14" s="29" t="s">
        <v>4658</v>
      </c>
      <c r="R14" s="30" t="s">
        <v>4658</v>
      </c>
      <c r="T14" s="17" t="s">
        <v>4727</v>
      </c>
      <c r="U14" s="18" t="s">
        <v>9964</v>
      </c>
      <c r="V14" s="19" t="s">
        <v>7715</v>
      </c>
    </row>
    <row r="15" spans="1:22" x14ac:dyDescent="0.25">
      <c r="A15" s="17">
        <v>2061988</v>
      </c>
      <c r="B15" s="18">
        <v>324.120541</v>
      </c>
      <c r="C15" s="18" t="s">
        <v>3261</v>
      </c>
      <c r="D15" s="18" t="s">
        <v>4727</v>
      </c>
      <c r="E15" s="18" t="s">
        <v>4756</v>
      </c>
      <c r="F15" s="18" t="s">
        <v>3262</v>
      </c>
      <c r="G15" s="18" t="s">
        <v>4758</v>
      </c>
      <c r="H15" s="18" t="s">
        <v>3263</v>
      </c>
      <c r="I15" s="18" t="s">
        <v>4760</v>
      </c>
      <c r="J15" s="19">
        <v>3155</v>
      </c>
      <c r="K15" s="34" t="s">
        <v>9965</v>
      </c>
      <c r="M15" s="29" t="s">
        <v>4658</v>
      </c>
      <c r="N15" s="29" t="s">
        <v>4658</v>
      </c>
      <c r="O15" s="29" t="s">
        <v>4658</v>
      </c>
      <c r="P15" s="29" t="s">
        <v>4658</v>
      </c>
      <c r="R15" s="30" t="s">
        <v>4658</v>
      </c>
      <c r="T15" s="17" t="s">
        <v>4727</v>
      </c>
      <c r="U15" s="18" t="s">
        <v>9965</v>
      </c>
      <c r="V15" s="19" t="s">
        <v>7716</v>
      </c>
    </row>
    <row r="16" spans="1:22" x14ac:dyDescent="0.25">
      <c r="A16" s="17">
        <v>2062006</v>
      </c>
      <c r="B16" s="18">
        <v>388.25859600000001</v>
      </c>
      <c r="C16" s="18" t="s">
        <v>3264</v>
      </c>
      <c r="D16" s="18" t="s">
        <v>4727</v>
      </c>
      <c r="E16" s="18" t="s">
        <v>4756</v>
      </c>
      <c r="F16" s="18" t="s">
        <v>4758</v>
      </c>
      <c r="G16" s="18" t="s">
        <v>4758</v>
      </c>
      <c r="H16" s="18" t="s">
        <v>3265</v>
      </c>
      <c r="I16" s="18" t="s">
        <v>4760</v>
      </c>
      <c r="J16" s="19">
        <v>3371</v>
      </c>
      <c r="K16" s="34" t="s">
        <v>9966</v>
      </c>
      <c r="M16" s="29" t="s">
        <v>4658</v>
      </c>
      <c r="N16" s="29" t="s">
        <v>4658</v>
      </c>
      <c r="O16" s="29" t="s">
        <v>4658</v>
      </c>
      <c r="P16" s="29" t="s">
        <v>4658</v>
      </c>
      <c r="R16" s="30" t="s">
        <v>4658</v>
      </c>
      <c r="T16" s="17" t="s">
        <v>4727</v>
      </c>
      <c r="U16" s="18" t="s">
        <v>9966</v>
      </c>
      <c r="V16" s="19" t="s">
        <v>7717</v>
      </c>
    </row>
    <row r="17" spans="1:22" x14ac:dyDescent="0.25">
      <c r="A17" s="17">
        <v>2061863</v>
      </c>
      <c r="B17" s="18">
        <v>189.530846</v>
      </c>
      <c r="C17" s="18" t="s">
        <v>3251</v>
      </c>
      <c r="D17" s="18" t="s">
        <v>4727</v>
      </c>
      <c r="E17" s="18" t="s">
        <v>4756</v>
      </c>
      <c r="F17" s="18" t="s">
        <v>3243</v>
      </c>
      <c r="G17" s="18" t="s">
        <v>4758</v>
      </c>
      <c r="H17" s="18" t="s">
        <v>3252</v>
      </c>
      <c r="I17" s="18" t="s">
        <v>4760</v>
      </c>
      <c r="J17" s="19">
        <v>511</v>
      </c>
      <c r="K17" s="34" t="s">
        <v>9967</v>
      </c>
      <c r="M17" s="29" t="s">
        <v>4658</v>
      </c>
      <c r="N17" s="29" t="s">
        <v>4658</v>
      </c>
      <c r="O17" s="29" t="s">
        <v>4658</v>
      </c>
      <c r="P17" s="29" t="s">
        <v>4658</v>
      </c>
      <c r="R17" s="30" t="s">
        <v>4658</v>
      </c>
      <c r="T17" s="17" t="s">
        <v>4727</v>
      </c>
      <c r="U17" s="18" t="s">
        <v>9967</v>
      </c>
      <c r="V17" s="19" t="s">
        <v>7718</v>
      </c>
    </row>
    <row r="18" spans="1:22" x14ac:dyDescent="0.25">
      <c r="A18" s="17">
        <v>1838997</v>
      </c>
      <c r="B18" s="18">
        <v>7.9699710000000001</v>
      </c>
      <c r="C18" s="18" t="s">
        <v>3238</v>
      </c>
      <c r="D18" s="18" t="s">
        <v>4727</v>
      </c>
      <c r="E18" s="18" t="s">
        <v>4756</v>
      </c>
      <c r="F18" s="18" t="s">
        <v>4758</v>
      </c>
      <c r="G18" s="18" t="s">
        <v>4758</v>
      </c>
      <c r="H18" s="18" t="s">
        <v>3239</v>
      </c>
      <c r="I18" s="18" t="s">
        <v>4760</v>
      </c>
      <c r="J18" s="19">
        <v>5749</v>
      </c>
      <c r="K18" s="34" t="s">
        <v>9968</v>
      </c>
      <c r="M18" s="29" t="s">
        <v>4658</v>
      </c>
      <c r="N18" s="29" t="s">
        <v>4658</v>
      </c>
      <c r="O18" s="29" t="s">
        <v>4658</v>
      </c>
      <c r="P18" s="29" t="s">
        <v>4658</v>
      </c>
      <c r="R18" s="30" t="s">
        <v>4658</v>
      </c>
      <c r="T18" s="17" t="s">
        <v>4727</v>
      </c>
      <c r="U18" s="18" t="s">
        <v>9968</v>
      </c>
      <c r="V18" s="19" t="s">
        <v>7719</v>
      </c>
    </row>
    <row r="19" spans="1:22" x14ac:dyDescent="0.25">
      <c r="A19" s="17">
        <v>1838463</v>
      </c>
      <c r="B19" s="18">
        <v>45.544288000000002</v>
      </c>
      <c r="C19" s="18" t="s">
        <v>3195</v>
      </c>
      <c r="D19" s="18" t="s">
        <v>4727</v>
      </c>
      <c r="E19" s="18" t="s">
        <v>4756</v>
      </c>
      <c r="F19" s="18" t="s">
        <v>3193</v>
      </c>
      <c r="G19" s="18" t="s">
        <v>4758</v>
      </c>
      <c r="H19" s="18" t="s">
        <v>3196</v>
      </c>
      <c r="I19" s="18" t="s">
        <v>4760</v>
      </c>
      <c r="J19" s="19">
        <v>2377</v>
      </c>
      <c r="K19" s="34" t="s">
        <v>9969</v>
      </c>
      <c r="M19" s="29" t="s">
        <v>4658</v>
      </c>
      <c r="N19" s="29" t="s">
        <v>4658</v>
      </c>
      <c r="O19" s="29" t="s">
        <v>4658</v>
      </c>
      <c r="P19" s="29" t="s">
        <v>4658</v>
      </c>
      <c r="R19" s="30" t="s">
        <v>4658</v>
      </c>
      <c r="T19" s="17" t="s">
        <v>4727</v>
      </c>
      <c r="U19" s="18" t="s">
        <v>9969</v>
      </c>
      <c r="V19" s="19" t="s">
        <v>7720</v>
      </c>
    </row>
    <row r="20" spans="1:22" x14ac:dyDescent="0.25">
      <c r="A20" s="17">
        <v>2062071</v>
      </c>
      <c r="B20" s="18">
        <v>54.512514000000003</v>
      </c>
      <c r="C20" s="18" t="s">
        <v>3268</v>
      </c>
      <c r="D20" s="18" t="s">
        <v>4727</v>
      </c>
      <c r="E20" s="18" t="s">
        <v>4756</v>
      </c>
      <c r="F20" s="18" t="s">
        <v>4758</v>
      </c>
      <c r="G20" s="18" t="s">
        <v>4758</v>
      </c>
      <c r="H20" s="18" t="s">
        <v>3269</v>
      </c>
      <c r="I20" s="18" t="s">
        <v>4760</v>
      </c>
      <c r="J20" s="19">
        <v>666</v>
      </c>
      <c r="K20" s="34" t="s">
        <v>9970</v>
      </c>
      <c r="M20" s="29" t="s">
        <v>4658</v>
      </c>
      <c r="N20" s="29" t="s">
        <v>8405</v>
      </c>
      <c r="O20" s="29" t="s">
        <v>4658</v>
      </c>
      <c r="P20" s="29" t="s">
        <v>4658</v>
      </c>
      <c r="Q20" s="18" t="s">
        <v>8426</v>
      </c>
      <c r="R20" s="30" t="s">
        <v>4658</v>
      </c>
      <c r="T20" s="17" t="s">
        <v>4727</v>
      </c>
      <c r="U20" s="18" t="s">
        <v>9970</v>
      </c>
      <c r="V20" s="19" t="s">
        <v>7721</v>
      </c>
    </row>
    <row r="21" spans="1:22" x14ac:dyDescent="0.25">
      <c r="A21" s="17">
        <v>2061689</v>
      </c>
      <c r="B21" s="18">
        <v>156.75375399999999</v>
      </c>
      <c r="C21" s="18" t="s">
        <v>3242</v>
      </c>
      <c r="D21" s="18" t="s">
        <v>4727</v>
      </c>
      <c r="E21" s="18" t="s">
        <v>4756</v>
      </c>
      <c r="F21" s="18" t="s">
        <v>3243</v>
      </c>
      <c r="G21" s="18" t="s">
        <v>4758</v>
      </c>
      <c r="H21" s="18" t="s">
        <v>3244</v>
      </c>
      <c r="I21" s="18" t="s">
        <v>4760</v>
      </c>
      <c r="J21" s="19">
        <v>1671</v>
      </c>
      <c r="K21" s="34" t="s">
        <v>9971</v>
      </c>
      <c r="M21" s="29" t="s">
        <v>4658</v>
      </c>
      <c r="N21" s="29" t="s">
        <v>4658</v>
      </c>
      <c r="O21" s="29" t="s">
        <v>4658</v>
      </c>
      <c r="P21" s="29" t="s">
        <v>4658</v>
      </c>
      <c r="R21" s="30" t="s">
        <v>4658</v>
      </c>
      <c r="T21" s="17" t="s">
        <v>4727</v>
      </c>
      <c r="U21" s="18" t="s">
        <v>9971</v>
      </c>
      <c r="V21" s="19" t="s">
        <v>7722</v>
      </c>
    </row>
    <row r="22" spans="1:22" x14ac:dyDescent="0.25">
      <c r="A22" s="17">
        <v>1927651</v>
      </c>
      <c r="B22" s="18">
        <v>5.6220330000000001</v>
      </c>
      <c r="C22" s="18" t="s">
        <v>3279</v>
      </c>
      <c r="D22" s="18" t="s">
        <v>4727</v>
      </c>
      <c r="E22" s="18" t="s">
        <v>4756</v>
      </c>
      <c r="F22" s="18" t="s">
        <v>4758</v>
      </c>
      <c r="G22" s="18" t="s">
        <v>4758</v>
      </c>
      <c r="H22" s="18" t="s">
        <v>3280</v>
      </c>
      <c r="I22" s="18" t="s">
        <v>4760</v>
      </c>
      <c r="J22" s="19">
        <v>2337</v>
      </c>
      <c r="K22" s="34" t="s">
        <v>9972</v>
      </c>
      <c r="M22" s="29" t="s">
        <v>4658</v>
      </c>
      <c r="N22" s="29" t="s">
        <v>4658</v>
      </c>
      <c r="O22" s="29" t="s">
        <v>4658</v>
      </c>
      <c r="P22" s="29" t="s">
        <v>4658</v>
      </c>
      <c r="R22" s="30" t="s">
        <v>4658</v>
      </c>
      <c r="T22" s="17" t="s">
        <v>4727</v>
      </c>
      <c r="U22" s="18" t="s">
        <v>9972</v>
      </c>
      <c r="V22" s="19" t="s">
        <v>7724</v>
      </c>
    </row>
    <row r="23" spans="1:22" x14ac:dyDescent="0.25">
      <c r="A23" s="17">
        <v>2061884</v>
      </c>
      <c r="B23" s="18">
        <v>169.239025</v>
      </c>
      <c r="C23" s="18" t="s">
        <v>3253</v>
      </c>
      <c r="D23" s="18" t="s">
        <v>4727</v>
      </c>
      <c r="E23" s="18" t="s">
        <v>4756</v>
      </c>
      <c r="F23" s="18" t="s">
        <v>4758</v>
      </c>
      <c r="G23" s="18" t="s">
        <v>4758</v>
      </c>
      <c r="H23" s="18" t="s">
        <v>3254</v>
      </c>
      <c r="I23" s="18" t="s">
        <v>4760</v>
      </c>
      <c r="J23" s="19">
        <v>2757</v>
      </c>
      <c r="K23" s="34" t="s">
        <v>9973</v>
      </c>
      <c r="M23" s="29" t="s">
        <v>4658</v>
      </c>
      <c r="N23" s="29" t="s">
        <v>8405</v>
      </c>
      <c r="O23" s="29" t="s">
        <v>4658</v>
      </c>
      <c r="P23" s="29" t="s">
        <v>4658</v>
      </c>
      <c r="Q23" s="18" t="s">
        <v>8427</v>
      </c>
      <c r="R23" s="30" t="s">
        <v>4658</v>
      </c>
      <c r="T23" s="17" t="s">
        <v>4727</v>
      </c>
      <c r="U23" s="18" t="s">
        <v>9973</v>
      </c>
      <c r="V23" s="19" t="s">
        <v>7725</v>
      </c>
    </row>
    <row r="24" spans="1:22" x14ac:dyDescent="0.25">
      <c r="A24" s="17">
        <v>2061825</v>
      </c>
      <c r="B24" s="18">
        <v>142.15219999999999</v>
      </c>
      <c r="C24" s="18" t="s">
        <v>3247</v>
      </c>
      <c r="D24" s="18" t="s">
        <v>4727</v>
      </c>
      <c r="E24" s="18" t="s">
        <v>4756</v>
      </c>
      <c r="F24" s="18" t="s">
        <v>3243</v>
      </c>
      <c r="G24" s="18" t="s">
        <v>4758</v>
      </c>
      <c r="H24" s="18" t="s">
        <v>3248</v>
      </c>
      <c r="I24" s="18" t="s">
        <v>4760</v>
      </c>
      <c r="J24" s="19">
        <v>1702</v>
      </c>
      <c r="K24" s="34" t="s">
        <v>9974</v>
      </c>
      <c r="M24" s="29" t="s">
        <v>4658</v>
      </c>
      <c r="N24" s="29" t="s">
        <v>4658</v>
      </c>
      <c r="O24" s="29" t="s">
        <v>4658</v>
      </c>
      <c r="P24" s="29" t="s">
        <v>4658</v>
      </c>
      <c r="R24" s="30" t="s">
        <v>4658</v>
      </c>
      <c r="T24" s="17" t="s">
        <v>4727</v>
      </c>
      <c r="U24" s="18" t="s">
        <v>9974</v>
      </c>
      <c r="V24" s="19" t="s">
        <v>7726</v>
      </c>
    </row>
    <row r="25" spans="1:22" x14ac:dyDescent="0.25">
      <c r="A25" s="17">
        <v>2061906</v>
      </c>
      <c r="B25" s="18">
        <v>719.98774600000002</v>
      </c>
      <c r="C25" s="18" t="s">
        <v>3255</v>
      </c>
      <c r="D25" s="18" t="s">
        <v>4727</v>
      </c>
      <c r="E25" s="18" t="s">
        <v>4756</v>
      </c>
      <c r="F25" s="18" t="s">
        <v>4758</v>
      </c>
      <c r="G25" s="18" t="s">
        <v>4758</v>
      </c>
      <c r="H25" s="18" t="s">
        <v>3256</v>
      </c>
      <c r="I25" s="18" t="s">
        <v>4760</v>
      </c>
      <c r="J25" s="19">
        <v>2501</v>
      </c>
      <c r="K25" s="34" t="s">
        <v>9975</v>
      </c>
      <c r="M25" s="29" t="s">
        <v>4658</v>
      </c>
      <c r="N25" s="29" t="s">
        <v>8405</v>
      </c>
      <c r="O25" s="29" t="s">
        <v>4658</v>
      </c>
      <c r="P25" s="29" t="s">
        <v>4658</v>
      </c>
      <c r="Q25" s="18" t="s">
        <v>8428</v>
      </c>
      <c r="R25" s="30" t="s">
        <v>4658</v>
      </c>
      <c r="T25" s="17" t="s">
        <v>4727</v>
      </c>
      <c r="U25" s="18" t="s">
        <v>9975</v>
      </c>
      <c r="V25" s="19" t="s">
        <v>7727</v>
      </c>
    </row>
    <row r="26" spans="1:22" x14ac:dyDescent="0.25">
      <c r="A26" s="17">
        <v>1839018</v>
      </c>
      <c r="B26" s="18">
        <v>24.375101000000001</v>
      </c>
      <c r="C26" s="18" t="s">
        <v>3240</v>
      </c>
      <c r="D26" s="18" t="s">
        <v>4727</v>
      </c>
      <c r="E26" s="18" t="s">
        <v>4756</v>
      </c>
      <c r="F26" s="18" t="s">
        <v>3193</v>
      </c>
      <c r="G26" s="18" t="s">
        <v>4758</v>
      </c>
      <c r="H26" s="18" t="s">
        <v>3241</v>
      </c>
      <c r="I26" s="18" t="s">
        <v>4760</v>
      </c>
      <c r="J26" s="19">
        <v>2592</v>
      </c>
      <c r="K26" s="34" t="s">
        <v>9976</v>
      </c>
      <c r="M26" s="29" t="s">
        <v>4658</v>
      </c>
      <c r="N26" s="29" t="s">
        <v>4658</v>
      </c>
      <c r="O26" s="29" t="s">
        <v>4658</v>
      </c>
      <c r="P26" s="29" t="s">
        <v>4658</v>
      </c>
      <c r="R26" s="30" t="s">
        <v>4658</v>
      </c>
      <c r="T26" s="17" t="s">
        <v>4727</v>
      </c>
      <c r="U26" s="18" t="s">
        <v>9976</v>
      </c>
      <c r="V26" s="19" t="s">
        <v>7728</v>
      </c>
    </row>
    <row r="27" spans="1:22" x14ac:dyDescent="0.25">
      <c r="A27" s="17">
        <v>1838976</v>
      </c>
      <c r="B27" s="18">
        <v>18.918185999999999</v>
      </c>
      <c r="C27" s="18" t="s">
        <v>3236</v>
      </c>
      <c r="D27" s="18" t="s">
        <v>4727</v>
      </c>
      <c r="E27" s="18" t="s">
        <v>4756</v>
      </c>
      <c r="F27" s="18" t="s">
        <v>4758</v>
      </c>
      <c r="G27" s="18" t="s">
        <v>4758</v>
      </c>
      <c r="H27" s="18" t="s">
        <v>3237</v>
      </c>
      <c r="I27" s="18" t="s">
        <v>4760</v>
      </c>
      <c r="J27" s="19">
        <v>2920</v>
      </c>
      <c r="K27" s="34" t="s">
        <v>9977</v>
      </c>
      <c r="M27" s="29" t="s">
        <v>4658</v>
      </c>
      <c r="N27" s="29" t="s">
        <v>4658</v>
      </c>
      <c r="O27" s="29" t="s">
        <v>4658</v>
      </c>
      <c r="P27" s="29" t="s">
        <v>4658</v>
      </c>
      <c r="R27" s="30" t="s">
        <v>4658</v>
      </c>
      <c r="T27" s="17" t="s">
        <v>4727</v>
      </c>
      <c r="U27" s="18" t="s">
        <v>9977</v>
      </c>
      <c r="V27" s="19" t="s">
        <v>7729</v>
      </c>
    </row>
    <row r="28" spans="1:22" x14ac:dyDescent="0.25">
      <c r="A28" s="17">
        <v>1927744</v>
      </c>
      <c r="B28" s="18">
        <v>32.896562000000003</v>
      </c>
      <c r="C28" s="18" t="s">
        <v>3289</v>
      </c>
      <c r="D28" s="18" t="s">
        <v>4727</v>
      </c>
      <c r="E28" s="18" t="s">
        <v>4756</v>
      </c>
      <c r="F28" s="18" t="s">
        <v>3193</v>
      </c>
      <c r="G28" s="18" t="s">
        <v>4758</v>
      </c>
      <c r="H28" s="18" t="s">
        <v>3290</v>
      </c>
      <c r="I28" s="18" t="s">
        <v>4760</v>
      </c>
      <c r="J28" s="19">
        <v>1506</v>
      </c>
      <c r="K28" s="34" t="s">
        <v>9978</v>
      </c>
      <c r="M28" s="29" t="s">
        <v>4658</v>
      </c>
      <c r="N28" s="29" t="s">
        <v>4658</v>
      </c>
      <c r="O28" s="29" t="s">
        <v>4658</v>
      </c>
      <c r="P28" s="29" t="s">
        <v>4658</v>
      </c>
      <c r="R28" s="30" t="s">
        <v>4658</v>
      </c>
      <c r="T28" s="17" t="s">
        <v>4727</v>
      </c>
      <c r="U28" s="18" t="s">
        <v>9978</v>
      </c>
      <c r="V28" s="19" t="s">
        <v>7730</v>
      </c>
    </row>
    <row r="29" spans="1:22" x14ac:dyDescent="0.25">
      <c r="A29" s="17">
        <v>1838766</v>
      </c>
      <c r="B29" s="18">
        <v>399.71358500000002</v>
      </c>
      <c r="C29" s="18" t="s">
        <v>3216</v>
      </c>
      <c r="D29" s="18" t="s">
        <v>4727</v>
      </c>
      <c r="E29" s="18" t="s">
        <v>4756</v>
      </c>
      <c r="F29" s="18" t="s">
        <v>4758</v>
      </c>
      <c r="G29" s="18" t="s">
        <v>4758</v>
      </c>
      <c r="H29" s="18" t="s">
        <v>3217</v>
      </c>
      <c r="I29" s="18" t="s">
        <v>4760</v>
      </c>
      <c r="J29" s="19">
        <v>4219</v>
      </c>
      <c r="K29" s="34" t="s">
        <v>9979</v>
      </c>
      <c r="M29" s="29" t="s">
        <v>4658</v>
      </c>
      <c r="N29" s="29" t="s">
        <v>4658</v>
      </c>
      <c r="O29" s="29" t="s">
        <v>4658</v>
      </c>
      <c r="P29" s="29" t="s">
        <v>4658</v>
      </c>
      <c r="R29" s="30" t="s">
        <v>4658</v>
      </c>
      <c r="T29" s="17" t="s">
        <v>4727</v>
      </c>
      <c r="U29" s="18" t="s">
        <v>9979</v>
      </c>
      <c r="V29" s="19" t="s">
        <v>7731</v>
      </c>
    </row>
    <row r="30" spans="1:22" x14ac:dyDescent="0.25">
      <c r="A30" s="17">
        <v>1838501</v>
      </c>
      <c r="B30" s="18">
        <v>65.925488999999999</v>
      </c>
      <c r="C30" s="18" t="s">
        <v>3199</v>
      </c>
      <c r="D30" s="18" t="s">
        <v>4727</v>
      </c>
      <c r="E30" s="18" t="s">
        <v>4756</v>
      </c>
      <c r="F30" s="18" t="s">
        <v>3193</v>
      </c>
      <c r="G30" s="18" t="s">
        <v>4758</v>
      </c>
      <c r="H30" s="18" t="s">
        <v>3200</v>
      </c>
      <c r="I30" s="18" t="s">
        <v>4760</v>
      </c>
      <c r="J30" s="19">
        <v>2938</v>
      </c>
      <c r="K30" s="34" t="s">
        <v>9980</v>
      </c>
      <c r="M30" s="29" t="s">
        <v>4658</v>
      </c>
      <c r="N30" s="29" t="s">
        <v>4658</v>
      </c>
      <c r="O30" s="29" t="s">
        <v>4658</v>
      </c>
      <c r="P30" s="29" t="s">
        <v>4658</v>
      </c>
      <c r="R30" s="30" t="s">
        <v>4658</v>
      </c>
      <c r="T30" s="17" t="s">
        <v>4727</v>
      </c>
      <c r="U30" s="18" t="s">
        <v>9980</v>
      </c>
      <c r="V30" s="19" t="s">
        <v>7732</v>
      </c>
    </row>
    <row r="31" spans="1:22" x14ac:dyDescent="0.25">
      <c r="A31" s="17">
        <v>2061803</v>
      </c>
      <c r="B31" s="18">
        <v>392.88935700000002</v>
      </c>
      <c r="C31" s="18" t="s">
        <v>3245</v>
      </c>
      <c r="D31" s="18" t="s">
        <v>4727</v>
      </c>
      <c r="E31" s="18" t="s">
        <v>4756</v>
      </c>
      <c r="F31" s="18" t="s">
        <v>3243</v>
      </c>
      <c r="G31" s="18" t="s">
        <v>4758</v>
      </c>
      <c r="H31" s="18" t="s">
        <v>3246</v>
      </c>
      <c r="I31" s="18" t="s">
        <v>4760</v>
      </c>
      <c r="J31" s="19">
        <v>1862</v>
      </c>
      <c r="K31" s="34" t="s">
        <v>9981</v>
      </c>
      <c r="M31" s="29" t="s">
        <v>4658</v>
      </c>
      <c r="N31" s="29" t="s">
        <v>4658</v>
      </c>
      <c r="O31" s="29" t="s">
        <v>4658</v>
      </c>
      <c r="P31" s="29" t="s">
        <v>4658</v>
      </c>
      <c r="R31" s="30" t="s">
        <v>4658</v>
      </c>
      <c r="T31" s="17" t="s">
        <v>4727</v>
      </c>
      <c r="U31" s="18" t="s">
        <v>9981</v>
      </c>
      <c r="V31" s="19" t="s">
        <v>7734</v>
      </c>
    </row>
    <row r="32" spans="1:22" x14ac:dyDescent="0.25">
      <c r="A32" s="17">
        <v>1838936</v>
      </c>
      <c r="B32" s="18">
        <v>108.034577</v>
      </c>
      <c r="C32" s="18" t="s">
        <v>3233</v>
      </c>
      <c r="D32" s="18" t="s">
        <v>4727</v>
      </c>
      <c r="E32" s="18" t="s">
        <v>4756</v>
      </c>
      <c r="F32" s="18" t="s">
        <v>3234</v>
      </c>
      <c r="G32" s="18" t="s">
        <v>4758</v>
      </c>
      <c r="H32" s="18" t="s">
        <v>3235</v>
      </c>
      <c r="I32" s="18" t="s">
        <v>4760</v>
      </c>
      <c r="J32" s="19">
        <v>2577</v>
      </c>
      <c r="K32" s="34" t="s">
        <v>9982</v>
      </c>
      <c r="M32" s="29" t="s">
        <v>4658</v>
      </c>
      <c r="N32" s="29" t="s">
        <v>4658</v>
      </c>
      <c r="O32" s="29" t="s">
        <v>4658</v>
      </c>
      <c r="P32" s="29" t="s">
        <v>4658</v>
      </c>
      <c r="R32" s="30" t="s">
        <v>4658</v>
      </c>
      <c r="T32" s="17" t="s">
        <v>4727</v>
      </c>
      <c r="U32" s="18" t="s">
        <v>9982</v>
      </c>
      <c r="V32" s="19" t="s">
        <v>7736</v>
      </c>
    </row>
    <row r="33" spans="1:22" x14ac:dyDescent="0.25">
      <c r="A33" s="17">
        <v>1838549</v>
      </c>
      <c r="B33" s="18">
        <v>91.494510000000005</v>
      </c>
      <c r="C33" s="18" t="s">
        <v>3201</v>
      </c>
      <c r="D33" s="18" t="s">
        <v>4727</v>
      </c>
      <c r="E33" s="18" t="s">
        <v>4756</v>
      </c>
      <c r="F33" s="18" t="s">
        <v>3202</v>
      </c>
      <c r="G33" s="18" t="s">
        <v>4758</v>
      </c>
      <c r="H33" s="18" t="s">
        <v>3203</v>
      </c>
      <c r="I33" s="18" t="s">
        <v>4760</v>
      </c>
      <c r="J33" s="19">
        <v>1907</v>
      </c>
      <c r="K33" s="34" t="s">
        <v>9983</v>
      </c>
      <c r="M33" s="29" t="s">
        <v>4658</v>
      </c>
      <c r="N33" s="29" t="s">
        <v>4658</v>
      </c>
      <c r="O33" s="29" t="s">
        <v>4658</v>
      </c>
      <c r="P33" s="29" t="s">
        <v>4658</v>
      </c>
      <c r="R33" s="30" t="s">
        <v>4658</v>
      </c>
      <c r="T33" s="17" t="s">
        <v>4727</v>
      </c>
      <c r="U33" s="18" t="s">
        <v>9983</v>
      </c>
      <c r="V33" s="19" t="s">
        <v>7737</v>
      </c>
    </row>
    <row r="34" spans="1:22" x14ac:dyDescent="0.25">
      <c r="A34" s="17">
        <v>1838721</v>
      </c>
      <c r="B34" s="18">
        <v>249.94734399999999</v>
      </c>
      <c r="C34" s="18" t="s">
        <v>3212</v>
      </c>
      <c r="D34" s="18" t="s">
        <v>4727</v>
      </c>
      <c r="E34" s="18" t="s">
        <v>4756</v>
      </c>
      <c r="F34" s="18" t="s">
        <v>4758</v>
      </c>
      <c r="G34" s="18" t="s">
        <v>4758</v>
      </c>
      <c r="H34" s="18" t="s">
        <v>3213</v>
      </c>
      <c r="I34" s="18" t="s">
        <v>4760</v>
      </c>
      <c r="J34" s="19">
        <v>2283</v>
      </c>
      <c r="K34" s="34" t="s">
        <v>9984</v>
      </c>
      <c r="M34" s="29" t="s">
        <v>4658</v>
      </c>
      <c r="N34" s="29" t="s">
        <v>4658</v>
      </c>
      <c r="O34" s="29" t="s">
        <v>4658</v>
      </c>
      <c r="P34" s="29" t="s">
        <v>4658</v>
      </c>
      <c r="R34" s="30" t="s">
        <v>4658</v>
      </c>
      <c r="T34" s="17" t="s">
        <v>4727</v>
      </c>
      <c r="U34" s="18" t="s">
        <v>9984</v>
      </c>
      <c r="V34" s="19" t="s">
        <v>7738</v>
      </c>
    </row>
    <row r="35" spans="1:22" x14ac:dyDescent="0.25">
      <c r="A35" s="17">
        <v>1838584</v>
      </c>
      <c r="B35" s="18">
        <v>0.55017499999999997</v>
      </c>
      <c r="C35" s="18" t="s">
        <v>3204</v>
      </c>
      <c r="D35" s="18" t="s">
        <v>4727</v>
      </c>
      <c r="E35" s="18" t="s">
        <v>4756</v>
      </c>
      <c r="F35" s="18" t="s">
        <v>3202</v>
      </c>
      <c r="G35" s="18" t="s">
        <v>4758</v>
      </c>
      <c r="H35" s="18" t="s">
        <v>3205</v>
      </c>
      <c r="I35" s="18" t="s">
        <v>4760</v>
      </c>
      <c r="J35" s="19">
        <v>1223</v>
      </c>
      <c r="K35" s="34" t="s">
        <v>9985</v>
      </c>
      <c r="M35" s="29" t="s">
        <v>4658</v>
      </c>
      <c r="N35" s="29" t="s">
        <v>4658</v>
      </c>
      <c r="O35" s="29" t="s">
        <v>4658</v>
      </c>
      <c r="P35" s="29" t="s">
        <v>4658</v>
      </c>
      <c r="R35" s="30" t="s">
        <v>4658</v>
      </c>
      <c r="T35" s="17" t="s">
        <v>4727</v>
      </c>
      <c r="U35" s="18" t="s">
        <v>9985</v>
      </c>
      <c r="V35" s="19" t="s">
        <v>7739</v>
      </c>
    </row>
    <row r="36" spans="1:22" x14ac:dyDescent="0.25">
      <c r="A36" s="17">
        <v>1838622</v>
      </c>
      <c r="B36" s="18">
        <v>23.399182</v>
      </c>
      <c r="C36" s="18" t="s">
        <v>3208</v>
      </c>
      <c r="D36" s="18" t="s">
        <v>4727</v>
      </c>
      <c r="E36" s="18" t="s">
        <v>4756</v>
      </c>
      <c r="F36" s="18" t="s">
        <v>3202</v>
      </c>
      <c r="G36" s="18" t="s">
        <v>4758</v>
      </c>
      <c r="H36" s="18" t="s">
        <v>3209</v>
      </c>
      <c r="I36" s="18" t="s">
        <v>4760</v>
      </c>
      <c r="J36" s="19">
        <v>2959</v>
      </c>
      <c r="K36" s="34" t="s">
        <v>9986</v>
      </c>
      <c r="M36" s="29" t="s">
        <v>4658</v>
      </c>
      <c r="N36" s="29" t="s">
        <v>4658</v>
      </c>
      <c r="O36" s="29" t="s">
        <v>4658</v>
      </c>
      <c r="P36" s="29" t="s">
        <v>4658</v>
      </c>
      <c r="R36" s="30" t="s">
        <v>4658</v>
      </c>
      <c r="T36" s="17" t="s">
        <v>4727</v>
      </c>
      <c r="U36" s="18" t="s">
        <v>9986</v>
      </c>
      <c r="V36" s="19" t="s">
        <v>7740</v>
      </c>
    </row>
    <row r="37" spans="1:22" x14ac:dyDescent="0.25">
      <c r="A37" s="17">
        <v>1838601</v>
      </c>
      <c r="B37" s="18">
        <v>18.671178999999999</v>
      </c>
      <c r="C37" s="18" t="s">
        <v>3206</v>
      </c>
      <c r="D37" s="18" t="s">
        <v>4727</v>
      </c>
      <c r="E37" s="18" t="s">
        <v>4756</v>
      </c>
      <c r="F37" s="18" t="s">
        <v>3202</v>
      </c>
      <c r="G37" s="18" t="s">
        <v>4758</v>
      </c>
      <c r="H37" s="18" t="s">
        <v>3207</v>
      </c>
      <c r="I37" s="18" t="s">
        <v>4760</v>
      </c>
      <c r="J37" s="19">
        <v>2213</v>
      </c>
      <c r="K37" s="34" t="s">
        <v>9987</v>
      </c>
      <c r="M37" s="29" t="s">
        <v>4658</v>
      </c>
      <c r="N37" s="29" t="s">
        <v>4658</v>
      </c>
      <c r="O37" s="29" t="s">
        <v>4658</v>
      </c>
      <c r="P37" s="29" t="s">
        <v>4658</v>
      </c>
      <c r="R37" s="30" t="s">
        <v>4658</v>
      </c>
      <c r="T37" s="17" t="s">
        <v>4727</v>
      </c>
      <c r="U37" s="18" t="s">
        <v>9987</v>
      </c>
      <c r="V37" s="19" t="s">
        <v>7741</v>
      </c>
    </row>
    <row r="38" spans="1:22" x14ac:dyDescent="0.25">
      <c r="A38" s="17">
        <v>1927999</v>
      </c>
      <c r="B38" s="18">
        <v>175.953979</v>
      </c>
      <c r="C38" s="18" t="s">
        <v>3295</v>
      </c>
      <c r="D38" s="18" t="s">
        <v>4727</v>
      </c>
      <c r="E38" s="18" t="s">
        <v>4756</v>
      </c>
      <c r="F38" s="18" t="s">
        <v>4758</v>
      </c>
      <c r="G38" s="18" t="s">
        <v>4758</v>
      </c>
      <c r="H38" s="18" t="s">
        <v>3296</v>
      </c>
      <c r="I38" s="18" t="s">
        <v>4760</v>
      </c>
      <c r="J38" s="19">
        <v>230</v>
      </c>
      <c r="K38" s="34" t="s">
        <v>9988</v>
      </c>
      <c r="M38" s="29" t="s">
        <v>4658</v>
      </c>
      <c r="N38" s="29" t="s">
        <v>4658</v>
      </c>
      <c r="O38" s="29" t="s">
        <v>4658</v>
      </c>
      <c r="P38" s="29" t="s">
        <v>4658</v>
      </c>
      <c r="R38" s="30" t="s">
        <v>4658</v>
      </c>
      <c r="T38" s="17" t="s">
        <v>4727</v>
      </c>
      <c r="U38" s="18" t="s">
        <v>9988</v>
      </c>
      <c r="V38" s="19" t="s">
        <v>7742</v>
      </c>
    </row>
    <row r="39" spans="1:22" x14ac:dyDescent="0.25">
      <c r="A39" s="17">
        <v>1838685</v>
      </c>
      <c r="B39" s="18">
        <v>157.573217</v>
      </c>
      <c r="C39" s="18" t="s">
        <v>3210</v>
      </c>
      <c r="D39" s="18" t="s">
        <v>4727</v>
      </c>
      <c r="E39" s="18" t="s">
        <v>4756</v>
      </c>
      <c r="F39" s="18" t="s">
        <v>4758</v>
      </c>
      <c r="G39" s="18" t="s">
        <v>4758</v>
      </c>
      <c r="H39" s="18" t="s">
        <v>3211</v>
      </c>
      <c r="I39" s="18" t="s">
        <v>4760</v>
      </c>
      <c r="J39" s="19">
        <v>340</v>
      </c>
      <c r="K39" s="34" t="s">
        <v>9989</v>
      </c>
      <c r="M39" s="29" t="s">
        <v>4658</v>
      </c>
      <c r="N39" s="29" t="s">
        <v>4658</v>
      </c>
      <c r="O39" s="29" t="s">
        <v>4658</v>
      </c>
      <c r="P39" s="29" t="s">
        <v>4658</v>
      </c>
      <c r="R39" s="30" t="s">
        <v>4658</v>
      </c>
      <c r="T39" s="17" t="s">
        <v>4727</v>
      </c>
      <c r="U39" s="18" t="s">
        <v>9989</v>
      </c>
      <c r="V39" s="19" t="s">
        <v>7743</v>
      </c>
    </row>
    <row r="40" spans="1:22" x14ac:dyDescent="0.25">
      <c r="A40" s="17">
        <v>1927707</v>
      </c>
      <c r="B40" s="18">
        <v>54.128858999999999</v>
      </c>
      <c r="C40" s="18" t="s">
        <v>3285</v>
      </c>
      <c r="D40" s="18" t="s">
        <v>4727</v>
      </c>
      <c r="E40" s="18" t="s">
        <v>4756</v>
      </c>
      <c r="F40" s="18" t="s">
        <v>3193</v>
      </c>
      <c r="G40" s="18" t="s">
        <v>4758</v>
      </c>
      <c r="H40" s="18" t="s">
        <v>3286</v>
      </c>
      <c r="I40" s="18" t="s">
        <v>4760</v>
      </c>
      <c r="J40" s="19">
        <v>2193</v>
      </c>
      <c r="K40" s="34" t="s">
        <v>9990</v>
      </c>
      <c r="M40" s="29" t="s">
        <v>4658</v>
      </c>
      <c r="N40" s="29" t="s">
        <v>4658</v>
      </c>
      <c r="O40" s="29" t="s">
        <v>4658</v>
      </c>
      <c r="P40" s="29" t="s">
        <v>4658</v>
      </c>
      <c r="R40" s="30" t="s">
        <v>4658</v>
      </c>
      <c r="T40" s="17" t="s">
        <v>4727</v>
      </c>
      <c r="U40" s="18" t="s">
        <v>9990</v>
      </c>
      <c r="V40" s="19" t="s">
        <v>7744</v>
      </c>
    </row>
    <row r="41" spans="1:22" x14ac:dyDescent="0.25">
      <c r="A41" s="17">
        <v>1927688</v>
      </c>
      <c r="B41" s="18">
        <v>10.969576</v>
      </c>
      <c r="C41" s="18" t="s">
        <v>3283</v>
      </c>
      <c r="D41" s="18" t="s">
        <v>4727</v>
      </c>
      <c r="E41" s="18" t="s">
        <v>4756</v>
      </c>
      <c r="F41" s="18" t="s">
        <v>3193</v>
      </c>
      <c r="G41" s="18" t="s">
        <v>4758</v>
      </c>
      <c r="H41" s="18" t="s">
        <v>3284</v>
      </c>
      <c r="I41" s="18" t="s">
        <v>4760</v>
      </c>
      <c r="J41" s="19">
        <v>2811</v>
      </c>
      <c r="K41" s="34" t="s">
        <v>9991</v>
      </c>
      <c r="M41" s="29" t="s">
        <v>4658</v>
      </c>
      <c r="N41" s="29" t="s">
        <v>4658</v>
      </c>
      <c r="O41" s="29" t="s">
        <v>4658</v>
      </c>
      <c r="P41" s="29" t="s">
        <v>4658</v>
      </c>
      <c r="R41" s="30" t="s">
        <v>4658</v>
      </c>
      <c r="T41" s="17" t="s">
        <v>4727</v>
      </c>
      <c r="U41" s="18" t="s">
        <v>9991</v>
      </c>
      <c r="V41" s="19" t="s">
        <v>7745</v>
      </c>
    </row>
    <row r="42" spans="1:22" x14ac:dyDescent="0.25">
      <c r="A42" s="17">
        <v>1838443</v>
      </c>
      <c r="B42" s="18">
        <v>16.041748999999999</v>
      </c>
      <c r="C42" s="18" t="s">
        <v>3192</v>
      </c>
      <c r="D42" s="18" t="s">
        <v>4727</v>
      </c>
      <c r="E42" s="18" t="s">
        <v>4756</v>
      </c>
      <c r="F42" s="18" t="s">
        <v>3193</v>
      </c>
      <c r="G42" s="18" t="s">
        <v>4758</v>
      </c>
      <c r="H42" s="18" t="s">
        <v>3194</v>
      </c>
      <c r="I42" s="18" t="s">
        <v>4760</v>
      </c>
      <c r="J42" s="19">
        <v>4538</v>
      </c>
      <c r="K42" s="34" t="s">
        <v>9992</v>
      </c>
      <c r="M42" s="29" t="s">
        <v>4658</v>
      </c>
      <c r="N42" s="29" t="s">
        <v>4658</v>
      </c>
      <c r="O42" s="29" t="s">
        <v>4658</v>
      </c>
      <c r="P42" s="29" t="s">
        <v>4658</v>
      </c>
      <c r="R42" s="30" t="s">
        <v>4658</v>
      </c>
      <c r="T42" s="17" t="s">
        <v>4727</v>
      </c>
      <c r="U42" s="18" t="s">
        <v>9992</v>
      </c>
      <c r="V42" s="19" t="s">
        <v>7746</v>
      </c>
    </row>
    <row r="43" spans="1:22" x14ac:dyDescent="0.25">
      <c r="A43" s="17">
        <v>1927725</v>
      </c>
      <c r="B43" s="18">
        <v>59.721665999999999</v>
      </c>
      <c r="C43" s="18" t="s">
        <v>3287</v>
      </c>
      <c r="D43" s="18" t="s">
        <v>4727</v>
      </c>
      <c r="E43" s="18" t="s">
        <v>4756</v>
      </c>
      <c r="F43" s="18" t="s">
        <v>3193</v>
      </c>
      <c r="G43" s="18" t="s">
        <v>4758</v>
      </c>
      <c r="H43" s="18" t="s">
        <v>3288</v>
      </c>
      <c r="I43" s="18" t="s">
        <v>4760</v>
      </c>
      <c r="J43" s="19">
        <v>2054</v>
      </c>
      <c r="K43" s="34" t="s">
        <v>9993</v>
      </c>
      <c r="M43" s="29" t="s">
        <v>4658</v>
      </c>
      <c r="N43" s="29" t="s">
        <v>4658</v>
      </c>
      <c r="O43" s="29" t="s">
        <v>4658</v>
      </c>
      <c r="P43" s="29" t="s">
        <v>4658</v>
      </c>
      <c r="R43" s="30" t="s">
        <v>4658</v>
      </c>
      <c r="T43" s="17" t="s">
        <v>4727</v>
      </c>
      <c r="U43" s="18" t="s">
        <v>9993</v>
      </c>
      <c r="V43" s="19" t="s">
        <v>7747</v>
      </c>
    </row>
    <row r="44" spans="1:22" x14ac:dyDescent="0.25">
      <c r="A44" s="17">
        <v>1927668</v>
      </c>
      <c r="B44" s="18">
        <v>29.698805</v>
      </c>
      <c r="C44" s="18" t="s">
        <v>3281</v>
      </c>
      <c r="D44" s="18" t="s">
        <v>4727</v>
      </c>
      <c r="E44" s="18" t="s">
        <v>4756</v>
      </c>
      <c r="F44" s="18" t="s">
        <v>3234</v>
      </c>
      <c r="G44" s="18" t="s">
        <v>4758</v>
      </c>
      <c r="H44" s="18" t="s">
        <v>3282</v>
      </c>
      <c r="I44" s="18" t="s">
        <v>4760</v>
      </c>
      <c r="J44" s="19">
        <v>866</v>
      </c>
      <c r="K44" s="34" t="s">
        <v>9994</v>
      </c>
      <c r="M44" s="29" t="s">
        <v>4658</v>
      </c>
      <c r="N44" s="29" t="s">
        <v>4658</v>
      </c>
      <c r="O44" s="29" t="s">
        <v>4658</v>
      </c>
      <c r="P44" s="29" t="s">
        <v>4658</v>
      </c>
      <c r="R44" s="30" t="s">
        <v>4658</v>
      </c>
      <c r="T44" s="17" t="s">
        <v>4727</v>
      </c>
      <c r="U44" s="18" t="s">
        <v>9994</v>
      </c>
      <c r="V44" s="19" t="s">
        <v>7748</v>
      </c>
    </row>
    <row r="45" spans="1:22" x14ac:dyDescent="0.25">
      <c r="A45" s="17">
        <v>2061950</v>
      </c>
      <c r="B45" s="18">
        <v>159.856495</v>
      </c>
      <c r="C45" s="18" t="s">
        <v>3259</v>
      </c>
      <c r="D45" s="18" t="s">
        <v>4727</v>
      </c>
      <c r="E45" s="18" t="s">
        <v>4756</v>
      </c>
      <c r="F45" s="18" t="s">
        <v>4758</v>
      </c>
      <c r="G45" s="18" t="s">
        <v>4758</v>
      </c>
      <c r="H45" s="18" t="s">
        <v>3260</v>
      </c>
      <c r="I45" s="18" t="s">
        <v>4760</v>
      </c>
      <c r="J45" s="19">
        <v>334</v>
      </c>
      <c r="K45" s="34" t="s">
        <v>9995</v>
      </c>
      <c r="M45" s="29" t="s">
        <v>4658</v>
      </c>
      <c r="N45" s="29" t="s">
        <v>4658</v>
      </c>
      <c r="O45" s="29" t="s">
        <v>4658</v>
      </c>
      <c r="P45" s="29" t="s">
        <v>4658</v>
      </c>
      <c r="R45" s="30" t="s">
        <v>4658</v>
      </c>
      <c r="T45" s="17" t="s">
        <v>4727</v>
      </c>
      <c r="U45" s="18" t="s">
        <v>9995</v>
      </c>
      <c r="V45" s="19" t="s">
        <v>7749</v>
      </c>
    </row>
    <row r="46" spans="1:22" x14ac:dyDescent="0.25">
      <c r="A46" s="17">
        <v>1928039</v>
      </c>
      <c r="B46" s="18">
        <v>214.227937</v>
      </c>
      <c r="C46" s="18" t="s">
        <v>3299</v>
      </c>
      <c r="D46" s="18" t="s">
        <v>4727</v>
      </c>
      <c r="E46" s="18" t="s">
        <v>4756</v>
      </c>
      <c r="F46" s="18" t="s">
        <v>4758</v>
      </c>
      <c r="G46" s="18" t="s">
        <v>4758</v>
      </c>
      <c r="H46" s="18" t="s">
        <v>3300</v>
      </c>
      <c r="I46" s="18" t="s">
        <v>4760</v>
      </c>
      <c r="J46" s="19">
        <v>378</v>
      </c>
      <c r="K46" s="34" t="s">
        <v>9996</v>
      </c>
      <c r="M46" s="29" t="s">
        <v>4658</v>
      </c>
      <c r="N46" s="29" t="s">
        <v>4658</v>
      </c>
      <c r="O46" s="29" t="s">
        <v>4658</v>
      </c>
      <c r="P46" s="29" t="s">
        <v>4658</v>
      </c>
      <c r="R46" s="30" t="s">
        <v>4658</v>
      </c>
      <c r="T46" s="17" t="s">
        <v>4727</v>
      </c>
      <c r="U46" s="18" t="s">
        <v>9996</v>
      </c>
      <c r="V46" s="19" t="s">
        <v>7750</v>
      </c>
    </row>
    <row r="47" spans="1:22" x14ac:dyDescent="0.25">
      <c r="A47" s="17">
        <v>1927781</v>
      </c>
      <c r="B47" s="18">
        <v>118.42932399999999</v>
      </c>
      <c r="C47" s="18" t="s">
        <v>3293</v>
      </c>
      <c r="D47" s="18" t="s">
        <v>4727</v>
      </c>
      <c r="E47" s="18" t="s">
        <v>4756</v>
      </c>
      <c r="F47" s="18" t="s">
        <v>3193</v>
      </c>
      <c r="G47" s="18" t="s">
        <v>4758</v>
      </c>
      <c r="H47" s="18" t="s">
        <v>3294</v>
      </c>
      <c r="I47" s="18" t="s">
        <v>4760</v>
      </c>
      <c r="J47" s="19">
        <v>1555</v>
      </c>
      <c r="K47" s="34" t="s">
        <v>9997</v>
      </c>
      <c r="M47" s="29" t="s">
        <v>4658</v>
      </c>
      <c r="N47" s="29" t="s">
        <v>4658</v>
      </c>
      <c r="O47" s="29" t="s">
        <v>4658</v>
      </c>
      <c r="P47" s="29" t="s">
        <v>4658</v>
      </c>
      <c r="R47" s="30" t="s">
        <v>4658</v>
      </c>
      <c r="T47" s="17" t="s">
        <v>4727</v>
      </c>
      <c r="U47" s="18" t="s">
        <v>9997</v>
      </c>
      <c r="V47" s="19" t="s">
        <v>7751</v>
      </c>
    </row>
    <row r="48" spans="1:22" x14ac:dyDescent="0.25">
      <c r="A48" s="17">
        <v>2062089</v>
      </c>
      <c r="B48" s="18">
        <v>70.891270000000006</v>
      </c>
      <c r="C48" s="18" t="s">
        <v>3270</v>
      </c>
      <c r="D48" s="18" t="s">
        <v>4727</v>
      </c>
      <c r="E48" s="18" t="s">
        <v>4756</v>
      </c>
      <c r="F48" s="18" t="s">
        <v>4758</v>
      </c>
      <c r="G48" s="18" t="s">
        <v>4758</v>
      </c>
      <c r="H48" s="18" t="s">
        <v>3271</v>
      </c>
      <c r="I48" s="18" t="s">
        <v>4760</v>
      </c>
      <c r="J48" s="19">
        <v>1517</v>
      </c>
      <c r="K48" s="34" t="s">
        <v>9998</v>
      </c>
      <c r="M48" s="29" t="s">
        <v>4658</v>
      </c>
      <c r="N48" s="29" t="s">
        <v>8405</v>
      </c>
      <c r="O48" s="29" t="s">
        <v>4658</v>
      </c>
      <c r="P48" s="29" t="s">
        <v>4658</v>
      </c>
      <c r="Q48" s="18" t="s">
        <v>8429</v>
      </c>
      <c r="R48" s="30" t="s">
        <v>4658</v>
      </c>
      <c r="T48" s="17" t="s">
        <v>4727</v>
      </c>
      <c r="U48" s="18" t="s">
        <v>9998</v>
      </c>
      <c r="V48" s="19" t="s">
        <v>7752</v>
      </c>
    </row>
    <row r="49" spans="1:22" x14ac:dyDescent="0.25">
      <c r="A49" s="17">
        <v>2062172</v>
      </c>
      <c r="B49" s="18">
        <v>90.532657999999998</v>
      </c>
      <c r="C49" s="18" t="s">
        <v>3272</v>
      </c>
      <c r="D49" s="18" t="s">
        <v>4727</v>
      </c>
      <c r="E49" s="18" t="s">
        <v>4756</v>
      </c>
      <c r="F49" s="18" t="s">
        <v>3273</v>
      </c>
      <c r="G49" s="18" t="s">
        <v>4758</v>
      </c>
      <c r="H49" s="18" t="s">
        <v>3274</v>
      </c>
      <c r="I49" s="18" t="s">
        <v>4760</v>
      </c>
      <c r="J49" s="19">
        <v>388</v>
      </c>
      <c r="K49" s="34" t="s">
        <v>9999</v>
      </c>
      <c r="M49" s="29" t="s">
        <v>4658</v>
      </c>
      <c r="N49" s="29" t="s">
        <v>4658</v>
      </c>
      <c r="O49" s="29" t="s">
        <v>4658</v>
      </c>
      <c r="P49" s="29" t="s">
        <v>4658</v>
      </c>
      <c r="R49" s="30" t="s">
        <v>4658</v>
      </c>
      <c r="T49" s="17" t="s">
        <v>4727</v>
      </c>
      <c r="U49" s="18" t="s">
        <v>9999</v>
      </c>
      <c r="V49" s="19" t="s">
        <v>7753</v>
      </c>
    </row>
    <row r="50" spans="1:22" x14ac:dyDescent="0.25">
      <c r="A50" s="17">
        <v>1927629</v>
      </c>
      <c r="B50" s="18">
        <v>60.124409999999997</v>
      </c>
      <c r="C50" s="18" t="s">
        <v>3277</v>
      </c>
      <c r="D50" s="18" t="s">
        <v>4727</v>
      </c>
      <c r="E50" s="18" t="s">
        <v>4756</v>
      </c>
      <c r="F50" s="18" t="s">
        <v>3193</v>
      </c>
      <c r="G50" s="18" t="s">
        <v>4758</v>
      </c>
      <c r="H50" s="18" t="s">
        <v>3278</v>
      </c>
      <c r="I50" s="18" t="s">
        <v>4760</v>
      </c>
      <c r="J50" s="19">
        <v>1944</v>
      </c>
      <c r="K50" s="34" t="s">
        <v>10000</v>
      </c>
      <c r="M50" s="29" t="s">
        <v>4658</v>
      </c>
      <c r="N50" s="29" t="s">
        <v>4658</v>
      </c>
      <c r="O50" s="29" t="s">
        <v>4658</v>
      </c>
      <c r="P50" s="29" t="s">
        <v>4658</v>
      </c>
      <c r="R50" s="30" t="s">
        <v>4658</v>
      </c>
      <c r="T50" s="17" t="s">
        <v>4727</v>
      </c>
      <c r="U50" s="18" t="s">
        <v>10000</v>
      </c>
      <c r="V50" s="19" t="s">
        <v>7754</v>
      </c>
    </row>
    <row r="51" spans="1:22" x14ac:dyDescent="0.25">
      <c r="A51" s="17">
        <v>1927763</v>
      </c>
      <c r="B51" s="18">
        <v>88.540368999999998</v>
      </c>
      <c r="C51" s="18" t="s">
        <v>3291</v>
      </c>
      <c r="D51" s="18" t="s">
        <v>4727</v>
      </c>
      <c r="E51" s="18" t="s">
        <v>4756</v>
      </c>
      <c r="F51" s="18" t="s">
        <v>3193</v>
      </c>
      <c r="G51" s="18" t="s">
        <v>4758</v>
      </c>
      <c r="H51" s="18" t="s">
        <v>3292</v>
      </c>
      <c r="I51" s="18" t="s">
        <v>4760</v>
      </c>
      <c r="J51" s="19">
        <v>1839</v>
      </c>
      <c r="K51" s="34" t="s">
        <v>10001</v>
      </c>
      <c r="M51" s="29" t="s">
        <v>4658</v>
      </c>
      <c r="N51" s="29" t="s">
        <v>4658</v>
      </c>
      <c r="O51" s="29" t="s">
        <v>4658</v>
      </c>
      <c r="P51" s="29" t="s">
        <v>4658</v>
      </c>
      <c r="R51" s="30" t="s">
        <v>4658</v>
      </c>
      <c r="T51" s="17" t="s">
        <v>4727</v>
      </c>
      <c r="U51" s="18" t="s">
        <v>10001</v>
      </c>
      <c r="V51" s="19" t="s">
        <v>7755</v>
      </c>
    </row>
    <row r="52" spans="1:22" x14ac:dyDescent="0.25">
      <c r="A52" s="17">
        <v>2061929</v>
      </c>
      <c r="B52" s="18">
        <v>347.99175700000001</v>
      </c>
      <c r="C52" s="18" t="s">
        <v>3257</v>
      </c>
      <c r="D52" s="18" t="s">
        <v>4727</v>
      </c>
      <c r="E52" s="18" t="s">
        <v>4756</v>
      </c>
      <c r="F52" s="18" t="s">
        <v>4758</v>
      </c>
      <c r="G52" s="18" t="s">
        <v>4758</v>
      </c>
      <c r="H52" s="18" t="s">
        <v>3258</v>
      </c>
      <c r="I52" s="18" t="s">
        <v>4760</v>
      </c>
      <c r="J52" s="19">
        <v>584</v>
      </c>
      <c r="K52" s="34" t="s">
        <v>10002</v>
      </c>
      <c r="M52" s="29" t="s">
        <v>4658</v>
      </c>
      <c r="N52" s="29" t="s">
        <v>8405</v>
      </c>
      <c r="O52" s="29" t="s">
        <v>4658</v>
      </c>
      <c r="P52" s="29" t="s">
        <v>4658</v>
      </c>
      <c r="Q52" s="18" t="s">
        <v>8430</v>
      </c>
      <c r="R52" s="30" t="s">
        <v>4658</v>
      </c>
      <c r="T52" s="17" t="s">
        <v>4727</v>
      </c>
      <c r="U52" s="18" t="s">
        <v>10002</v>
      </c>
      <c r="V52" s="19" t="s">
        <v>7756</v>
      </c>
    </row>
    <row r="53" spans="1:22" x14ac:dyDescent="0.25">
      <c r="A53" s="17">
        <v>1838847</v>
      </c>
      <c r="B53" s="18">
        <v>350.45968900000003</v>
      </c>
      <c r="C53" s="18" t="s">
        <v>3224</v>
      </c>
      <c r="D53" s="18" t="s">
        <v>4727</v>
      </c>
      <c r="E53" s="18" t="s">
        <v>4756</v>
      </c>
      <c r="F53" s="18" t="s">
        <v>4758</v>
      </c>
      <c r="G53" s="18" t="s">
        <v>4758</v>
      </c>
      <c r="H53" s="18" t="s">
        <v>3225</v>
      </c>
      <c r="I53" s="18" t="s">
        <v>4760</v>
      </c>
      <c r="J53" s="19">
        <v>1031</v>
      </c>
      <c r="K53" s="34" t="s">
        <v>10003</v>
      </c>
      <c r="M53" s="29" t="s">
        <v>4658</v>
      </c>
      <c r="N53" s="29" t="s">
        <v>8405</v>
      </c>
      <c r="O53" s="29" t="s">
        <v>4658</v>
      </c>
      <c r="P53" s="29" t="s">
        <v>4658</v>
      </c>
      <c r="Q53" s="18" t="s">
        <v>8432</v>
      </c>
      <c r="R53" s="30" t="s">
        <v>4658</v>
      </c>
      <c r="T53" s="17" t="s">
        <v>4727</v>
      </c>
      <c r="U53" s="18" t="s">
        <v>10003</v>
      </c>
      <c r="V53" s="19" t="s">
        <v>7761</v>
      </c>
    </row>
    <row r="54" spans="1:22" x14ac:dyDescent="0.25">
      <c r="A54" s="17">
        <v>2061843</v>
      </c>
      <c r="B54" s="18">
        <v>415.75573600000001</v>
      </c>
      <c r="C54" s="18" t="s">
        <v>3249</v>
      </c>
      <c r="D54" s="18" t="s">
        <v>4727</v>
      </c>
      <c r="E54" s="18" t="s">
        <v>4756</v>
      </c>
      <c r="F54" s="18" t="s">
        <v>4758</v>
      </c>
      <c r="G54" s="18" t="s">
        <v>4758</v>
      </c>
      <c r="H54" s="18" t="s">
        <v>3250</v>
      </c>
      <c r="I54" s="18" t="s">
        <v>4760</v>
      </c>
      <c r="J54" s="19">
        <v>1241</v>
      </c>
      <c r="K54" s="34" t="s">
        <v>10004</v>
      </c>
      <c r="M54" s="29" t="s">
        <v>4658</v>
      </c>
      <c r="N54" s="29" t="s">
        <v>8405</v>
      </c>
      <c r="O54" s="29" t="s">
        <v>4658</v>
      </c>
      <c r="P54" s="29" t="s">
        <v>4658</v>
      </c>
      <c r="Q54" s="18" t="s">
        <v>8433</v>
      </c>
      <c r="R54" s="30" t="s">
        <v>4658</v>
      </c>
      <c r="T54" s="17" t="s">
        <v>4727</v>
      </c>
      <c r="U54" s="18" t="s">
        <v>10004</v>
      </c>
      <c r="V54" s="19" t="s">
        <v>7768</v>
      </c>
    </row>
    <row r="55" spans="1:22" x14ac:dyDescent="0.25">
      <c r="A55" s="17">
        <v>1838889</v>
      </c>
      <c r="B55" s="18">
        <v>240.409606</v>
      </c>
      <c r="C55" s="18" t="s">
        <v>3229</v>
      </c>
      <c r="D55" s="18" t="s">
        <v>4727</v>
      </c>
      <c r="E55" s="18" t="s">
        <v>4756</v>
      </c>
      <c r="F55" s="18" t="s">
        <v>4758</v>
      </c>
      <c r="G55" s="18" t="s">
        <v>4758</v>
      </c>
      <c r="H55" s="18" t="s">
        <v>3230</v>
      </c>
      <c r="I55" s="18" t="s">
        <v>4760</v>
      </c>
      <c r="J55" s="19">
        <v>1203</v>
      </c>
      <c r="K55" s="34" t="s">
        <v>10005</v>
      </c>
      <c r="M55" s="29" t="s">
        <v>4658</v>
      </c>
      <c r="N55" s="29" t="s">
        <v>8405</v>
      </c>
      <c r="O55" s="29" t="s">
        <v>4658</v>
      </c>
      <c r="P55" s="29" t="s">
        <v>4658</v>
      </c>
      <c r="Q55" s="18" t="s">
        <v>8434</v>
      </c>
      <c r="R55" s="30" t="s">
        <v>4658</v>
      </c>
      <c r="T55" s="17" t="s">
        <v>4727</v>
      </c>
      <c r="U55" s="18" t="s">
        <v>10005</v>
      </c>
      <c r="V55" s="19" t="s">
        <v>7769</v>
      </c>
    </row>
    <row r="56" spans="1:22" x14ac:dyDescent="0.25">
      <c r="A56" s="17">
        <v>1838914</v>
      </c>
      <c r="B56" s="18">
        <v>250.10487000000001</v>
      </c>
      <c r="C56" s="18" t="s">
        <v>3231</v>
      </c>
      <c r="D56" s="18" t="s">
        <v>4727</v>
      </c>
      <c r="E56" s="18" t="s">
        <v>4756</v>
      </c>
      <c r="F56" s="18" t="s">
        <v>4758</v>
      </c>
      <c r="G56" s="18" t="s">
        <v>4758</v>
      </c>
      <c r="H56" s="18" t="s">
        <v>3232</v>
      </c>
      <c r="I56" s="18" t="s">
        <v>4760</v>
      </c>
      <c r="J56" s="19">
        <v>5967</v>
      </c>
      <c r="K56" s="34" t="s">
        <v>10006</v>
      </c>
      <c r="M56" s="29" t="s">
        <v>4658</v>
      </c>
      <c r="N56" s="29" t="s">
        <v>4658</v>
      </c>
      <c r="O56" s="29" t="s">
        <v>4658</v>
      </c>
      <c r="P56" s="29" t="s">
        <v>4658</v>
      </c>
      <c r="R56" s="30" t="s">
        <v>4658</v>
      </c>
      <c r="T56" s="17" t="s">
        <v>4727</v>
      </c>
      <c r="U56" s="18" t="s">
        <v>10006</v>
      </c>
      <c r="V56" s="19" t="s">
        <v>7771</v>
      </c>
    </row>
    <row r="59" spans="1:22" x14ac:dyDescent="0.25">
      <c r="S59" s="77"/>
      <c r="T59" s="45"/>
      <c r="U59" s="46"/>
      <c r="V59" s="47"/>
    </row>
    <row r="60" spans="1:22" x14ac:dyDescent="0.25">
      <c r="U60" s="18" t="s">
        <v>8310</v>
      </c>
    </row>
    <row r="61" spans="1:22" x14ac:dyDescent="0.25">
      <c r="T61" s="17" t="s">
        <v>4727</v>
      </c>
      <c r="U61" s="18" t="s">
        <v>10692</v>
      </c>
      <c r="V61" s="19" t="s">
        <v>7706</v>
      </c>
    </row>
    <row r="62" spans="1:22" x14ac:dyDescent="0.25">
      <c r="T62" s="17" t="s">
        <v>4727</v>
      </c>
      <c r="U62" s="18" t="s">
        <v>10693</v>
      </c>
      <c r="V62" s="19" t="s">
        <v>7708</v>
      </c>
    </row>
    <row r="63" spans="1:22" x14ac:dyDescent="0.25">
      <c r="T63" s="17" t="s">
        <v>4727</v>
      </c>
      <c r="U63" s="18" t="s">
        <v>10694</v>
      </c>
      <c r="V63" s="19" t="s">
        <v>7723</v>
      </c>
    </row>
    <row r="64" spans="1:22" x14ac:dyDescent="0.25">
      <c r="T64" s="17" t="s">
        <v>4727</v>
      </c>
      <c r="U64" s="18" t="s">
        <v>10695</v>
      </c>
      <c r="V64" s="19" t="s">
        <v>7733</v>
      </c>
    </row>
    <row r="65" spans="20:22" x14ac:dyDescent="0.25">
      <c r="T65" s="17" t="s">
        <v>4727</v>
      </c>
      <c r="U65" s="18" t="s">
        <v>10696</v>
      </c>
      <c r="V65" s="19" t="s">
        <v>7735</v>
      </c>
    </row>
    <row r="66" spans="20:22" x14ac:dyDescent="0.25">
      <c r="T66" s="17" t="s">
        <v>4727</v>
      </c>
      <c r="U66" s="18" t="s">
        <v>10697</v>
      </c>
      <c r="V66" s="19" t="s">
        <v>7757</v>
      </c>
    </row>
    <row r="67" spans="20:22" x14ac:dyDescent="0.25">
      <c r="T67" s="17" t="s">
        <v>4727</v>
      </c>
      <c r="U67" s="18" t="s">
        <v>10698</v>
      </c>
      <c r="V67" s="19" t="s">
        <v>7758</v>
      </c>
    </row>
    <row r="68" spans="20:22" x14ac:dyDescent="0.25">
      <c r="T68" s="17" t="s">
        <v>4727</v>
      </c>
      <c r="U68" s="18" t="s">
        <v>10699</v>
      </c>
      <c r="V68" s="19" t="s">
        <v>7759</v>
      </c>
    </row>
    <row r="69" spans="20:22" x14ac:dyDescent="0.25">
      <c r="T69" s="17" t="s">
        <v>4727</v>
      </c>
      <c r="U69" s="18" t="s">
        <v>10700</v>
      </c>
      <c r="V69" s="19" t="s">
        <v>7760</v>
      </c>
    </row>
    <row r="70" spans="20:22" x14ac:dyDescent="0.25">
      <c r="T70" s="17" t="s">
        <v>4727</v>
      </c>
      <c r="U70" s="18" t="s">
        <v>10701</v>
      </c>
      <c r="V70" s="19" t="s">
        <v>7762</v>
      </c>
    </row>
    <row r="71" spans="20:22" x14ac:dyDescent="0.25">
      <c r="T71" s="17" t="s">
        <v>4727</v>
      </c>
      <c r="U71" s="18" t="s">
        <v>10702</v>
      </c>
      <c r="V71" s="19" t="s">
        <v>7763</v>
      </c>
    </row>
    <row r="72" spans="20:22" x14ac:dyDescent="0.25">
      <c r="T72" s="17" t="s">
        <v>4727</v>
      </c>
      <c r="U72" s="18" t="s">
        <v>10703</v>
      </c>
      <c r="V72" s="19" t="s">
        <v>7764</v>
      </c>
    </row>
    <row r="73" spans="20:22" x14ac:dyDescent="0.25">
      <c r="T73" s="17" t="s">
        <v>4727</v>
      </c>
      <c r="U73" s="18" t="s">
        <v>10704</v>
      </c>
      <c r="V73" s="19" t="s">
        <v>7765</v>
      </c>
    </row>
    <row r="74" spans="20:22" x14ac:dyDescent="0.25">
      <c r="T74" s="17" t="s">
        <v>4727</v>
      </c>
      <c r="U74" s="18" t="s">
        <v>10705</v>
      </c>
      <c r="V74" s="19" t="s">
        <v>7766</v>
      </c>
    </row>
    <row r="75" spans="20:22" x14ac:dyDescent="0.25">
      <c r="T75" s="17" t="s">
        <v>4727</v>
      </c>
      <c r="U75" s="18" t="s">
        <v>10706</v>
      </c>
      <c r="V75" s="19" t="s">
        <v>7767</v>
      </c>
    </row>
    <row r="76" spans="20:22" x14ac:dyDescent="0.25">
      <c r="T76" s="17" t="s">
        <v>4727</v>
      </c>
      <c r="U76" s="18" t="s">
        <v>10707</v>
      </c>
      <c r="V76" s="19" t="s">
        <v>7770</v>
      </c>
    </row>
  </sheetData>
  <mergeCells count="3">
    <mergeCell ref="T1:V1"/>
    <mergeCell ref="A1:J1"/>
    <mergeCell ref="M1:R1"/>
  </mergeCells>
  <phoneticPr fontId="3" type="noConversion"/>
  <conditionalFormatting sqref="R3:R56">
    <cfRule type="cellIs" dxfId="121" priority="9" stopIfTrue="1" operator="equal">
      <formula>"Yes"</formula>
    </cfRule>
    <cfRule type="cellIs" dxfId="120" priority="10" stopIfTrue="1" operator="notEqual">
      <formula>"Yes"</formula>
    </cfRule>
  </conditionalFormatting>
  <conditionalFormatting sqref="R3:R56">
    <cfRule type="cellIs" dxfId="119" priority="7" stopIfTrue="1" operator="equal">
      <formula>"Yes"</formula>
    </cfRule>
    <cfRule type="cellIs" dxfId="118" priority="8" stopIfTrue="1" operator="notEqual">
      <formula>"Yes"</formula>
    </cfRule>
  </conditionalFormatting>
  <conditionalFormatting sqref="M3:P56">
    <cfRule type="cellIs" dxfId="117" priority="6" operator="equal">
      <formula>"""NO"""</formula>
    </cfRule>
  </conditionalFormatting>
  <conditionalFormatting sqref="M3:P56">
    <cfRule type="cellIs" dxfId="116" priority="4" stopIfTrue="1" operator="equal">
      <formula>"Yes"</formula>
    </cfRule>
    <cfRule type="cellIs" dxfId="115" priority="5" stopIfTrue="1" operator="notEqual">
      <formula>"Yes"</formula>
    </cfRule>
  </conditionalFormatting>
  <conditionalFormatting sqref="M3:P56">
    <cfRule type="cellIs" dxfId="114" priority="2" stopIfTrue="1" operator="equal">
      <formula>"Yes"</formula>
    </cfRule>
    <cfRule type="cellIs" dxfId="113" priority="3" stopIfTrue="1" operator="notEqual">
      <formula>"Yes"</formula>
    </cfRule>
  </conditionalFormatting>
  <conditionalFormatting sqref="M3:P56">
    <cfRule type="expression" priority="1">
      <formula>"YES"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9"/>
  <sheetViews>
    <sheetView workbookViewId="0">
      <pane ySplit="2" topLeftCell="A3" activePane="bottomLeft" state="frozen"/>
      <selection activeCell="C1" sqref="C1"/>
      <selection pane="bottomLeft" activeCell="Q40" sqref="Q40"/>
    </sheetView>
  </sheetViews>
  <sheetFormatPr defaultRowHeight="15" x14ac:dyDescent="0.25"/>
  <cols>
    <col min="8" max="8" width="9.140625" style="5"/>
    <col min="11" max="11" width="13.42578125" style="34" bestFit="1" customWidth="1"/>
    <col min="12" max="12" width="2.85546875" style="13" customWidth="1"/>
    <col min="13" max="13" width="11.5703125" style="17" bestFit="1" customWidth="1"/>
    <col min="14" max="14" width="12.28515625" style="18" bestFit="1" customWidth="1"/>
    <col min="15" max="15" width="13.85546875" style="18" bestFit="1" customWidth="1"/>
    <col min="16" max="16" width="12.140625" style="18" bestFit="1" customWidth="1"/>
    <col min="17" max="17" width="11" style="18" bestFit="1" customWidth="1"/>
    <col min="18" max="18" width="14.5703125" style="18" bestFit="1" customWidth="1"/>
    <col min="19" max="19" width="12.7109375" style="19" customWidth="1"/>
    <col min="20" max="20" width="4.28515625" style="13" customWidth="1"/>
    <col min="21" max="21" width="22.140625" style="17" customWidth="1"/>
    <col min="22" max="22" width="18.5703125" style="18" customWidth="1"/>
    <col min="23" max="24" width="9.140625" style="18"/>
    <col min="25" max="25" width="9.140625" style="19"/>
    <col min="26" max="26" width="9.140625" style="17"/>
    <col min="27" max="29" width="9.140625" style="18"/>
    <col min="30" max="30" width="9.140625" style="19"/>
    <col min="31" max="31" width="3.140625" style="13" customWidth="1"/>
    <col min="32" max="32" width="6" style="17" bestFit="1" customWidth="1"/>
    <col min="33" max="33" width="13.42578125" style="18" bestFit="1" customWidth="1"/>
    <col min="34" max="34" width="10.85546875" style="19" bestFit="1" customWidth="1"/>
    <col min="35" max="35" width="10.85546875" customWidth="1"/>
  </cols>
  <sheetData>
    <row r="1" spans="1:35" s="40" customFormat="1" x14ac:dyDescent="0.25">
      <c r="A1" s="124" t="s">
        <v>4653</v>
      </c>
      <c r="B1" s="124"/>
      <c r="C1" s="124"/>
      <c r="D1" s="124"/>
      <c r="E1" s="124"/>
      <c r="F1" s="124"/>
      <c r="G1" s="124"/>
      <c r="H1" s="124"/>
      <c r="I1" s="124"/>
      <c r="J1" s="124"/>
      <c r="K1" s="38" t="s">
        <v>8456</v>
      </c>
      <c r="L1" s="39"/>
      <c r="M1" s="132" t="s">
        <v>4654</v>
      </c>
      <c r="N1" s="132"/>
      <c r="O1" s="132"/>
      <c r="P1" s="132"/>
      <c r="Q1" s="132"/>
      <c r="R1" s="132"/>
      <c r="S1" s="132"/>
      <c r="T1" s="39"/>
      <c r="U1" s="112" t="s">
        <v>8462</v>
      </c>
      <c r="V1" s="113"/>
      <c r="W1" s="113"/>
      <c r="X1" s="113"/>
      <c r="Y1" s="114"/>
      <c r="Z1" s="115" t="s">
        <v>8465</v>
      </c>
      <c r="AA1" s="116"/>
      <c r="AB1" s="116"/>
      <c r="AC1" s="116"/>
      <c r="AD1" s="117"/>
      <c r="AE1" s="39"/>
      <c r="AF1" s="121" t="s">
        <v>8308</v>
      </c>
      <c r="AG1" s="122"/>
      <c r="AH1" s="123"/>
      <c r="AI1" s="85"/>
    </row>
    <row r="2" spans="1:35" s="40" customFormat="1" x14ac:dyDescent="0.25">
      <c r="A2" s="40" t="s">
        <v>4744</v>
      </c>
      <c r="B2" s="40" t="s">
        <v>4745</v>
      </c>
      <c r="C2" s="40" t="s">
        <v>4747</v>
      </c>
      <c r="D2" s="40" t="s">
        <v>4748</v>
      </c>
      <c r="E2" s="40" t="s">
        <v>4749</v>
      </c>
      <c r="F2" s="40" t="s">
        <v>4750</v>
      </c>
      <c r="G2" s="40" t="s">
        <v>4751</v>
      </c>
      <c r="H2" s="86" t="s">
        <v>4752</v>
      </c>
      <c r="I2" s="40" t="s">
        <v>4753</v>
      </c>
      <c r="J2" s="40" t="s">
        <v>4754</v>
      </c>
      <c r="K2" s="41" t="s">
        <v>8459</v>
      </c>
      <c r="L2" s="39"/>
      <c r="M2" s="49" t="s">
        <v>4651</v>
      </c>
      <c r="N2" s="49" t="s">
        <v>4650</v>
      </c>
      <c r="O2" s="49" t="s">
        <v>8409</v>
      </c>
      <c r="P2" s="49" t="s">
        <v>8461</v>
      </c>
      <c r="Q2" s="49" t="s">
        <v>8410</v>
      </c>
      <c r="R2" s="49" t="s">
        <v>4656</v>
      </c>
      <c r="S2" s="49" t="s">
        <v>4704</v>
      </c>
      <c r="T2" s="39"/>
      <c r="U2" s="42" t="s">
        <v>4374</v>
      </c>
      <c r="V2" s="44" t="s">
        <v>4032</v>
      </c>
      <c r="W2" s="44" t="s">
        <v>4031</v>
      </c>
      <c r="X2" s="87" t="s">
        <v>8403</v>
      </c>
      <c r="Y2" s="88" t="s">
        <v>8402</v>
      </c>
      <c r="Z2" s="42"/>
      <c r="AA2" s="44"/>
      <c r="AB2" s="44"/>
      <c r="AC2" s="44"/>
      <c r="AD2" s="43"/>
      <c r="AE2" s="89"/>
      <c r="AF2" s="42" t="s">
        <v>7146</v>
      </c>
      <c r="AG2" s="44" t="s">
        <v>8459</v>
      </c>
      <c r="AH2" s="43" t="s">
        <v>7147</v>
      </c>
    </row>
    <row r="3" spans="1:35" x14ac:dyDescent="0.25">
      <c r="A3">
        <v>83116</v>
      </c>
      <c r="B3">
        <v>144.371903</v>
      </c>
      <c r="C3" t="s">
        <v>3306</v>
      </c>
      <c r="D3" t="s">
        <v>4729</v>
      </c>
      <c r="E3" t="s">
        <v>4756</v>
      </c>
      <c r="F3" t="s">
        <v>3304</v>
      </c>
      <c r="G3" t="s">
        <v>4758</v>
      </c>
      <c r="H3" s="4">
        <v>1</v>
      </c>
      <c r="I3" t="s">
        <v>4760</v>
      </c>
      <c r="J3">
        <v>3304</v>
      </c>
      <c r="K3" s="34" t="s">
        <v>10007</v>
      </c>
      <c r="M3" s="80" t="str">
        <f t="shared" ref="M3:M13" si="0">IF(EXACT(LOWER(TRIM(C3)),LOWER(TRIM(X3))), "YES", "NO")</f>
        <v>YES</v>
      </c>
      <c r="N3" s="90" t="str">
        <f t="shared" ref="N3:N66" si="1">IF(H3=W3,"YES","NO")</f>
        <v>YES</v>
      </c>
      <c r="O3" s="90">
        <f t="shared" ref="O3:O66" si="2">(B3*(5280*5280))/U3</f>
        <v>1.0074055440525829</v>
      </c>
      <c r="P3" s="90" t="str">
        <f t="shared" ref="P3:P66" si="3">IF(ABS(B3-Y3)/B3 &gt; 0.03, "NO", "YES")</f>
        <v>YES</v>
      </c>
      <c r="Q3" s="90" t="s">
        <v>4658</v>
      </c>
      <c r="R3" s="81" t="s">
        <v>4658</v>
      </c>
      <c r="U3" s="17">
        <v>3995270508.8400002</v>
      </c>
      <c r="V3" s="18">
        <v>4</v>
      </c>
      <c r="W3" s="18">
        <v>1</v>
      </c>
      <c r="X3" s="83" t="str">
        <f t="shared" ref="X3:X66" si="4">CONCATENATE("04019", W3)</f>
        <v>040191</v>
      </c>
      <c r="Y3" s="26">
        <f t="shared" ref="Y3:Y66" si="5">U3/27878400</f>
        <v>143.31060996470387</v>
      </c>
      <c r="Z3" s="17" t="b">
        <f t="shared" ref="Z3:Z13" si="6">EXACT(TRIM(AG3),TRIM(K3))</f>
        <v>1</v>
      </c>
      <c r="AA3" s="18" t="str">
        <f t="shared" ref="AA3:AA11" si="7">CONCATENATE("00", W3)</f>
        <v>001</v>
      </c>
      <c r="AB3" s="18" t="b">
        <f t="shared" ref="AB3:AB66" si="8">EXACT(TRIM(AH3),TRIM(AA3))</f>
        <v>1</v>
      </c>
      <c r="AC3" s="18" t="str">
        <f t="shared" ref="AC3:AC11" si="9">CONCATENATE(AF3,MID(AA3,3,1))</f>
        <v>040191</v>
      </c>
      <c r="AD3" s="19" t="b">
        <f t="shared" ref="AD3:AD66" si="10">EXACT(TRIM(AC3),TRIM(X3))</f>
        <v>1</v>
      </c>
      <c r="AE3" s="82"/>
      <c r="AF3" s="17" t="s">
        <v>4729</v>
      </c>
      <c r="AG3" s="18" t="s">
        <v>10007</v>
      </c>
      <c r="AH3" s="19" t="s">
        <v>7194</v>
      </c>
    </row>
    <row r="4" spans="1:35" x14ac:dyDescent="0.25">
      <c r="A4">
        <v>83094</v>
      </c>
      <c r="B4">
        <v>1391.7655600000001</v>
      </c>
      <c r="C4" t="s">
        <v>3303</v>
      </c>
      <c r="D4" t="s">
        <v>4729</v>
      </c>
      <c r="E4" t="s">
        <v>4756</v>
      </c>
      <c r="F4" t="s">
        <v>3304</v>
      </c>
      <c r="G4" t="s">
        <v>4758</v>
      </c>
      <c r="H4" s="4">
        <v>2</v>
      </c>
      <c r="I4" t="s">
        <v>4760</v>
      </c>
      <c r="J4">
        <v>219</v>
      </c>
      <c r="K4" s="34" t="s">
        <v>10008</v>
      </c>
      <c r="M4" s="29" t="str">
        <f t="shared" si="0"/>
        <v>YES</v>
      </c>
      <c r="N4" s="9" t="str">
        <f t="shared" si="1"/>
        <v>YES</v>
      </c>
      <c r="O4" s="9">
        <f t="shared" si="2"/>
        <v>0.99962160996441474</v>
      </c>
      <c r="P4" s="9" t="str">
        <f t="shared" si="3"/>
        <v>YES</v>
      </c>
      <c r="Q4" s="9" t="s">
        <v>4658</v>
      </c>
      <c r="R4" s="30" t="s">
        <v>4658</v>
      </c>
      <c r="U4" s="17">
        <v>38814884153.300003</v>
      </c>
      <c r="V4" s="18">
        <v>3</v>
      </c>
      <c r="W4" s="18">
        <v>2</v>
      </c>
      <c r="X4" s="83" t="str">
        <f t="shared" si="4"/>
        <v>040192</v>
      </c>
      <c r="Y4" s="26">
        <f t="shared" si="5"/>
        <v>1392.2923895668332</v>
      </c>
      <c r="Z4" s="17" t="b">
        <f t="shared" si="6"/>
        <v>1</v>
      </c>
      <c r="AA4" s="18" t="str">
        <f t="shared" si="7"/>
        <v>002</v>
      </c>
      <c r="AB4" s="18" t="b">
        <f t="shared" si="8"/>
        <v>1</v>
      </c>
      <c r="AC4" s="18" t="str">
        <f t="shared" si="9"/>
        <v>040192</v>
      </c>
      <c r="AD4" s="19" t="b">
        <f t="shared" si="10"/>
        <v>1</v>
      </c>
      <c r="AE4" s="82"/>
      <c r="AF4" s="17" t="s">
        <v>4729</v>
      </c>
      <c r="AG4" s="18" t="s">
        <v>10008</v>
      </c>
      <c r="AH4" s="19" t="s">
        <v>5518</v>
      </c>
    </row>
    <row r="5" spans="1:35" x14ac:dyDescent="0.25">
      <c r="A5">
        <v>153874</v>
      </c>
      <c r="B5">
        <v>754.36292300000002</v>
      </c>
      <c r="C5" t="s">
        <v>119</v>
      </c>
      <c r="D5" t="s">
        <v>4729</v>
      </c>
      <c r="E5" t="s">
        <v>4756</v>
      </c>
      <c r="F5" t="s">
        <v>3309</v>
      </c>
      <c r="G5" t="s">
        <v>4758</v>
      </c>
      <c r="H5" s="4">
        <v>3</v>
      </c>
      <c r="I5" t="s">
        <v>4760</v>
      </c>
      <c r="J5">
        <v>397</v>
      </c>
      <c r="K5" s="34" t="s">
        <v>10009</v>
      </c>
      <c r="M5" s="29" t="str">
        <f t="shared" si="0"/>
        <v>YES</v>
      </c>
      <c r="N5" s="9" t="str">
        <f t="shared" si="1"/>
        <v>YES</v>
      </c>
      <c r="O5" s="9">
        <f t="shared" si="2"/>
        <v>1.0023560882386393</v>
      </c>
      <c r="P5" s="9" t="str">
        <f t="shared" si="3"/>
        <v>YES</v>
      </c>
      <c r="Q5" s="9" t="s">
        <v>4658</v>
      </c>
      <c r="R5" s="30" t="s">
        <v>4658</v>
      </c>
      <c r="U5" s="17">
        <v>20980998229.400002</v>
      </c>
      <c r="V5" s="18">
        <v>19</v>
      </c>
      <c r="W5" s="18">
        <v>3</v>
      </c>
      <c r="X5" s="83" t="str">
        <f t="shared" si="4"/>
        <v>040193</v>
      </c>
      <c r="Y5" s="26">
        <f t="shared" si="5"/>
        <v>752.58975512941925</v>
      </c>
      <c r="Z5" s="17" t="b">
        <f t="shared" si="6"/>
        <v>1</v>
      </c>
      <c r="AA5" s="18" t="str">
        <f t="shared" si="7"/>
        <v>003</v>
      </c>
      <c r="AB5" s="18" t="b">
        <f t="shared" si="8"/>
        <v>1</v>
      </c>
      <c r="AC5" s="18" t="str">
        <f t="shared" si="9"/>
        <v>040193</v>
      </c>
      <c r="AD5" s="19" t="b">
        <f t="shared" si="10"/>
        <v>1</v>
      </c>
      <c r="AE5" s="82"/>
      <c r="AF5" s="17" t="s">
        <v>4729</v>
      </c>
      <c r="AG5" s="18" t="s">
        <v>10009</v>
      </c>
      <c r="AH5" s="19" t="s">
        <v>5519</v>
      </c>
    </row>
    <row r="6" spans="1:35" x14ac:dyDescent="0.25">
      <c r="A6">
        <v>153743</v>
      </c>
      <c r="B6">
        <v>231.293117</v>
      </c>
      <c r="C6" t="s">
        <v>107</v>
      </c>
      <c r="D6" t="s">
        <v>4729</v>
      </c>
      <c r="E6" t="s">
        <v>4756</v>
      </c>
      <c r="F6" t="s">
        <v>3309</v>
      </c>
      <c r="G6" t="s">
        <v>4758</v>
      </c>
      <c r="H6" s="4">
        <v>4</v>
      </c>
      <c r="I6" t="s">
        <v>4760</v>
      </c>
      <c r="J6">
        <v>2084</v>
      </c>
      <c r="K6" s="34" t="s">
        <v>10010</v>
      </c>
      <c r="M6" s="29" t="str">
        <f t="shared" si="0"/>
        <v>YES</v>
      </c>
      <c r="N6" s="9" t="str">
        <f t="shared" si="1"/>
        <v>YES</v>
      </c>
      <c r="O6" s="9">
        <f t="shared" si="2"/>
        <v>1.0074720501475185</v>
      </c>
      <c r="P6" s="9" t="str">
        <f t="shared" si="3"/>
        <v>YES</v>
      </c>
      <c r="Q6" s="9" t="s">
        <v>4658</v>
      </c>
      <c r="R6" s="30" t="s">
        <v>4658</v>
      </c>
      <c r="U6" s="17">
        <v>6400258976.9399996</v>
      </c>
      <c r="V6" s="18">
        <v>317</v>
      </c>
      <c r="W6" s="18">
        <v>4</v>
      </c>
      <c r="X6" s="83" t="str">
        <f t="shared" si="4"/>
        <v>040194</v>
      </c>
      <c r="Y6" s="26">
        <f t="shared" si="5"/>
        <v>229.57770090607781</v>
      </c>
      <c r="Z6" s="17" t="b">
        <f t="shared" si="6"/>
        <v>1</v>
      </c>
      <c r="AA6" s="18" t="str">
        <f t="shared" si="7"/>
        <v>004</v>
      </c>
      <c r="AB6" s="18" t="b">
        <f t="shared" si="8"/>
        <v>1</v>
      </c>
      <c r="AC6" s="18" t="str">
        <f t="shared" si="9"/>
        <v>040194</v>
      </c>
      <c r="AD6" s="19" t="b">
        <f t="shared" si="10"/>
        <v>1</v>
      </c>
      <c r="AE6" s="82"/>
      <c r="AF6" s="17" t="s">
        <v>4729</v>
      </c>
      <c r="AG6" s="18" t="s">
        <v>10010</v>
      </c>
      <c r="AH6" s="19" t="s">
        <v>5520</v>
      </c>
    </row>
    <row r="7" spans="1:35" x14ac:dyDescent="0.25">
      <c r="A7">
        <v>153897</v>
      </c>
      <c r="B7">
        <v>325.37743799999998</v>
      </c>
      <c r="C7" t="s">
        <v>121</v>
      </c>
      <c r="D7" t="s">
        <v>4729</v>
      </c>
      <c r="E7" t="s">
        <v>4756</v>
      </c>
      <c r="F7" t="s">
        <v>4758</v>
      </c>
      <c r="G7" t="s">
        <v>4758</v>
      </c>
      <c r="H7" s="4">
        <v>5</v>
      </c>
      <c r="I7" t="s">
        <v>4760</v>
      </c>
      <c r="J7">
        <v>3368</v>
      </c>
      <c r="K7" s="34" t="s">
        <v>10011</v>
      </c>
      <c r="M7" s="29" t="str">
        <f t="shared" si="0"/>
        <v>YES</v>
      </c>
      <c r="N7" s="9" t="str">
        <f t="shared" si="1"/>
        <v>YES</v>
      </c>
      <c r="O7" s="9">
        <f t="shared" si="2"/>
        <v>1.0020719332555255</v>
      </c>
      <c r="P7" s="9" t="str">
        <f t="shared" si="3"/>
        <v>YES</v>
      </c>
      <c r="Q7" s="9" t="s">
        <v>4658</v>
      </c>
      <c r="R7" s="30" t="s">
        <v>4658</v>
      </c>
      <c r="U7" s="17">
        <v>9052246716.5300007</v>
      </c>
      <c r="V7" s="18">
        <v>6</v>
      </c>
      <c r="W7" s="18">
        <v>5</v>
      </c>
      <c r="X7" s="83" t="str">
        <f t="shared" si="4"/>
        <v>040195</v>
      </c>
      <c r="Y7" s="26">
        <f t="shared" si="5"/>
        <v>324.7046715927026</v>
      </c>
      <c r="Z7" s="17" t="b">
        <f t="shared" si="6"/>
        <v>1</v>
      </c>
      <c r="AA7" s="18" t="str">
        <f t="shared" si="7"/>
        <v>005</v>
      </c>
      <c r="AB7" s="18" t="b">
        <f t="shared" si="8"/>
        <v>1</v>
      </c>
      <c r="AC7" s="18" t="str">
        <f t="shared" si="9"/>
        <v>040195</v>
      </c>
      <c r="AD7" s="19" t="b">
        <f t="shared" si="10"/>
        <v>1</v>
      </c>
      <c r="AE7" s="82"/>
      <c r="AF7" s="17" t="s">
        <v>4729</v>
      </c>
      <c r="AG7" s="18" t="s">
        <v>10011</v>
      </c>
      <c r="AH7" s="19" t="s">
        <v>5521</v>
      </c>
    </row>
    <row r="8" spans="1:35" x14ac:dyDescent="0.25">
      <c r="A8">
        <v>175224</v>
      </c>
      <c r="B8">
        <v>34.236555000000003</v>
      </c>
      <c r="C8" t="s">
        <v>138</v>
      </c>
      <c r="D8" t="s">
        <v>4729</v>
      </c>
      <c r="E8" t="s">
        <v>4756</v>
      </c>
      <c r="F8" t="s">
        <v>4066</v>
      </c>
      <c r="G8" t="s">
        <v>4758</v>
      </c>
      <c r="H8" s="4">
        <v>6</v>
      </c>
      <c r="I8" t="s">
        <v>4760</v>
      </c>
      <c r="J8">
        <v>6215</v>
      </c>
      <c r="K8" s="34" t="s">
        <v>10012</v>
      </c>
      <c r="M8" s="29" t="str">
        <f t="shared" si="0"/>
        <v>YES</v>
      </c>
      <c r="N8" s="9" t="str">
        <f t="shared" si="1"/>
        <v>YES</v>
      </c>
      <c r="O8" s="9">
        <f t="shared" si="2"/>
        <v>1.0053291198896337</v>
      </c>
      <c r="P8" s="9" t="str">
        <f t="shared" si="3"/>
        <v>YES</v>
      </c>
      <c r="Q8" s="9" t="s">
        <v>4658</v>
      </c>
      <c r="R8" s="30" t="s">
        <v>4658</v>
      </c>
      <c r="U8" s="17">
        <v>949400903.67299998</v>
      </c>
      <c r="V8" s="18">
        <v>355</v>
      </c>
      <c r="W8" s="18">
        <v>6</v>
      </c>
      <c r="X8" s="83" t="str">
        <f t="shared" si="4"/>
        <v>040196</v>
      </c>
      <c r="Y8" s="26">
        <f t="shared" si="5"/>
        <v>34.055071441438535</v>
      </c>
      <c r="Z8" s="17" t="b">
        <f t="shared" si="6"/>
        <v>1</v>
      </c>
      <c r="AA8" s="18" t="str">
        <f t="shared" si="7"/>
        <v>006</v>
      </c>
      <c r="AB8" s="18" t="b">
        <f t="shared" si="8"/>
        <v>1</v>
      </c>
      <c r="AC8" s="18" t="str">
        <f t="shared" si="9"/>
        <v>040196</v>
      </c>
      <c r="AD8" s="19" t="b">
        <f t="shared" si="10"/>
        <v>1</v>
      </c>
      <c r="AE8" s="82"/>
      <c r="AF8" s="17" t="s">
        <v>4729</v>
      </c>
      <c r="AG8" s="18" t="s">
        <v>10012</v>
      </c>
      <c r="AH8" s="19" t="s">
        <v>5522</v>
      </c>
    </row>
    <row r="9" spans="1:35" x14ac:dyDescent="0.25">
      <c r="A9">
        <v>153806</v>
      </c>
      <c r="B9">
        <v>277.78968500000002</v>
      </c>
      <c r="C9" t="s">
        <v>113</v>
      </c>
      <c r="D9" t="s">
        <v>4729</v>
      </c>
      <c r="E9" t="s">
        <v>4756</v>
      </c>
      <c r="F9" t="s">
        <v>3318</v>
      </c>
      <c r="G9" t="s">
        <v>4758</v>
      </c>
      <c r="H9" s="4">
        <v>7</v>
      </c>
      <c r="I9" t="s">
        <v>4760</v>
      </c>
      <c r="J9">
        <v>132</v>
      </c>
      <c r="K9" s="34" t="s">
        <v>10013</v>
      </c>
      <c r="M9" s="29" t="str">
        <f t="shared" si="0"/>
        <v>YES</v>
      </c>
      <c r="N9" s="9" t="str">
        <f t="shared" si="1"/>
        <v>YES</v>
      </c>
      <c r="O9" s="9">
        <f t="shared" si="2"/>
        <v>0.99519813138719249</v>
      </c>
      <c r="P9" s="9" t="str">
        <f t="shared" si="3"/>
        <v>YES</v>
      </c>
      <c r="Q9" s="9" t="s">
        <v>4658</v>
      </c>
      <c r="R9" s="30" t="s">
        <v>4658</v>
      </c>
      <c r="U9" s="17">
        <v>7781698648.8000002</v>
      </c>
      <c r="V9" s="18">
        <v>328</v>
      </c>
      <c r="W9" s="18">
        <v>7</v>
      </c>
      <c r="X9" s="83" t="str">
        <f t="shared" si="4"/>
        <v>040197</v>
      </c>
      <c r="Y9" s="26">
        <f t="shared" si="5"/>
        <v>279.13003073347107</v>
      </c>
      <c r="Z9" s="17" t="b">
        <f t="shared" si="6"/>
        <v>1</v>
      </c>
      <c r="AA9" s="18" t="str">
        <f t="shared" si="7"/>
        <v>007</v>
      </c>
      <c r="AB9" s="18" t="b">
        <f t="shared" si="8"/>
        <v>1</v>
      </c>
      <c r="AC9" s="18" t="str">
        <f t="shared" si="9"/>
        <v>040197</v>
      </c>
      <c r="AD9" s="19" t="b">
        <f t="shared" si="10"/>
        <v>1</v>
      </c>
      <c r="AE9" s="82"/>
      <c r="AF9" s="17" t="s">
        <v>4729</v>
      </c>
      <c r="AG9" s="18" t="s">
        <v>10013</v>
      </c>
      <c r="AH9" s="19" t="s">
        <v>5523</v>
      </c>
    </row>
    <row r="10" spans="1:35" x14ac:dyDescent="0.25">
      <c r="A10">
        <v>153826</v>
      </c>
      <c r="B10">
        <v>523.10246099999995</v>
      </c>
      <c r="C10" t="s">
        <v>115</v>
      </c>
      <c r="D10" t="s">
        <v>4729</v>
      </c>
      <c r="E10" t="s">
        <v>4756</v>
      </c>
      <c r="F10" t="s">
        <v>3318</v>
      </c>
      <c r="G10" t="s">
        <v>4758</v>
      </c>
      <c r="H10" s="4">
        <v>8</v>
      </c>
      <c r="I10" t="s">
        <v>4760</v>
      </c>
      <c r="J10">
        <v>871</v>
      </c>
      <c r="K10" s="34" t="s">
        <v>10014</v>
      </c>
      <c r="M10" s="29" t="str">
        <f t="shared" si="0"/>
        <v>YES</v>
      </c>
      <c r="N10" s="9" t="str">
        <f t="shared" si="1"/>
        <v>YES</v>
      </c>
      <c r="O10" s="9">
        <f t="shared" si="2"/>
        <v>1.004349033258976</v>
      </c>
      <c r="P10" s="9" t="str">
        <f t="shared" si="3"/>
        <v>YES</v>
      </c>
      <c r="Q10" s="9" t="s">
        <v>4658</v>
      </c>
      <c r="R10" s="30" t="s">
        <v>4658</v>
      </c>
      <c r="U10" s="17">
        <v>14520111202.200001</v>
      </c>
      <c r="V10" s="18">
        <v>347</v>
      </c>
      <c r="W10" s="18">
        <v>8</v>
      </c>
      <c r="X10" s="83" t="str">
        <f t="shared" si="4"/>
        <v>040198</v>
      </c>
      <c r="Y10" s="26">
        <f t="shared" si="5"/>
        <v>520.83732216339536</v>
      </c>
      <c r="Z10" s="17" t="b">
        <f t="shared" si="6"/>
        <v>1</v>
      </c>
      <c r="AA10" s="18" t="str">
        <f t="shared" si="7"/>
        <v>008</v>
      </c>
      <c r="AB10" s="18" t="b">
        <f t="shared" si="8"/>
        <v>1</v>
      </c>
      <c r="AC10" s="18" t="str">
        <f t="shared" si="9"/>
        <v>040198</v>
      </c>
      <c r="AD10" s="19" t="b">
        <f t="shared" si="10"/>
        <v>1</v>
      </c>
      <c r="AE10" s="82"/>
      <c r="AF10" s="17" t="s">
        <v>4729</v>
      </c>
      <c r="AG10" s="18" t="s">
        <v>10014</v>
      </c>
      <c r="AH10" s="19" t="s">
        <v>5524</v>
      </c>
    </row>
    <row r="11" spans="1:35" x14ac:dyDescent="0.25">
      <c r="A11">
        <v>577980</v>
      </c>
      <c r="B11">
        <v>0.35981400000000002</v>
      </c>
      <c r="C11" t="s">
        <v>261</v>
      </c>
      <c r="D11" t="s">
        <v>4729</v>
      </c>
      <c r="E11" t="s">
        <v>4756</v>
      </c>
      <c r="F11" t="s">
        <v>4046</v>
      </c>
      <c r="G11" t="s">
        <v>4094</v>
      </c>
      <c r="H11" s="4">
        <v>9</v>
      </c>
      <c r="I11" t="s">
        <v>4760</v>
      </c>
      <c r="J11">
        <v>2316</v>
      </c>
      <c r="K11" s="34" t="s">
        <v>10015</v>
      </c>
      <c r="M11" s="29" t="str">
        <f t="shared" si="0"/>
        <v>YES</v>
      </c>
      <c r="N11" s="9" t="str">
        <f t="shared" si="1"/>
        <v>YES</v>
      </c>
      <c r="O11" s="9">
        <f t="shared" si="2"/>
        <v>1.0094707186580172</v>
      </c>
      <c r="P11" s="9" t="str">
        <f t="shared" si="3"/>
        <v>YES</v>
      </c>
      <c r="Q11" s="9" t="s">
        <v>4658</v>
      </c>
      <c r="R11" s="30" t="s">
        <v>4658</v>
      </c>
      <c r="U11" s="17">
        <v>9936928.7609800007</v>
      </c>
      <c r="V11" s="18">
        <v>150</v>
      </c>
      <c r="W11" s="18">
        <v>9</v>
      </c>
      <c r="X11" s="83" t="str">
        <f t="shared" si="4"/>
        <v>040199</v>
      </c>
      <c r="Y11" s="26">
        <f t="shared" si="5"/>
        <v>0.35643827339373857</v>
      </c>
      <c r="Z11" s="17" t="b">
        <f t="shared" si="6"/>
        <v>1</v>
      </c>
      <c r="AA11" s="18" t="str">
        <f t="shared" si="7"/>
        <v>009</v>
      </c>
      <c r="AB11" s="18" t="b">
        <f t="shared" si="8"/>
        <v>1</v>
      </c>
      <c r="AC11" s="18" t="str">
        <f t="shared" si="9"/>
        <v>040199</v>
      </c>
      <c r="AD11" s="19" t="b">
        <f t="shared" si="10"/>
        <v>1</v>
      </c>
      <c r="AE11" s="82"/>
      <c r="AF11" s="17" t="s">
        <v>4729</v>
      </c>
      <c r="AG11" s="18" t="s">
        <v>10015</v>
      </c>
      <c r="AH11" s="19" t="s">
        <v>5525</v>
      </c>
    </row>
    <row r="12" spans="1:35" x14ac:dyDescent="0.25">
      <c r="A12">
        <v>450159</v>
      </c>
      <c r="B12">
        <v>0.91722999999999999</v>
      </c>
      <c r="C12" t="s">
        <v>4048</v>
      </c>
      <c r="D12" t="s">
        <v>4729</v>
      </c>
      <c r="E12" t="s">
        <v>4756</v>
      </c>
      <c r="F12" t="s">
        <v>3318</v>
      </c>
      <c r="G12" t="s">
        <v>4758</v>
      </c>
      <c r="H12" s="4">
        <v>10</v>
      </c>
      <c r="I12" t="s">
        <v>4760</v>
      </c>
      <c r="J12">
        <v>1067</v>
      </c>
      <c r="K12" s="34" t="s">
        <v>10016</v>
      </c>
      <c r="M12" s="29" t="str">
        <f t="shared" si="0"/>
        <v>YES</v>
      </c>
      <c r="N12" s="9" t="str">
        <f t="shared" si="1"/>
        <v>YES</v>
      </c>
      <c r="O12" s="9">
        <f t="shared" si="2"/>
        <v>0.97806735367708542</v>
      </c>
      <c r="P12" s="9" t="str">
        <f t="shared" si="3"/>
        <v>YES</v>
      </c>
      <c r="Q12" s="9" t="s">
        <v>4658</v>
      </c>
      <c r="R12" s="30" t="s">
        <v>4658</v>
      </c>
      <c r="U12" s="17">
        <v>26144318.932500001</v>
      </c>
      <c r="V12" s="18">
        <v>417</v>
      </c>
      <c r="W12" s="18">
        <v>10</v>
      </c>
      <c r="X12" s="83" t="str">
        <f t="shared" si="4"/>
        <v>0401910</v>
      </c>
      <c r="Y12" s="26">
        <f t="shared" si="5"/>
        <v>0.93779840064350894</v>
      </c>
      <c r="Z12" s="17" t="b">
        <f t="shared" si="6"/>
        <v>1</v>
      </c>
      <c r="AA12" s="18" t="str">
        <f>CONCATENATE("0", W12)</f>
        <v>010</v>
      </c>
      <c r="AB12" s="18" t="b">
        <f t="shared" si="8"/>
        <v>1</v>
      </c>
      <c r="AC12" s="18" t="str">
        <f>CONCATENATE(AF12,MID(AA12,2,2))</f>
        <v>0401910</v>
      </c>
      <c r="AD12" s="19" t="b">
        <f t="shared" si="10"/>
        <v>1</v>
      </c>
      <c r="AE12" s="82"/>
      <c r="AF12" s="17" t="s">
        <v>4729</v>
      </c>
      <c r="AG12" s="18" t="s">
        <v>10016</v>
      </c>
      <c r="AH12" s="19" t="s">
        <v>5526</v>
      </c>
    </row>
    <row r="13" spans="1:35" x14ac:dyDescent="0.25">
      <c r="A13">
        <v>545863</v>
      </c>
      <c r="B13">
        <v>54.048594000000001</v>
      </c>
      <c r="C13" t="s">
        <v>183</v>
      </c>
      <c r="D13" t="s">
        <v>4729</v>
      </c>
      <c r="E13" t="s">
        <v>4756</v>
      </c>
      <c r="F13" t="s">
        <v>4046</v>
      </c>
      <c r="G13" t="s">
        <v>4758</v>
      </c>
      <c r="H13" s="4">
        <v>11</v>
      </c>
      <c r="I13" t="s">
        <v>4760</v>
      </c>
      <c r="J13">
        <v>4220</v>
      </c>
      <c r="K13" s="34" t="s">
        <v>10017</v>
      </c>
      <c r="M13" s="29" t="str">
        <f t="shared" si="0"/>
        <v>YES</v>
      </c>
      <c r="N13" s="9" t="str">
        <f t="shared" si="1"/>
        <v>YES</v>
      </c>
      <c r="O13" s="9">
        <f t="shared" si="2"/>
        <v>1.0002388061304153</v>
      </c>
      <c r="P13" s="9" t="str">
        <f t="shared" si="3"/>
        <v>YES</v>
      </c>
      <c r="Q13" s="9" t="s">
        <v>4658</v>
      </c>
      <c r="R13" s="30" t="s">
        <v>4658</v>
      </c>
      <c r="U13" s="17">
        <v>1506428578.5899999</v>
      </c>
      <c r="V13" s="18">
        <v>329</v>
      </c>
      <c r="W13" s="18">
        <v>11</v>
      </c>
      <c r="X13" s="83" t="str">
        <f t="shared" si="4"/>
        <v>0401911</v>
      </c>
      <c r="Y13" s="26">
        <f t="shared" si="5"/>
        <v>54.035689945979684</v>
      </c>
      <c r="Z13" s="17" t="b">
        <f t="shared" si="6"/>
        <v>1</v>
      </c>
      <c r="AA13" s="18" t="str">
        <f>CONCATENATE("0", W13)</f>
        <v>011</v>
      </c>
      <c r="AB13" s="18" t="b">
        <f t="shared" si="8"/>
        <v>1</v>
      </c>
      <c r="AC13" s="18" t="str">
        <f>CONCATENATE(AF13,MID(AA13,2,2))</f>
        <v>0401911</v>
      </c>
      <c r="AD13" s="19" t="b">
        <f t="shared" si="10"/>
        <v>1</v>
      </c>
      <c r="AE13" s="82"/>
      <c r="AF13" s="17" t="s">
        <v>4729</v>
      </c>
      <c r="AG13" s="18" t="s">
        <v>10017</v>
      </c>
      <c r="AH13" s="19" t="s">
        <v>5527</v>
      </c>
    </row>
    <row r="14" spans="1:35" x14ac:dyDescent="0.25">
      <c r="A14">
        <v>545562</v>
      </c>
      <c r="B14">
        <v>1.843369</v>
      </c>
      <c r="C14" t="s">
        <v>153</v>
      </c>
      <c r="D14" t="s">
        <v>4729</v>
      </c>
      <c r="E14" t="s">
        <v>4756</v>
      </c>
      <c r="F14" t="s">
        <v>4046</v>
      </c>
      <c r="G14" t="s">
        <v>143</v>
      </c>
      <c r="H14">
        <v>12</v>
      </c>
      <c r="I14" t="s">
        <v>4760</v>
      </c>
      <c r="J14">
        <v>2409</v>
      </c>
      <c r="K14" s="50" t="s">
        <v>10018</v>
      </c>
      <c r="M14" s="29" t="str">
        <f>IF(EXACT(LOWER(TRIM(C14)),LOWER(TRIM(X367))), "YES", "NO")</f>
        <v>YES</v>
      </c>
      <c r="N14" s="9" t="str">
        <f t="shared" si="1"/>
        <v>NO</v>
      </c>
      <c r="O14" s="9">
        <f t="shared" si="2"/>
        <v>1.0196251940928429</v>
      </c>
      <c r="P14" s="9" t="str">
        <f t="shared" si="3"/>
        <v>YES</v>
      </c>
      <c r="Q14" s="9" t="s">
        <v>4658</v>
      </c>
      <c r="R14" s="30" t="s">
        <v>4658</v>
      </c>
      <c r="S14" s="19" t="s">
        <v>8411</v>
      </c>
      <c r="U14" s="17">
        <v>50401047.980499998</v>
      </c>
      <c r="V14" s="18">
        <v>21</v>
      </c>
      <c r="W14" s="18">
        <v>365</v>
      </c>
      <c r="X14" s="18" t="str">
        <f>CONCATENATE("04019", W14)</f>
        <v>04019365</v>
      </c>
      <c r="Y14" s="19">
        <f>U14/27878400</f>
        <v>1.8078888307973198</v>
      </c>
      <c r="Z14" s="17" t="b">
        <f>EXACT(TRIM(AG14),TRIM(K367))</f>
        <v>0</v>
      </c>
      <c r="AA14" s="18" t="str">
        <f>AH14</f>
        <v>365</v>
      </c>
      <c r="AB14" s="18" t="b">
        <f t="shared" si="8"/>
        <v>1</v>
      </c>
      <c r="AC14" s="18" t="str">
        <f>CONCATENATE(AF14,AA14)</f>
        <v>04019365</v>
      </c>
      <c r="AD14" s="19" t="b">
        <f t="shared" si="10"/>
        <v>1</v>
      </c>
      <c r="AF14" s="17" t="s">
        <v>4729</v>
      </c>
      <c r="AG14" s="18" t="s">
        <v>10018</v>
      </c>
      <c r="AH14" s="19" t="s">
        <v>168</v>
      </c>
    </row>
    <row r="15" spans="1:35" x14ac:dyDescent="0.25">
      <c r="A15">
        <v>521651</v>
      </c>
      <c r="B15">
        <v>0.58206899999999995</v>
      </c>
      <c r="C15" t="s">
        <v>438</v>
      </c>
      <c r="D15" t="s">
        <v>4729</v>
      </c>
      <c r="E15" t="s">
        <v>4756</v>
      </c>
      <c r="F15" t="s">
        <v>4046</v>
      </c>
      <c r="G15" t="s">
        <v>143</v>
      </c>
      <c r="H15" s="4">
        <v>13</v>
      </c>
      <c r="I15" t="s">
        <v>4760</v>
      </c>
      <c r="J15">
        <v>1991</v>
      </c>
      <c r="K15" s="34" t="s">
        <v>10019</v>
      </c>
      <c r="M15" s="29" t="str">
        <f t="shared" ref="M15:M78" si="11">IF(EXACT(LOWER(TRIM(C15)),LOWER(TRIM(X15))), "YES", "NO")</f>
        <v>YES</v>
      </c>
      <c r="N15" s="9" t="str">
        <f t="shared" si="1"/>
        <v>YES</v>
      </c>
      <c r="O15" s="9">
        <f t="shared" si="2"/>
        <v>0.98128212669740811</v>
      </c>
      <c r="P15" s="9" t="str">
        <f t="shared" si="3"/>
        <v>YES</v>
      </c>
      <c r="Q15" s="9" t="s">
        <v>4658</v>
      </c>
      <c r="R15" s="30" t="s">
        <v>4658</v>
      </c>
      <c r="U15" s="17">
        <v>16536683.9649</v>
      </c>
      <c r="V15" s="18">
        <v>31</v>
      </c>
      <c r="W15" s="18">
        <v>13</v>
      </c>
      <c r="X15" s="83" t="str">
        <f t="shared" si="4"/>
        <v>0401913</v>
      </c>
      <c r="Y15" s="26">
        <f t="shared" si="5"/>
        <v>0.59317191678503789</v>
      </c>
      <c r="Z15" s="17" t="b">
        <f t="shared" ref="Z15:Z78" si="12">EXACT(TRIM(AG15),TRIM(K15))</f>
        <v>1</v>
      </c>
      <c r="AA15" s="18" t="str">
        <f t="shared" ref="AA15:AA46" si="13">CONCATENATE("0", W15)</f>
        <v>013</v>
      </c>
      <c r="AB15" s="18" t="b">
        <f t="shared" si="8"/>
        <v>1</v>
      </c>
      <c r="AC15" s="18" t="str">
        <f t="shared" ref="AC15:AC46" si="14">CONCATENATE(AF15,MID(AA15,2,2))</f>
        <v>0401913</v>
      </c>
      <c r="AD15" s="19" t="b">
        <f t="shared" si="10"/>
        <v>1</v>
      </c>
      <c r="AE15" s="82"/>
      <c r="AF15" s="17" t="s">
        <v>4729</v>
      </c>
      <c r="AG15" s="18" t="s">
        <v>10019</v>
      </c>
      <c r="AH15" s="19" t="s">
        <v>5529</v>
      </c>
    </row>
    <row r="16" spans="1:35" x14ac:dyDescent="0.25">
      <c r="A16">
        <v>499061</v>
      </c>
      <c r="B16">
        <v>3.9954179999999999</v>
      </c>
      <c r="C16" t="s">
        <v>4178</v>
      </c>
      <c r="D16" t="s">
        <v>4729</v>
      </c>
      <c r="E16" t="s">
        <v>4756</v>
      </c>
      <c r="F16" t="s">
        <v>4046</v>
      </c>
      <c r="G16" t="s">
        <v>4758</v>
      </c>
      <c r="H16" s="4">
        <v>14</v>
      </c>
      <c r="I16" t="s">
        <v>4760</v>
      </c>
      <c r="J16">
        <v>1990</v>
      </c>
      <c r="K16" s="34" t="s">
        <v>10020</v>
      </c>
      <c r="M16" s="29" t="str">
        <f t="shared" si="11"/>
        <v>YES</v>
      </c>
      <c r="N16" s="9" t="str">
        <f t="shared" si="1"/>
        <v>YES</v>
      </c>
      <c r="O16" s="9">
        <f t="shared" si="2"/>
        <v>1.0172508007248706</v>
      </c>
      <c r="P16" s="9" t="str">
        <f t="shared" si="3"/>
        <v>YES</v>
      </c>
      <c r="Q16" s="9" t="s">
        <v>4658</v>
      </c>
      <c r="R16" s="30" t="s">
        <v>4658</v>
      </c>
      <c r="U16" s="17">
        <v>109496951.088</v>
      </c>
      <c r="V16" s="18">
        <v>377</v>
      </c>
      <c r="W16" s="18">
        <v>14</v>
      </c>
      <c r="X16" s="83" t="str">
        <f t="shared" si="4"/>
        <v>0401914</v>
      </c>
      <c r="Y16" s="26">
        <f t="shared" si="5"/>
        <v>3.9276626738980718</v>
      </c>
      <c r="Z16" s="17" t="b">
        <f t="shared" si="12"/>
        <v>1</v>
      </c>
      <c r="AA16" s="18" t="str">
        <f t="shared" si="13"/>
        <v>014</v>
      </c>
      <c r="AB16" s="18" t="b">
        <f t="shared" si="8"/>
        <v>1</v>
      </c>
      <c r="AC16" s="18" t="str">
        <f t="shared" si="14"/>
        <v>0401914</v>
      </c>
      <c r="AD16" s="19" t="b">
        <f t="shared" si="10"/>
        <v>1</v>
      </c>
      <c r="AE16" s="82"/>
      <c r="AF16" s="17" t="s">
        <v>4729</v>
      </c>
      <c r="AG16" s="18" t="s">
        <v>10020</v>
      </c>
      <c r="AH16" s="19" t="s">
        <v>5530</v>
      </c>
    </row>
    <row r="17" spans="1:34" x14ac:dyDescent="0.25">
      <c r="A17">
        <v>499122</v>
      </c>
      <c r="B17">
        <v>0.94281899999999996</v>
      </c>
      <c r="C17" t="s">
        <v>4184</v>
      </c>
      <c r="D17" t="s">
        <v>4729</v>
      </c>
      <c r="E17" t="s">
        <v>4756</v>
      </c>
      <c r="F17" t="s">
        <v>4046</v>
      </c>
      <c r="G17" t="s">
        <v>4758</v>
      </c>
      <c r="H17" s="4">
        <v>15</v>
      </c>
      <c r="I17" t="s">
        <v>4760</v>
      </c>
      <c r="J17">
        <v>2326</v>
      </c>
      <c r="K17" s="34" t="s">
        <v>10021</v>
      </c>
      <c r="M17" s="29" t="str">
        <f t="shared" si="11"/>
        <v>YES</v>
      </c>
      <c r="N17" s="9" t="str">
        <f t="shared" si="1"/>
        <v>YES</v>
      </c>
      <c r="O17" s="9">
        <f t="shared" si="2"/>
        <v>0.96441267227309424</v>
      </c>
      <c r="P17" s="9" t="str">
        <f t="shared" si="3"/>
        <v>NO</v>
      </c>
      <c r="Q17" s="9" t="s">
        <v>4658</v>
      </c>
      <c r="R17" s="30" t="s">
        <v>4658</v>
      </c>
      <c r="U17" s="17">
        <v>27254188.964200001</v>
      </c>
      <c r="V17" s="18">
        <v>36</v>
      </c>
      <c r="W17" s="18">
        <v>15</v>
      </c>
      <c r="X17" s="83" t="str">
        <f t="shared" si="4"/>
        <v>0401915</v>
      </c>
      <c r="Y17" s="26">
        <f t="shared" si="5"/>
        <v>0.97760951002209595</v>
      </c>
      <c r="Z17" s="17" t="b">
        <f t="shared" si="12"/>
        <v>1</v>
      </c>
      <c r="AA17" s="18" t="str">
        <f t="shared" si="13"/>
        <v>015</v>
      </c>
      <c r="AB17" s="18" t="b">
        <f t="shared" si="8"/>
        <v>1</v>
      </c>
      <c r="AC17" s="18" t="str">
        <f t="shared" si="14"/>
        <v>0401915</v>
      </c>
      <c r="AD17" s="19" t="b">
        <f t="shared" si="10"/>
        <v>1</v>
      </c>
      <c r="AE17" s="82"/>
      <c r="AF17" s="17" t="s">
        <v>4729</v>
      </c>
      <c r="AG17" s="18" t="s">
        <v>10021</v>
      </c>
      <c r="AH17" s="19" t="s">
        <v>5531</v>
      </c>
    </row>
    <row r="18" spans="1:34" x14ac:dyDescent="0.25">
      <c r="A18">
        <v>463976</v>
      </c>
      <c r="B18">
        <v>0.88175000000000003</v>
      </c>
      <c r="C18" t="s">
        <v>4098</v>
      </c>
      <c r="D18" t="s">
        <v>4729</v>
      </c>
      <c r="E18" t="s">
        <v>4756</v>
      </c>
      <c r="F18" t="s">
        <v>4046</v>
      </c>
      <c r="G18" t="s">
        <v>4758</v>
      </c>
      <c r="H18" s="4">
        <v>16</v>
      </c>
      <c r="I18" t="s">
        <v>4760</v>
      </c>
      <c r="J18">
        <v>2799</v>
      </c>
      <c r="K18" s="34" t="s">
        <v>10022</v>
      </c>
      <c r="M18" s="29" t="str">
        <f t="shared" si="11"/>
        <v>YES</v>
      </c>
      <c r="N18" s="9" t="str">
        <f t="shared" si="1"/>
        <v>YES</v>
      </c>
      <c r="O18" s="9">
        <f t="shared" si="2"/>
        <v>1.0031255753688892</v>
      </c>
      <c r="P18" s="9" t="str">
        <f t="shared" si="3"/>
        <v>YES</v>
      </c>
      <c r="Q18" s="9" t="s">
        <v>4658</v>
      </c>
      <c r="R18" s="30" t="s">
        <v>4658</v>
      </c>
      <c r="U18" s="17">
        <v>24505186.392999999</v>
      </c>
      <c r="V18" s="18">
        <v>166</v>
      </c>
      <c r="W18" s="18">
        <v>16</v>
      </c>
      <c r="X18" s="83" t="str">
        <f t="shared" si="4"/>
        <v>0401916</v>
      </c>
      <c r="Y18" s="26">
        <f t="shared" si="5"/>
        <v>0.87900261108958899</v>
      </c>
      <c r="Z18" s="17" t="b">
        <f t="shared" si="12"/>
        <v>1</v>
      </c>
      <c r="AA18" s="18" t="str">
        <f t="shared" si="13"/>
        <v>016</v>
      </c>
      <c r="AB18" s="18" t="b">
        <f t="shared" si="8"/>
        <v>1</v>
      </c>
      <c r="AC18" s="18" t="str">
        <f t="shared" si="14"/>
        <v>0401916</v>
      </c>
      <c r="AD18" s="19" t="b">
        <f t="shared" si="10"/>
        <v>1</v>
      </c>
      <c r="AE18" s="82"/>
      <c r="AF18" s="17" t="s">
        <v>4729</v>
      </c>
      <c r="AG18" s="18" t="s">
        <v>10022</v>
      </c>
      <c r="AH18" s="19" t="s">
        <v>5532</v>
      </c>
    </row>
    <row r="19" spans="1:34" x14ac:dyDescent="0.25">
      <c r="A19">
        <v>473720</v>
      </c>
      <c r="B19">
        <v>2.8271600000000001</v>
      </c>
      <c r="C19" t="s">
        <v>541</v>
      </c>
      <c r="D19" t="s">
        <v>4729</v>
      </c>
      <c r="E19" t="s">
        <v>4756</v>
      </c>
      <c r="F19" t="s">
        <v>4046</v>
      </c>
      <c r="G19" t="s">
        <v>4094</v>
      </c>
      <c r="H19" s="4">
        <v>17</v>
      </c>
      <c r="I19" t="s">
        <v>4760</v>
      </c>
      <c r="J19">
        <v>3173</v>
      </c>
      <c r="K19" s="34" t="s">
        <v>10023</v>
      </c>
      <c r="M19" s="29" t="str">
        <f t="shared" si="11"/>
        <v>YES</v>
      </c>
      <c r="N19" s="9" t="str">
        <f t="shared" si="1"/>
        <v>YES</v>
      </c>
      <c r="O19" s="9">
        <f t="shared" si="2"/>
        <v>0.99660555062594913</v>
      </c>
      <c r="P19" s="9" t="str">
        <f t="shared" si="3"/>
        <v>YES</v>
      </c>
      <c r="Q19" s="9" t="s">
        <v>4658</v>
      </c>
      <c r="R19" s="30" t="s">
        <v>4658</v>
      </c>
      <c r="U19" s="17">
        <v>79085147.874699995</v>
      </c>
      <c r="V19" s="18">
        <v>204</v>
      </c>
      <c r="W19" s="18">
        <v>17</v>
      </c>
      <c r="X19" s="83" t="str">
        <f t="shared" si="4"/>
        <v>0401917</v>
      </c>
      <c r="Y19" s="26">
        <f t="shared" si="5"/>
        <v>2.8367893377919819</v>
      </c>
      <c r="Z19" s="17" t="b">
        <f t="shared" si="12"/>
        <v>1</v>
      </c>
      <c r="AA19" s="18" t="str">
        <f t="shared" si="13"/>
        <v>017</v>
      </c>
      <c r="AB19" s="18" t="b">
        <f t="shared" si="8"/>
        <v>1</v>
      </c>
      <c r="AC19" s="18" t="str">
        <f t="shared" si="14"/>
        <v>0401917</v>
      </c>
      <c r="AD19" s="19" t="b">
        <f t="shared" si="10"/>
        <v>1</v>
      </c>
      <c r="AE19" s="82"/>
      <c r="AF19" s="17" t="s">
        <v>4729</v>
      </c>
      <c r="AG19" s="18" t="s">
        <v>10023</v>
      </c>
      <c r="AH19" s="19" t="s">
        <v>5533</v>
      </c>
    </row>
    <row r="20" spans="1:34" x14ac:dyDescent="0.25">
      <c r="A20">
        <v>473799</v>
      </c>
      <c r="B20">
        <v>0.47887000000000002</v>
      </c>
      <c r="C20" t="s">
        <v>549</v>
      </c>
      <c r="D20" t="s">
        <v>4729</v>
      </c>
      <c r="E20" t="s">
        <v>4756</v>
      </c>
      <c r="F20" t="s">
        <v>4046</v>
      </c>
      <c r="G20" t="s">
        <v>4094</v>
      </c>
      <c r="H20" s="4">
        <v>18</v>
      </c>
      <c r="I20" t="s">
        <v>4760</v>
      </c>
      <c r="J20">
        <v>2900</v>
      </c>
      <c r="K20" s="34" t="s">
        <v>10024</v>
      </c>
      <c r="M20" s="29" t="str">
        <f t="shared" si="11"/>
        <v>YES</v>
      </c>
      <c r="N20" s="9" t="str">
        <f t="shared" si="1"/>
        <v>YES</v>
      </c>
      <c r="O20" s="9">
        <f t="shared" si="2"/>
        <v>0.99325824199421675</v>
      </c>
      <c r="P20" s="9" t="str">
        <f t="shared" si="3"/>
        <v>YES</v>
      </c>
      <c r="Q20" s="9" t="s">
        <v>4658</v>
      </c>
      <c r="R20" s="30" t="s">
        <v>4658</v>
      </c>
      <c r="U20" s="17">
        <v>13440743.6491</v>
      </c>
      <c r="V20" s="18">
        <v>203</v>
      </c>
      <c r="W20" s="18">
        <v>18</v>
      </c>
      <c r="X20" s="83" t="str">
        <f t="shared" si="4"/>
        <v>0401918</v>
      </c>
      <c r="Y20" s="26">
        <f t="shared" si="5"/>
        <v>0.48212033865286386</v>
      </c>
      <c r="Z20" s="17" t="b">
        <f t="shared" si="12"/>
        <v>1</v>
      </c>
      <c r="AA20" s="18" t="str">
        <f t="shared" si="13"/>
        <v>018</v>
      </c>
      <c r="AB20" s="18" t="b">
        <f t="shared" si="8"/>
        <v>1</v>
      </c>
      <c r="AC20" s="18" t="str">
        <f t="shared" si="14"/>
        <v>0401918</v>
      </c>
      <c r="AD20" s="19" t="b">
        <f t="shared" si="10"/>
        <v>1</v>
      </c>
      <c r="AE20" s="82"/>
      <c r="AF20" s="17" t="s">
        <v>4729</v>
      </c>
      <c r="AG20" s="18" t="s">
        <v>10024</v>
      </c>
      <c r="AH20" s="19" t="s">
        <v>5534</v>
      </c>
    </row>
    <row r="21" spans="1:34" x14ac:dyDescent="0.25">
      <c r="A21">
        <v>473760</v>
      </c>
      <c r="B21">
        <v>1.0167120000000001</v>
      </c>
      <c r="C21" t="s">
        <v>545</v>
      </c>
      <c r="D21" t="s">
        <v>4729</v>
      </c>
      <c r="E21" t="s">
        <v>4756</v>
      </c>
      <c r="F21" t="s">
        <v>4046</v>
      </c>
      <c r="G21" t="s">
        <v>4094</v>
      </c>
      <c r="H21" s="4">
        <v>19</v>
      </c>
      <c r="I21" t="s">
        <v>4760</v>
      </c>
      <c r="J21">
        <v>2982</v>
      </c>
      <c r="K21" s="34" t="s">
        <v>10025</v>
      </c>
      <c r="M21" s="29" t="str">
        <f t="shared" si="11"/>
        <v>YES</v>
      </c>
      <c r="N21" s="9" t="str">
        <f t="shared" si="1"/>
        <v>YES</v>
      </c>
      <c r="O21" s="9">
        <f t="shared" si="2"/>
        <v>1.0045340179042483</v>
      </c>
      <c r="P21" s="9" t="str">
        <f t="shared" si="3"/>
        <v>YES</v>
      </c>
      <c r="Q21" s="9" t="s">
        <v>4658</v>
      </c>
      <c r="R21" s="30" t="s">
        <v>4658</v>
      </c>
      <c r="U21" s="17">
        <v>28216370.2927</v>
      </c>
      <c r="V21" s="18">
        <v>212</v>
      </c>
      <c r="W21" s="18">
        <v>19</v>
      </c>
      <c r="X21" s="83" t="str">
        <f t="shared" si="4"/>
        <v>0401919</v>
      </c>
      <c r="Y21" s="26">
        <f t="shared" si="5"/>
        <v>1.0121230161235939</v>
      </c>
      <c r="Z21" s="17" t="b">
        <f t="shared" si="12"/>
        <v>1</v>
      </c>
      <c r="AA21" s="18" t="str">
        <f t="shared" si="13"/>
        <v>019</v>
      </c>
      <c r="AB21" s="18" t="b">
        <f t="shared" si="8"/>
        <v>1</v>
      </c>
      <c r="AC21" s="18" t="str">
        <f t="shared" si="14"/>
        <v>0401919</v>
      </c>
      <c r="AD21" s="19" t="b">
        <f t="shared" si="10"/>
        <v>1</v>
      </c>
      <c r="AE21" s="82"/>
      <c r="AF21" s="17" t="s">
        <v>4729</v>
      </c>
      <c r="AG21" s="18" t="s">
        <v>10025</v>
      </c>
      <c r="AH21" s="19" t="s">
        <v>5535</v>
      </c>
    </row>
    <row r="22" spans="1:34" x14ac:dyDescent="0.25">
      <c r="A22">
        <v>473700</v>
      </c>
      <c r="B22">
        <v>0.64304799999999995</v>
      </c>
      <c r="C22" t="s">
        <v>539</v>
      </c>
      <c r="D22" t="s">
        <v>4729</v>
      </c>
      <c r="E22" t="s">
        <v>4756</v>
      </c>
      <c r="F22" t="s">
        <v>4046</v>
      </c>
      <c r="G22" t="s">
        <v>4094</v>
      </c>
      <c r="H22" s="4">
        <v>20</v>
      </c>
      <c r="I22" t="s">
        <v>4760</v>
      </c>
      <c r="J22">
        <v>3472</v>
      </c>
      <c r="K22" s="34" t="s">
        <v>10026</v>
      </c>
      <c r="M22" s="29" t="str">
        <f t="shared" si="11"/>
        <v>YES</v>
      </c>
      <c r="N22" s="9" t="str">
        <f t="shared" si="1"/>
        <v>YES</v>
      </c>
      <c r="O22" s="9">
        <f t="shared" si="2"/>
        <v>0.98616623435522677</v>
      </c>
      <c r="P22" s="9" t="str">
        <f t="shared" si="3"/>
        <v>YES</v>
      </c>
      <c r="Q22" s="9" t="s">
        <v>4658</v>
      </c>
      <c r="R22" s="30" t="s">
        <v>4658</v>
      </c>
      <c r="U22" s="17">
        <v>18178628.246100001</v>
      </c>
      <c r="V22" s="18">
        <v>264</v>
      </c>
      <c r="W22" s="18">
        <v>20</v>
      </c>
      <c r="X22" s="83" t="str">
        <f t="shared" si="4"/>
        <v>0401920</v>
      </c>
      <c r="Y22" s="26">
        <f t="shared" si="5"/>
        <v>0.65206856369447319</v>
      </c>
      <c r="Z22" s="17" t="b">
        <f t="shared" si="12"/>
        <v>1</v>
      </c>
      <c r="AA22" s="18" t="str">
        <f t="shared" si="13"/>
        <v>020</v>
      </c>
      <c r="AB22" s="18" t="b">
        <f t="shared" si="8"/>
        <v>1</v>
      </c>
      <c r="AC22" s="18" t="str">
        <f t="shared" si="14"/>
        <v>0401920</v>
      </c>
      <c r="AD22" s="19" t="b">
        <f t="shared" si="10"/>
        <v>1</v>
      </c>
      <c r="AE22" s="82"/>
      <c r="AF22" s="17" t="s">
        <v>4729</v>
      </c>
      <c r="AG22" s="18" t="s">
        <v>10026</v>
      </c>
      <c r="AH22" s="19" t="s">
        <v>5536</v>
      </c>
    </row>
    <row r="23" spans="1:34" x14ac:dyDescent="0.25">
      <c r="A23">
        <v>463742</v>
      </c>
      <c r="B23">
        <v>0.93108000000000002</v>
      </c>
      <c r="C23" t="s">
        <v>4073</v>
      </c>
      <c r="D23" t="s">
        <v>4729</v>
      </c>
      <c r="E23" t="s">
        <v>4756</v>
      </c>
      <c r="F23" t="s">
        <v>4046</v>
      </c>
      <c r="G23" t="s">
        <v>4071</v>
      </c>
      <c r="H23" s="4">
        <v>21</v>
      </c>
      <c r="I23" t="s">
        <v>4760</v>
      </c>
      <c r="J23">
        <v>2181</v>
      </c>
      <c r="K23" s="34" t="s">
        <v>10027</v>
      </c>
      <c r="M23" s="29" t="str">
        <f t="shared" si="11"/>
        <v>YES</v>
      </c>
      <c r="N23" s="9" t="str">
        <f t="shared" si="1"/>
        <v>YES</v>
      </c>
      <c r="O23" s="9">
        <f t="shared" si="2"/>
        <v>0.98386335154141868</v>
      </c>
      <c r="P23" s="9" t="str">
        <f t="shared" si="3"/>
        <v>YES</v>
      </c>
      <c r="Q23" s="9" t="s">
        <v>4658</v>
      </c>
      <c r="R23" s="30" t="s">
        <v>4658</v>
      </c>
      <c r="U23" s="17">
        <v>26382749.8314</v>
      </c>
      <c r="V23" s="18">
        <v>274</v>
      </c>
      <c r="W23" s="18">
        <v>21</v>
      </c>
      <c r="X23" s="83" t="str">
        <f t="shared" si="4"/>
        <v>0401921</v>
      </c>
      <c r="Y23" s="26">
        <f t="shared" si="5"/>
        <v>0.94635093231318868</v>
      </c>
      <c r="Z23" s="17" t="b">
        <f t="shared" si="12"/>
        <v>1</v>
      </c>
      <c r="AA23" s="18" t="str">
        <f t="shared" si="13"/>
        <v>021</v>
      </c>
      <c r="AB23" s="18" t="b">
        <f t="shared" si="8"/>
        <v>1</v>
      </c>
      <c r="AC23" s="18" t="str">
        <f t="shared" si="14"/>
        <v>0401921</v>
      </c>
      <c r="AD23" s="19" t="b">
        <f t="shared" si="10"/>
        <v>1</v>
      </c>
      <c r="AE23" s="82"/>
      <c r="AF23" s="17" t="s">
        <v>4729</v>
      </c>
      <c r="AG23" s="18" t="s">
        <v>10027</v>
      </c>
      <c r="AH23" s="19" t="s">
        <v>5537</v>
      </c>
    </row>
    <row r="24" spans="1:34" x14ac:dyDescent="0.25">
      <c r="A24">
        <v>473683</v>
      </c>
      <c r="B24">
        <v>0.71824500000000002</v>
      </c>
      <c r="C24" t="s">
        <v>537</v>
      </c>
      <c r="D24" t="s">
        <v>4729</v>
      </c>
      <c r="E24" t="s">
        <v>4756</v>
      </c>
      <c r="F24" t="s">
        <v>4046</v>
      </c>
      <c r="G24" t="s">
        <v>4094</v>
      </c>
      <c r="H24" s="4">
        <v>22</v>
      </c>
      <c r="I24" t="s">
        <v>4760</v>
      </c>
      <c r="J24">
        <v>3429</v>
      </c>
      <c r="K24" s="34" t="s">
        <v>10028</v>
      </c>
      <c r="M24" s="29" t="str">
        <f t="shared" si="11"/>
        <v>YES</v>
      </c>
      <c r="N24" s="9" t="str">
        <f t="shared" si="1"/>
        <v>YES</v>
      </c>
      <c r="O24" s="9">
        <f t="shared" si="2"/>
        <v>0.95629494075948374</v>
      </c>
      <c r="P24" s="9" t="str">
        <f t="shared" si="3"/>
        <v>NO</v>
      </c>
      <c r="Q24" s="9" t="s">
        <v>4658</v>
      </c>
      <c r="R24" s="30" t="s">
        <v>4658</v>
      </c>
      <c r="U24" s="17">
        <v>20938646.179699998</v>
      </c>
      <c r="V24" s="18">
        <v>272</v>
      </c>
      <c r="W24" s="18">
        <v>22</v>
      </c>
      <c r="X24" s="83" t="str">
        <f t="shared" si="4"/>
        <v>0401922</v>
      </c>
      <c r="Y24" s="26">
        <f t="shared" si="5"/>
        <v>0.75107058438432617</v>
      </c>
      <c r="Z24" s="17" t="b">
        <f t="shared" si="12"/>
        <v>1</v>
      </c>
      <c r="AA24" s="18" t="str">
        <f t="shared" si="13"/>
        <v>022</v>
      </c>
      <c r="AB24" s="18" t="b">
        <f t="shared" si="8"/>
        <v>1</v>
      </c>
      <c r="AC24" s="18" t="str">
        <f t="shared" si="14"/>
        <v>0401922</v>
      </c>
      <c r="AD24" s="19" t="b">
        <f t="shared" si="10"/>
        <v>1</v>
      </c>
      <c r="AE24" s="82"/>
      <c r="AF24" s="17" t="s">
        <v>4729</v>
      </c>
      <c r="AG24" s="18" t="s">
        <v>10028</v>
      </c>
      <c r="AH24" s="19" t="s">
        <v>5538</v>
      </c>
    </row>
    <row r="25" spans="1:34" x14ac:dyDescent="0.25">
      <c r="A25">
        <v>463894</v>
      </c>
      <c r="B25">
        <v>1.0536639999999999</v>
      </c>
      <c r="C25" t="s">
        <v>4089</v>
      </c>
      <c r="D25" t="s">
        <v>4729</v>
      </c>
      <c r="E25" t="s">
        <v>4756</v>
      </c>
      <c r="F25" t="s">
        <v>4046</v>
      </c>
      <c r="G25" t="s">
        <v>4059</v>
      </c>
      <c r="H25" s="4">
        <v>23</v>
      </c>
      <c r="I25" t="s">
        <v>4760</v>
      </c>
      <c r="J25">
        <v>3159</v>
      </c>
      <c r="K25" s="34" t="s">
        <v>10029</v>
      </c>
      <c r="M25" s="29" t="str">
        <f t="shared" si="11"/>
        <v>YES</v>
      </c>
      <c r="N25" s="9" t="str">
        <f t="shared" si="1"/>
        <v>YES</v>
      </c>
      <c r="O25" s="9">
        <f t="shared" si="2"/>
        <v>1.0055918427253741</v>
      </c>
      <c r="P25" s="9" t="str">
        <f t="shared" si="3"/>
        <v>YES</v>
      </c>
      <c r="Q25" s="9" t="s">
        <v>4658</v>
      </c>
      <c r="R25" s="30" t="s">
        <v>4658</v>
      </c>
      <c r="U25" s="17">
        <v>29211122.454999998</v>
      </c>
      <c r="V25" s="18">
        <v>388</v>
      </c>
      <c r="W25" s="18">
        <v>23</v>
      </c>
      <c r="X25" s="83" t="str">
        <f t="shared" si="4"/>
        <v>0401923</v>
      </c>
      <c r="Y25" s="26">
        <f t="shared" si="5"/>
        <v>1.0478048401271234</v>
      </c>
      <c r="Z25" s="17" t="b">
        <f t="shared" si="12"/>
        <v>1</v>
      </c>
      <c r="AA25" s="18" t="str">
        <f t="shared" si="13"/>
        <v>023</v>
      </c>
      <c r="AB25" s="18" t="b">
        <f t="shared" si="8"/>
        <v>1</v>
      </c>
      <c r="AC25" s="18" t="str">
        <f t="shared" si="14"/>
        <v>0401923</v>
      </c>
      <c r="AD25" s="19" t="b">
        <f t="shared" si="10"/>
        <v>1</v>
      </c>
      <c r="AE25" s="82"/>
      <c r="AF25" s="17" t="s">
        <v>4729</v>
      </c>
      <c r="AG25" s="18" t="s">
        <v>10029</v>
      </c>
      <c r="AH25" s="19" t="s">
        <v>5539</v>
      </c>
    </row>
    <row r="26" spans="1:34" x14ac:dyDescent="0.25">
      <c r="A26">
        <v>463854</v>
      </c>
      <c r="B26">
        <v>0.79860200000000003</v>
      </c>
      <c r="C26" t="s">
        <v>4085</v>
      </c>
      <c r="D26" t="s">
        <v>4729</v>
      </c>
      <c r="E26" t="s">
        <v>4756</v>
      </c>
      <c r="F26" t="s">
        <v>4046</v>
      </c>
      <c r="G26" t="s">
        <v>4059</v>
      </c>
      <c r="H26" s="4">
        <v>24</v>
      </c>
      <c r="I26" t="s">
        <v>4760</v>
      </c>
      <c r="J26">
        <v>2969</v>
      </c>
      <c r="K26" s="34" t="s">
        <v>10030</v>
      </c>
      <c r="M26" s="29" t="str">
        <f t="shared" si="11"/>
        <v>YES</v>
      </c>
      <c r="N26" s="9" t="str">
        <f t="shared" si="1"/>
        <v>YES</v>
      </c>
      <c r="O26" s="9">
        <f t="shared" si="2"/>
        <v>1.0367904352060702</v>
      </c>
      <c r="P26" s="9" t="str">
        <f t="shared" si="3"/>
        <v>NO</v>
      </c>
      <c r="Q26" s="9" t="s">
        <v>4658</v>
      </c>
      <c r="R26" s="30" t="s">
        <v>4658</v>
      </c>
      <c r="U26" s="17">
        <v>21473718.546</v>
      </c>
      <c r="V26" s="18">
        <v>397</v>
      </c>
      <c r="W26" s="18">
        <v>24</v>
      </c>
      <c r="X26" s="83" t="str">
        <f t="shared" si="4"/>
        <v>0401924</v>
      </c>
      <c r="Y26" s="26">
        <f t="shared" si="5"/>
        <v>0.77026366455750694</v>
      </c>
      <c r="Z26" s="17" t="b">
        <f t="shared" si="12"/>
        <v>1</v>
      </c>
      <c r="AA26" s="18" t="str">
        <f t="shared" si="13"/>
        <v>024</v>
      </c>
      <c r="AB26" s="18" t="b">
        <f t="shared" si="8"/>
        <v>1</v>
      </c>
      <c r="AC26" s="18" t="str">
        <f t="shared" si="14"/>
        <v>0401924</v>
      </c>
      <c r="AD26" s="19" t="b">
        <f t="shared" si="10"/>
        <v>1</v>
      </c>
      <c r="AE26" s="82"/>
      <c r="AF26" s="17" t="s">
        <v>4729</v>
      </c>
      <c r="AG26" s="18" t="s">
        <v>10030</v>
      </c>
      <c r="AH26" s="19" t="s">
        <v>5540</v>
      </c>
    </row>
    <row r="27" spans="1:34" x14ac:dyDescent="0.25">
      <c r="A27">
        <v>473820</v>
      </c>
      <c r="B27">
        <v>1.80829</v>
      </c>
      <c r="C27" t="s">
        <v>551</v>
      </c>
      <c r="D27" t="s">
        <v>4729</v>
      </c>
      <c r="E27" t="s">
        <v>4756</v>
      </c>
      <c r="F27" t="s">
        <v>4046</v>
      </c>
      <c r="G27" t="s">
        <v>4094</v>
      </c>
      <c r="H27" s="4">
        <v>25</v>
      </c>
      <c r="I27" t="s">
        <v>4760</v>
      </c>
      <c r="J27">
        <v>3620</v>
      </c>
      <c r="K27" s="34" t="s">
        <v>10031</v>
      </c>
      <c r="M27" s="29" t="str">
        <f t="shared" si="11"/>
        <v>YES</v>
      </c>
      <c r="N27" s="9" t="str">
        <f t="shared" si="1"/>
        <v>YES</v>
      </c>
      <c r="O27" s="9">
        <f t="shared" si="2"/>
        <v>1.0107925471486232</v>
      </c>
      <c r="P27" s="9" t="str">
        <f t="shared" si="3"/>
        <v>YES</v>
      </c>
      <c r="Q27" s="9" t="s">
        <v>4658</v>
      </c>
      <c r="R27" s="30" t="s">
        <v>4658</v>
      </c>
      <c r="U27" s="17">
        <v>49873964.819200002</v>
      </c>
      <c r="V27" s="18">
        <v>271</v>
      </c>
      <c r="W27" s="18">
        <v>25</v>
      </c>
      <c r="X27" s="83" t="str">
        <f t="shared" si="4"/>
        <v>0401925</v>
      </c>
      <c r="Y27" s="26">
        <f t="shared" si="5"/>
        <v>1.7889823239210285</v>
      </c>
      <c r="Z27" s="17" t="b">
        <f t="shared" si="12"/>
        <v>1</v>
      </c>
      <c r="AA27" s="18" t="str">
        <f t="shared" si="13"/>
        <v>025</v>
      </c>
      <c r="AB27" s="18" t="b">
        <f t="shared" si="8"/>
        <v>1</v>
      </c>
      <c r="AC27" s="18" t="str">
        <f t="shared" si="14"/>
        <v>0401925</v>
      </c>
      <c r="AD27" s="19" t="b">
        <f t="shared" si="10"/>
        <v>1</v>
      </c>
      <c r="AE27" s="82"/>
      <c r="AF27" s="17" t="s">
        <v>4729</v>
      </c>
      <c r="AG27" s="18" t="s">
        <v>10031</v>
      </c>
      <c r="AH27" s="19" t="s">
        <v>5541</v>
      </c>
    </row>
    <row r="28" spans="1:34" x14ac:dyDescent="0.25">
      <c r="A28">
        <v>473564</v>
      </c>
      <c r="B28">
        <v>0.89938300000000004</v>
      </c>
      <c r="C28" t="s">
        <v>525</v>
      </c>
      <c r="D28" t="s">
        <v>4729</v>
      </c>
      <c r="E28" t="s">
        <v>4756</v>
      </c>
      <c r="F28" t="s">
        <v>4046</v>
      </c>
      <c r="G28" t="s">
        <v>4094</v>
      </c>
      <c r="H28" s="4">
        <v>26</v>
      </c>
      <c r="I28" t="s">
        <v>4760</v>
      </c>
      <c r="J28">
        <v>3105</v>
      </c>
      <c r="K28" s="34" t="s">
        <v>10032</v>
      </c>
      <c r="M28" s="29" t="str">
        <f t="shared" si="11"/>
        <v>YES</v>
      </c>
      <c r="N28" s="9" t="str">
        <f t="shared" si="1"/>
        <v>YES</v>
      </c>
      <c r="O28" s="9">
        <f t="shared" si="2"/>
        <v>0.98365354393251314</v>
      </c>
      <c r="P28" s="9" t="str">
        <f t="shared" si="3"/>
        <v>YES</v>
      </c>
      <c r="Q28" s="9" t="s">
        <v>4658</v>
      </c>
      <c r="R28" s="30" t="s">
        <v>4658</v>
      </c>
      <c r="U28" s="17">
        <v>25490030.6941</v>
      </c>
      <c r="V28" s="18">
        <v>387</v>
      </c>
      <c r="W28" s="18">
        <v>26</v>
      </c>
      <c r="X28" s="83" t="str">
        <f t="shared" si="4"/>
        <v>0401926</v>
      </c>
      <c r="Y28" s="26">
        <f t="shared" si="5"/>
        <v>0.91432903947500577</v>
      </c>
      <c r="Z28" s="17" t="b">
        <f t="shared" si="12"/>
        <v>1</v>
      </c>
      <c r="AA28" s="18" t="str">
        <f t="shared" si="13"/>
        <v>026</v>
      </c>
      <c r="AB28" s="18" t="b">
        <f t="shared" si="8"/>
        <v>1</v>
      </c>
      <c r="AC28" s="18" t="str">
        <f t="shared" si="14"/>
        <v>0401926</v>
      </c>
      <c r="AD28" s="19" t="b">
        <f t="shared" si="10"/>
        <v>1</v>
      </c>
      <c r="AE28" s="82"/>
      <c r="AF28" s="17" t="s">
        <v>4729</v>
      </c>
      <c r="AG28" s="18" t="s">
        <v>10032</v>
      </c>
      <c r="AH28" s="19" t="s">
        <v>5542</v>
      </c>
    </row>
    <row r="29" spans="1:34" x14ac:dyDescent="0.25">
      <c r="A29">
        <v>464130</v>
      </c>
      <c r="B29">
        <v>0.93443600000000004</v>
      </c>
      <c r="C29" t="s">
        <v>4114</v>
      </c>
      <c r="D29" t="s">
        <v>4729</v>
      </c>
      <c r="E29" t="s">
        <v>4756</v>
      </c>
      <c r="F29" t="s">
        <v>4046</v>
      </c>
      <c r="G29" t="s">
        <v>4094</v>
      </c>
      <c r="H29" s="4">
        <v>27</v>
      </c>
      <c r="I29" t="s">
        <v>4760</v>
      </c>
      <c r="J29">
        <v>2701</v>
      </c>
      <c r="K29" s="34" t="s">
        <v>10033</v>
      </c>
      <c r="M29" s="29" t="str">
        <f t="shared" si="11"/>
        <v>YES</v>
      </c>
      <c r="N29" s="9" t="str">
        <f t="shared" si="1"/>
        <v>YES</v>
      </c>
      <c r="O29" s="9">
        <f t="shared" si="2"/>
        <v>0.99378627807031028</v>
      </c>
      <c r="P29" s="9" t="str">
        <f t="shared" si="3"/>
        <v>YES</v>
      </c>
      <c r="Q29" s="9" t="s">
        <v>4658</v>
      </c>
      <c r="R29" s="30" t="s">
        <v>4658</v>
      </c>
      <c r="U29" s="17">
        <v>26213463.756999999</v>
      </c>
      <c r="V29" s="18">
        <v>392</v>
      </c>
      <c r="W29" s="18">
        <v>27</v>
      </c>
      <c r="X29" s="83" t="str">
        <f t="shared" si="4"/>
        <v>0401927</v>
      </c>
      <c r="Y29" s="26">
        <f t="shared" si="5"/>
        <v>0.94027862994289479</v>
      </c>
      <c r="Z29" s="17" t="b">
        <f t="shared" si="12"/>
        <v>1</v>
      </c>
      <c r="AA29" s="18" t="str">
        <f t="shared" si="13"/>
        <v>027</v>
      </c>
      <c r="AB29" s="18" t="b">
        <f t="shared" si="8"/>
        <v>1</v>
      </c>
      <c r="AC29" s="18" t="str">
        <f t="shared" si="14"/>
        <v>0401927</v>
      </c>
      <c r="AD29" s="19" t="b">
        <f t="shared" si="10"/>
        <v>1</v>
      </c>
      <c r="AE29" s="82"/>
      <c r="AF29" s="17" t="s">
        <v>4729</v>
      </c>
      <c r="AG29" s="18" t="s">
        <v>10033</v>
      </c>
      <c r="AH29" s="19" t="s">
        <v>5543</v>
      </c>
    </row>
    <row r="30" spans="1:34" x14ac:dyDescent="0.25">
      <c r="A30">
        <v>464238</v>
      </c>
      <c r="B30">
        <v>0.88127299999999997</v>
      </c>
      <c r="C30" t="s">
        <v>4124</v>
      </c>
      <c r="D30" t="s">
        <v>4729</v>
      </c>
      <c r="E30" t="s">
        <v>4756</v>
      </c>
      <c r="F30" t="s">
        <v>4046</v>
      </c>
      <c r="G30" t="s">
        <v>4094</v>
      </c>
      <c r="H30" s="4">
        <v>28</v>
      </c>
      <c r="I30" t="s">
        <v>4760</v>
      </c>
      <c r="J30">
        <v>3232</v>
      </c>
      <c r="K30" s="34" t="s">
        <v>10034</v>
      </c>
      <c r="M30" s="29" t="str">
        <f t="shared" si="11"/>
        <v>YES</v>
      </c>
      <c r="N30" s="9" t="str">
        <f t="shared" si="1"/>
        <v>YES</v>
      </c>
      <c r="O30" s="9">
        <f t="shared" si="2"/>
        <v>0.98589322960535497</v>
      </c>
      <c r="P30" s="9" t="str">
        <f t="shared" si="3"/>
        <v>YES</v>
      </c>
      <c r="Q30" s="9" t="s">
        <v>4658</v>
      </c>
      <c r="R30" s="30" t="s">
        <v>4658</v>
      </c>
      <c r="U30" s="17">
        <v>24920022.235100001</v>
      </c>
      <c r="V30" s="18">
        <v>401</v>
      </c>
      <c r="W30" s="18">
        <v>28</v>
      </c>
      <c r="X30" s="83" t="str">
        <f t="shared" si="4"/>
        <v>0401928</v>
      </c>
      <c r="Y30" s="26">
        <f t="shared" si="5"/>
        <v>0.89388279941101356</v>
      </c>
      <c r="Z30" s="17" t="b">
        <f t="shared" si="12"/>
        <v>1</v>
      </c>
      <c r="AA30" s="18" t="str">
        <f t="shared" si="13"/>
        <v>028</v>
      </c>
      <c r="AB30" s="18" t="b">
        <f t="shared" si="8"/>
        <v>1</v>
      </c>
      <c r="AC30" s="18" t="str">
        <f t="shared" si="14"/>
        <v>0401928</v>
      </c>
      <c r="AD30" s="19" t="b">
        <f t="shared" si="10"/>
        <v>1</v>
      </c>
      <c r="AE30" s="82"/>
      <c r="AF30" s="17" t="s">
        <v>4729</v>
      </c>
      <c r="AG30" s="18" t="s">
        <v>10034</v>
      </c>
      <c r="AH30" s="19" t="s">
        <v>5544</v>
      </c>
    </row>
    <row r="31" spans="1:34" x14ac:dyDescent="0.25">
      <c r="A31">
        <v>521550</v>
      </c>
      <c r="B31">
        <v>1.1322840000000001</v>
      </c>
      <c r="C31" t="s">
        <v>428</v>
      </c>
      <c r="D31" t="s">
        <v>4729</v>
      </c>
      <c r="E31" t="s">
        <v>4756</v>
      </c>
      <c r="F31" t="s">
        <v>4046</v>
      </c>
      <c r="G31" t="s">
        <v>4758</v>
      </c>
      <c r="H31" s="4">
        <v>29</v>
      </c>
      <c r="I31" t="s">
        <v>4760</v>
      </c>
      <c r="J31">
        <v>1699</v>
      </c>
      <c r="K31" s="34" t="s">
        <v>10035</v>
      </c>
      <c r="M31" s="29" t="str">
        <f t="shared" si="11"/>
        <v>YES</v>
      </c>
      <c r="N31" s="9" t="str">
        <f t="shared" si="1"/>
        <v>YES</v>
      </c>
      <c r="O31" s="9">
        <f t="shared" si="2"/>
        <v>0.99926679041019306</v>
      </c>
      <c r="P31" s="9" t="str">
        <f t="shared" si="3"/>
        <v>YES</v>
      </c>
      <c r="Q31" s="9" t="s">
        <v>4658</v>
      </c>
      <c r="R31" s="30" t="s">
        <v>4658</v>
      </c>
      <c r="U31" s="17">
        <v>31589427.937100001</v>
      </c>
      <c r="V31" s="18">
        <v>35</v>
      </c>
      <c r="W31" s="18">
        <v>29</v>
      </c>
      <c r="X31" s="83" t="str">
        <f t="shared" si="4"/>
        <v>0401929</v>
      </c>
      <c r="Y31" s="26">
        <f t="shared" si="5"/>
        <v>1.1331148106455178</v>
      </c>
      <c r="Z31" s="17" t="b">
        <f t="shared" si="12"/>
        <v>1</v>
      </c>
      <c r="AA31" s="18" t="str">
        <f t="shared" si="13"/>
        <v>029</v>
      </c>
      <c r="AB31" s="18" t="b">
        <f t="shared" si="8"/>
        <v>1</v>
      </c>
      <c r="AC31" s="18" t="str">
        <f t="shared" si="14"/>
        <v>0401929</v>
      </c>
      <c r="AD31" s="19" t="b">
        <f t="shared" si="10"/>
        <v>1</v>
      </c>
      <c r="AE31" s="82"/>
      <c r="AF31" s="17" t="s">
        <v>4729</v>
      </c>
      <c r="AG31" s="18" t="s">
        <v>10035</v>
      </c>
      <c r="AH31" s="19" t="s">
        <v>5545</v>
      </c>
    </row>
    <row r="32" spans="1:34" x14ac:dyDescent="0.25">
      <c r="A32">
        <v>521434</v>
      </c>
      <c r="B32">
        <v>1.159295</v>
      </c>
      <c r="C32" t="s">
        <v>416</v>
      </c>
      <c r="D32" t="s">
        <v>4729</v>
      </c>
      <c r="E32" t="s">
        <v>4756</v>
      </c>
      <c r="F32" t="s">
        <v>4046</v>
      </c>
      <c r="G32" t="s">
        <v>11</v>
      </c>
      <c r="H32" s="4">
        <v>30</v>
      </c>
      <c r="I32" t="s">
        <v>4760</v>
      </c>
      <c r="J32">
        <v>2854</v>
      </c>
      <c r="K32" s="34" t="s">
        <v>10036</v>
      </c>
      <c r="M32" s="29" t="str">
        <f t="shared" si="11"/>
        <v>YES</v>
      </c>
      <c r="N32" s="9" t="str">
        <f t="shared" si="1"/>
        <v>YES</v>
      </c>
      <c r="O32" s="9">
        <f t="shared" si="2"/>
        <v>1.0069104804790041</v>
      </c>
      <c r="P32" s="9" t="str">
        <f t="shared" si="3"/>
        <v>YES</v>
      </c>
      <c r="Q32" s="9" t="s">
        <v>4658</v>
      </c>
      <c r="R32" s="30" t="s">
        <v>4658</v>
      </c>
      <c r="U32" s="17">
        <v>32097480.7141</v>
      </c>
      <c r="V32" s="18">
        <v>63</v>
      </c>
      <c r="W32" s="18">
        <v>30</v>
      </c>
      <c r="X32" s="83" t="str">
        <f t="shared" si="4"/>
        <v>0401930</v>
      </c>
      <c r="Y32" s="26">
        <f t="shared" si="5"/>
        <v>1.1513386964137109</v>
      </c>
      <c r="Z32" s="17" t="b">
        <f t="shared" si="12"/>
        <v>1</v>
      </c>
      <c r="AA32" s="18" t="str">
        <f t="shared" si="13"/>
        <v>030</v>
      </c>
      <c r="AB32" s="18" t="b">
        <f t="shared" si="8"/>
        <v>1</v>
      </c>
      <c r="AC32" s="18" t="str">
        <f t="shared" si="14"/>
        <v>0401930</v>
      </c>
      <c r="AD32" s="19" t="b">
        <f t="shared" si="10"/>
        <v>1</v>
      </c>
      <c r="AE32" s="82"/>
      <c r="AF32" s="17" t="s">
        <v>4729</v>
      </c>
      <c r="AG32" s="18" t="s">
        <v>10036</v>
      </c>
      <c r="AH32" s="19" t="s">
        <v>5546</v>
      </c>
    </row>
    <row r="33" spans="1:34" x14ac:dyDescent="0.25">
      <c r="A33">
        <v>499041</v>
      </c>
      <c r="B33">
        <v>0.93286100000000005</v>
      </c>
      <c r="C33" t="s">
        <v>4175</v>
      </c>
      <c r="D33" t="s">
        <v>4729</v>
      </c>
      <c r="E33" t="s">
        <v>4756</v>
      </c>
      <c r="F33" t="s">
        <v>4046</v>
      </c>
      <c r="G33" t="s">
        <v>4176</v>
      </c>
      <c r="H33" s="4">
        <v>31</v>
      </c>
      <c r="I33" t="s">
        <v>4760</v>
      </c>
      <c r="J33">
        <v>2489</v>
      </c>
      <c r="K33" s="34" t="s">
        <v>10037</v>
      </c>
      <c r="M33" s="29" t="str">
        <f t="shared" si="11"/>
        <v>YES</v>
      </c>
      <c r="N33" s="9" t="str">
        <f t="shared" si="1"/>
        <v>YES</v>
      </c>
      <c r="O33" s="9">
        <f t="shared" si="2"/>
        <v>1.0028915742692857</v>
      </c>
      <c r="P33" s="9" t="str">
        <f t="shared" si="3"/>
        <v>YES</v>
      </c>
      <c r="Q33" s="9" t="s">
        <v>4658</v>
      </c>
      <c r="R33" s="30" t="s">
        <v>4658</v>
      </c>
      <c r="U33" s="17">
        <v>25931688.698600002</v>
      </c>
      <c r="V33" s="18">
        <v>82</v>
      </c>
      <c r="W33" s="18">
        <v>31</v>
      </c>
      <c r="X33" s="83" t="str">
        <f t="shared" si="4"/>
        <v>0401931</v>
      </c>
      <c r="Y33" s="26">
        <f t="shared" si="5"/>
        <v>0.93017134048582417</v>
      </c>
      <c r="Z33" s="17" t="b">
        <f t="shared" si="12"/>
        <v>1</v>
      </c>
      <c r="AA33" s="18" t="str">
        <f t="shared" si="13"/>
        <v>031</v>
      </c>
      <c r="AB33" s="18" t="b">
        <f t="shared" si="8"/>
        <v>1</v>
      </c>
      <c r="AC33" s="18" t="str">
        <f t="shared" si="14"/>
        <v>0401931</v>
      </c>
      <c r="AD33" s="19" t="b">
        <f t="shared" si="10"/>
        <v>1</v>
      </c>
      <c r="AE33" s="82"/>
      <c r="AF33" s="17" t="s">
        <v>4729</v>
      </c>
      <c r="AG33" s="18" t="s">
        <v>10037</v>
      </c>
      <c r="AH33" s="19" t="s">
        <v>5547</v>
      </c>
    </row>
    <row r="34" spans="1:34" x14ac:dyDescent="0.25">
      <c r="A34">
        <v>512471</v>
      </c>
      <c r="B34">
        <v>0.55908599999999997</v>
      </c>
      <c r="C34" t="s">
        <v>61</v>
      </c>
      <c r="D34" t="s">
        <v>4729</v>
      </c>
      <c r="E34" t="s">
        <v>4756</v>
      </c>
      <c r="F34" t="s">
        <v>4046</v>
      </c>
      <c r="G34" t="s">
        <v>4758</v>
      </c>
      <c r="H34" s="4">
        <v>32</v>
      </c>
      <c r="I34" t="s">
        <v>4760</v>
      </c>
      <c r="J34">
        <v>3936</v>
      </c>
      <c r="K34" s="34" t="s">
        <v>10038</v>
      </c>
      <c r="M34" s="29" t="str">
        <f t="shared" si="11"/>
        <v>YES</v>
      </c>
      <c r="N34" s="9" t="str">
        <f t="shared" si="1"/>
        <v>YES</v>
      </c>
      <c r="O34" s="9">
        <f t="shared" si="2"/>
        <v>1.013684514500639</v>
      </c>
      <c r="P34" s="9" t="str">
        <f t="shared" si="3"/>
        <v>YES</v>
      </c>
      <c r="Q34" s="9" t="s">
        <v>4658</v>
      </c>
      <c r="R34" s="30" t="s">
        <v>4658</v>
      </c>
      <c r="U34" s="17">
        <v>15376009.911800001</v>
      </c>
      <c r="V34" s="18">
        <v>97</v>
      </c>
      <c r="W34" s="18">
        <v>32</v>
      </c>
      <c r="X34" s="83" t="str">
        <f t="shared" si="4"/>
        <v>0401932</v>
      </c>
      <c r="Y34" s="26">
        <f t="shared" si="5"/>
        <v>0.55153846389319328</v>
      </c>
      <c r="Z34" s="17" t="b">
        <f t="shared" si="12"/>
        <v>1</v>
      </c>
      <c r="AA34" s="18" t="str">
        <f t="shared" si="13"/>
        <v>032</v>
      </c>
      <c r="AB34" s="18" t="b">
        <f t="shared" si="8"/>
        <v>1</v>
      </c>
      <c r="AC34" s="18" t="str">
        <f t="shared" si="14"/>
        <v>0401932</v>
      </c>
      <c r="AD34" s="19" t="b">
        <f t="shared" si="10"/>
        <v>1</v>
      </c>
      <c r="AE34" s="82"/>
      <c r="AF34" s="17" t="s">
        <v>4729</v>
      </c>
      <c r="AG34" s="18" t="s">
        <v>10038</v>
      </c>
      <c r="AH34" s="19" t="s">
        <v>5548</v>
      </c>
    </row>
    <row r="35" spans="1:34" x14ac:dyDescent="0.25">
      <c r="A35">
        <v>521291</v>
      </c>
      <c r="B35">
        <v>1.340228</v>
      </c>
      <c r="C35" t="s">
        <v>402</v>
      </c>
      <c r="D35" t="s">
        <v>4729</v>
      </c>
      <c r="E35" t="s">
        <v>4756</v>
      </c>
      <c r="F35" t="s">
        <v>4046</v>
      </c>
      <c r="G35" t="s">
        <v>4758</v>
      </c>
      <c r="H35" s="4">
        <v>33</v>
      </c>
      <c r="I35" t="s">
        <v>4760</v>
      </c>
      <c r="J35">
        <v>3650</v>
      </c>
      <c r="K35" s="34" t="s">
        <v>10039</v>
      </c>
      <c r="M35" s="29" t="str">
        <f t="shared" si="11"/>
        <v>YES</v>
      </c>
      <c r="N35" s="9" t="str">
        <f t="shared" si="1"/>
        <v>YES</v>
      </c>
      <c r="O35" s="9">
        <f t="shared" si="2"/>
        <v>0.99909237327889822</v>
      </c>
      <c r="P35" s="9" t="str">
        <f t="shared" si="3"/>
        <v>YES</v>
      </c>
      <c r="Q35" s="9" t="s">
        <v>4658</v>
      </c>
      <c r="R35" s="30" t="s">
        <v>4658</v>
      </c>
      <c r="U35" s="17">
        <v>37397355.114</v>
      </c>
      <c r="V35" s="18">
        <v>92</v>
      </c>
      <c r="W35" s="18">
        <v>33</v>
      </c>
      <c r="X35" s="83" t="str">
        <f t="shared" si="4"/>
        <v>0401933</v>
      </c>
      <c r="Y35" s="26">
        <f t="shared" si="5"/>
        <v>1.341445531809573</v>
      </c>
      <c r="Z35" s="17" t="b">
        <f t="shared" si="12"/>
        <v>1</v>
      </c>
      <c r="AA35" s="18" t="str">
        <f t="shared" si="13"/>
        <v>033</v>
      </c>
      <c r="AB35" s="18" t="b">
        <f t="shared" si="8"/>
        <v>1</v>
      </c>
      <c r="AC35" s="18" t="str">
        <f t="shared" si="14"/>
        <v>0401933</v>
      </c>
      <c r="AD35" s="19" t="b">
        <f t="shared" si="10"/>
        <v>1</v>
      </c>
      <c r="AE35" s="82"/>
      <c r="AF35" s="17" t="s">
        <v>4729</v>
      </c>
      <c r="AG35" s="18" t="s">
        <v>10039</v>
      </c>
      <c r="AH35" s="19" t="s">
        <v>5549</v>
      </c>
    </row>
    <row r="36" spans="1:34" x14ac:dyDescent="0.25">
      <c r="A36">
        <v>512389</v>
      </c>
      <c r="B36">
        <v>0.78305599999999997</v>
      </c>
      <c r="C36" t="s">
        <v>53</v>
      </c>
      <c r="D36" t="s">
        <v>4729</v>
      </c>
      <c r="E36" t="s">
        <v>4756</v>
      </c>
      <c r="F36" t="s">
        <v>4046</v>
      </c>
      <c r="G36" t="s">
        <v>4094</v>
      </c>
      <c r="H36" s="4">
        <v>34</v>
      </c>
      <c r="I36" t="s">
        <v>4760</v>
      </c>
      <c r="J36">
        <v>2266</v>
      </c>
      <c r="K36" s="34" t="s">
        <v>10040</v>
      </c>
      <c r="M36" s="29" t="str">
        <f t="shared" si="11"/>
        <v>YES</v>
      </c>
      <c r="N36" s="9" t="str">
        <f t="shared" si="1"/>
        <v>YES</v>
      </c>
      <c r="O36" s="9">
        <f t="shared" si="2"/>
        <v>1.0019505355780598</v>
      </c>
      <c r="P36" s="9" t="str">
        <f t="shared" si="3"/>
        <v>YES</v>
      </c>
      <c r="Q36" s="9" t="s">
        <v>4658</v>
      </c>
      <c r="R36" s="30" t="s">
        <v>4658</v>
      </c>
      <c r="U36" s="17">
        <v>21787850.412999999</v>
      </c>
      <c r="V36" s="18">
        <v>104</v>
      </c>
      <c r="W36" s="18">
        <v>34</v>
      </c>
      <c r="X36" s="83" t="str">
        <f t="shared" si="4"/>
        <v>0401934</v>
      </c>
      <c r="Y36" s="26">
        <f t="shared" si="5"/>
        <v>0.78153159481892787</v>
      </c>
      <c r="Z36" s="17" t="b">
        <f t="shared" si="12"/>
        <v>1</v>
      </c>
      <c r="AA36" s="18" t="str">
        <f t="shared" si="13"/>
        <v>034</v>
      </c>
      <c r="AB36" s="18" t="b">
        <f t="shared" si="8"/>
        <v>1</v>
      </c>
      <c r="AC36" s="18" t="str">
        <f t="shared" si="14"/>
        <v>0401934</v>
      </c>
      <c r="AD36" s="19" t="b">
        <f t="shared" si="10"/>
        <v>1</v>
      </c>
      <c r="AE36" s="82"/>
      <c r="AF36" s="17" t="s">
        <v>4729</v>
      </c>
      <c r="AG36" s="18" t="s">
        <v>10040</v>
      </c>
      <c r="AH36" s="19" t="s">
        <v>5550</v>
      </c>
    </row>
    <row r="37" spans="1:34" x14ac:dyDescent="0.25">
      <c r="A37">
        <v>521269</v>
      </c>
      <c r="B37">
        <v>0.50675499999999996</v>
      </c>
      <c r="C37" t="s">
        <v>400</v>
      </c>
      <c r="D37" t="s">
        <v>4729</v>
      </c>
      <c r="E37" t="s">
        <v>4756</v>
      </c>
      <c r="F37" t="s">
        <v>4046</v>
      </c>
      <c r="G37" t="s">
        <v>4094</v>
      </c>
      <c r="H37" s="4">
        <v>35</v>
      </c>
      <c r="I37" t="s">
        <v>4760</v>
      </c>
      <c r="J37">
        <v>3285</v>
      </c>
      <c r="K37" s="34" t="s">
        <v>10041</v>
      </c>
      <c r="M37" s="29" t="str">
        <f t="shared" si="11"/>
        <v>YES</v>
      </c>
      <c r="N37" s="9" t="str">
        <f t="shared" si="1"/>
        <v>YES</v>
      </c>
      <c r="O37" s="9">
        <f t="shared" si="2"/>
        <v>0.99609883319419401</v>
      </c>
      <c r="P37" s="9" t="str">
        <f t="shared" si="3"/>
        <v>YES</v>
      </c>
      <c r="Q37" s="9" t="s">
        <v>4658</v>
      </c>
      <c r="R37" s="30" t="s">
        <v>4658</v>
      </c>
      <c r="U37" s="17">
        <v>14182848.2488</v>
      </c>
      <c r="V37" s="18">
        <v>102</v>
      </c>
      <c r="W37" s="18">
        <v>35</v>
      </c>
      <c r="X37" s="83" t="str">
        <f t="shared" si="4"/>
        <v>0401935</v>
      </c>
      <c r="Y37" s="26">
        <f t="shared" si="5"/>
        <v>0.50873967834595957</v>
      </c>
      <c r="Z37" s="17" t="b">
        <f t="shared" si="12"/>
        <v>1</v>
      </c>
      <c r="AA37" s="18" t="str">
        <f t="shared" si="13"/>
        <v>035</v>
      </c>
      <c r="AB37" s="18" t="b">
        <f t="shared" si="8"/>
        <v>1</v>
      </c>
      <c r="AC37" s="18" t="str">
        <f t="shared" si="14"/>
        <v>0401935</v>
      </c>
      <c r="AD37" s="19" t="b">
        <f t="shared" si="10"/>
        <v>1</v>
      </c>
      <c r="AE37" s="82"/>
      <c r="AF37" s="17" t="s">
        <v>4729</v>
      </c>
      <c r="AG37" s="18" t="s">
        <v>10041</v>
      </c>
      <c r="AH37" s="19" t="s">
        <v>5551</v>
      </c>
    </row>
    <row r="38" spans="1:34" x14ac:dyDescent="0.25">
      <c r="A38">
        <v>512352</v>
      </c>
      <c r="B38">
        <v>0.36550899999999997</v>
      </c>
      <c r="C38" t="s">
        <v>49</v>
      </c>
      <c r="D38" t="s">
        <v>4729</v>
      </c>
      <c r="E38" t="s">
        <v>4756</v>
      </c>
      <c r="F38" t="s">
        <v>4046</v>
      </c>
      <c r="G38" t="s">
        <v>4094</v>
      </c>
      <c r="H38" s="4">
        <v>36</v>
      </c>
      <c r="I38" t="s">
        <v>4760</v>
      </c>
      <c r="J38">
        <v>1797</v>
      </c>
      <c r="K38" s="34" t="s">
        <v>10042</v>
      </c>
      <c r="M38" s="29" t="str">
        <f t="shared" si="11"/>
        <v>YES</v>
      </c>
      <c r="N38" s="9" t="str">
        <f t="shared" si="1"/>
        <v>YES</v>
      </c>
      <c r="O38" s="9">
        <f t="shared" si="2"/>
        <v>1.0030694249266467</v>
      </c>
      <c r="P38" s="9" t="str">
        <f t="shared" si="3"/>
        <v>YES</v>
      </c>
      <c r="Q38" s="9" t="s">
        <v>4658</v>
      </c>
      <c r="R38" s="30" t="s">
        <v>4658</v>
      </c>
      <c r="U38" s="17">
        <v>10158624.968900001</v>
      </c>
      <c r="V38" s="18">
        <v>123</v>
      </c>
      <c r="W38" s="18">
        <v>36</v>
      </c>
      <c r="X38" s="83" t="str">
        <f t="shared" si="4"/>
        <v>0401936</v>
      </c>
      <c r="Y38" s="26">
        <f t="shared" si="5"/>
        <v>0.36439053062227389</v>
      </c>
      <c r="Z38" s="17" t="b">
        <f t="shared" si="12"/>
        <v>1</v>
      </c>
      <c r="AA38" s="18" t="str">
        <f t="shared" si="13"/>
        <v>036</v>
      </c>
      <c r="AB38" s="18" t="b">
        <f t="shared" si="8"/>
        <v>1</v>
      </c>
      <c r="AC38" s="18" t="str">
        <f t="shared" si="14"/>
        <v>0401936</v>
      </c>
      <c r="AD38" s="19" t="b">
        <f t="shared" si="10"/>
        <v>1</v>
      </c>
      <c r="AE38" s="82"/>
      <c r="AF38" s="17" t="s">
        <v>4729</v>
      </c>
      <c r="AG38" s="18" t="s">
        <v>10042</v>
      </c>
      <c r="AH38" s="19" t="s">
        <v>5552</v>
      </c>
    </row>
    <row r="39" spans="1:34" x14ac:dyDescent="0.25">
      <c r="A39">
        <v>473779</v>
      </c>
      <c r="B39">
        <v>1.29166</v>
      </c>
      <c r="C39" t="s">
        <v>547</v>
      </c>
      <c r="D39" t="s">
        <v>4729</v>
      </c>
      <c r="E39" t="s">
        <v>4756</v>
      </c>
      <c r="F39" t="s">
        <v>4046</v>
      </c>
      <c r="G39" t="s">
        <v>4094</v>
      </c>
      <c r="H39" s="4">
        <v>37</v>
      </c>
      <c r="I39" t="s">
        <v>4760</v>
      </c>
      <c r="J39">
        <v>3023</v>
      </c>
      <c r="K39" s="34" t="s">
        <v>10043</v>
      </c>
      <c r="M39" s="29" t="str">
        <f t="shared" si="11"/>
        <v>YES</v>
      </c>
      <c r="N39" s="9" t="str">
        <f t="shared" si="1"/>
        <v>YES</v>
      </c>
      <c r="O39" s="9">
        <f t="shared" si="2"/>
        <v>1.0037863717377677</v>
      </c>
      <c r="P39" s="9" t="str">
        <f t="shared" si="3"/>
        <v>YES</v>
      </c>
      <c r="Q39" s="9" t="s">
        <v>4658</v>
      </c>
      <c r="R39" s="30" t="s">
        <v>4658</v>
      </c>
      <c r="U39" s="17">
        <v>35873583.421599999</v>
      </c>
      <c r="V39" s="18">
        <v>164</v>
      </c>
      <c r="W39" s="18">
        <v>37</v>
      </c>
      <c r="X39" s="83" t="str">
        <f t="shared" si="4"/>
        <v>0401937</v>
      </c>
      <c r="Y39" s="26">
        <f t="shared" si="5"/>
        <v>1.2867877432564279</v>
      </c>
      <c r="Z39" s="17" t="b">
        <f t="shared" si="12"/>
        <v>1</v>
      </c>
      <c r="AA39" s="18" t="str">
        <f t="shared" si="13"/>
        <v>037</v>
      </c>
      <c r="AB39" s="18" t="b">
        <f t="shared" si="8"/>
        <v>1</v>
      </c>
      <c r="AC39" s="18" t="str">
        <f t="shared" si="14"/>
        <v>0401937</v>
      </c>
      <c r="AD39" s="19" t="b">
        <f t="shared" si="10"/>
        <v>1</v>
      </c>
      <c r="AE39" s="82"/>
      <c r="AF39" s="17" t="s">
        <v>4729</v>
      </c>
      <c r="AG39" s="18" t="s">
        <v>10043</v>
      </c>
      <c r="AH39" s="19" t="s">
        <v>5553</v>
      </c>
    </row>
    <row r="40" spans="1:34" x14ac:dyDescent="0.25">
      <c r="A40">
        <v>521353</v>
      </c>
      <c r="B40">
        <v>0.39159500000000003</v>
      </c>
      <c r="C40" t="s">
        <v>408</v>
      </c>
      <c r="D40" t="s">
        <v>4729</v>
      </c>
      <c r="E40" t="s">
        <v>4756</v>
      </c>
      <c r="F40" t="s">
        <v>4046</v>
      </c>
      <c r="G40" t="s">
        <v>4094</v>
      </c>
      <c r="H40" s="4">
        <v>38</v>
      </c>
      <c r="I40" t="s">
        <v>4760</v>
      </c>
      <c r="J40">
        <v>2952</v>
      </c>
      <c r="K40" s="34" t="s">
        <v>10044</v>
      </c>
      <c r="M40" s="29" t="str">
        <f t="shared" si="11"/>
        <v>YES</v>
      </c>
      <c r="N40" s="9" t="str">
        <f t="shared" si="1"/>
        <v>YES</v>
      </c>
      <c r="O40" s="9">
        <f t="shared" si="2"/>
        <v>1.0016842024383377</v>
      </c>
      <c r="P40" s="9" t="str">
        <f t="shared" si="3"/>
        <v>YES</v>
      </c>
      <c r="Q40" s="9" t="s">
        <v>4658</v>
      </c>
      <c r="R40" s="30" t="s">
        <v>4658</v>
      </c>
      <c r="U40" s="17">
        <v>10898686.4537</v>
      </c>
      <c r="V40" s="18">
        <v>101</v>
      </c>
      <c r="W40" s="18">
        <v>38</v>
      </c>
      <c r="X40" s="83" t="str">
        <f t="shared" si="4"/>
        <v>0401938</v>
      </c>
      <c r="Y40" s="26">
        <f t="shared" si="5"/>
        <v>0.39093658365257694</v>
      </c>
      <c r="Z40" s="17" t="b">
        <f t="shared" si="12"/>
        <v>1</v>
      </c>
      <c r="AA40" s="18" t="str">
        <f t="shared" si="13"/>
        <v>038</v>
      </c>
      <c r="AB40" s="18" t="b">
        <f t="shared" si="8"/>
        <v>1</v>
      </c>
      <c r="AC40" s="18" t="str">
        <f t="shared" si="14"/>
        <v>0401938</v>
      </c>
      <c r="AD40" s="19" t="b">
        <f t="shared" si="10"/>
        <v>1</v>
      </c>
      <c r="AE40" s="82"/>
      <c r="AF40" s="17" t="s">
        <v>4729</v>
      </c>
      <c r="AG40" s="18" t="s">
        <v>10044</v>
      </c>
      <c r="AH40" s="19" t="s">
        <v>5554</v>
      </c>
    </row>
    <row r="41" spans="1:34" x14ac:dyDescent="0.25">
      <c r="A41">
        <v>463723</v>
      </c>
      <c r="B41">
        <v>0.85178900000000002</v>
      </c>
      <c r="C41" t="s">
        <v>4070</v>
      </c>
      <c r="D41" t="s">
        <v>4729</v>
      </c>
      <c r="E41" t="s">
        <v>4756</v>
      </c>
      <c r="F41" t="s">
        <v>4758</v>
      </c>
      <c r="G41" t="s">
        <v>4071</v>
      </c>
      <c r="H41" s="4">
        <v>39</v>
      </c>
      <c r="I41" t="s">
        <v>4760</v>
      </c>
      <c r="J41">
        <v>2297</v>
      </c>
      <c r="K41" s="34" t="s">
        <v>10045</v>
      </c>
      <c r="M41" s="29" t="str">
        <f t="shared" si="11"/>
        <v>YES</v>
      </c>
      <c r="N41" s="9" t="str">
        <f t="shared" si="1"/>
        <v>YES</v>
      </c>
      <c r="O41" s="9">
        <f t="shared" si="2"/>
        <v>0.94034146346142577</v>
      </c>
      <c r="P41" s="9" t="str">
        <f t="shared" si="3"/>
        <v>NO</v>
      </c>
      <c r="Q41" s="9" t="s">
        <v>4658</v>
      </c>
      <c r="R41" s="30" t="s">
        <v>4658</v>
      </c>
      <c r="U41" s="17">
        <v>25253076.015799999</v>
      </c>
      <c r="V41" s="18">
        <v>287</v>
      </c>
      <c r="W41" s="18">
        <v>39</v>
      </c>
      <c r="X41" s="83" t="str">
        <f t="shared" si="4"/>
        <v>0401939</v>
      </c>
      <c r="Y41" s="26">
        <f t="shared" si="5"/>
        <v>0.90582945993313813</v>
      </c>
      <c r="Z41" s="17" t="b">
        <f t="shared" si="12"/>
        <v>1</v>
      </c>
      <c r="AA41" s="18" t="str">
        <f t="shared" si="13"/>
        <v>039</v>
      </c>
      <c r="AB41" s="18" t="b">
        <f t="shared" si="8"/>
        <v>1</v>
      </c>
      <c r="AC41" s="18" t="str">
        <f t="shared" si="14"/>
        <v>0401939</v>
      </c>
      <c r="AD41" s="19" t="b">
        <f t="shared" si="10"/>
        <v>1</v>
      </c>
      <c r="AE41" s="82"/>
      <c r="AF41" s="17" t="s">
        <v>4729</v>
      </c>
      <c r="AG41" s="18" t="s">
        <v>10045</v>
      </c>
      <c r="AH41" s="19" t="s">
        <v>5555</v>
      </c>
    </row>
    <row r="42" spans="1:34" x14ac:dyDescent="0.25">
      <c r="A42">
        <v>512528</v>
      </c>
      <c r="B42">
        <v>0.65931700000000004</v>
      </c>
      <c r="C42" t="s">
        <v>67</v>
      </c>
      <c r="D42" t="s">
        <v>4729</v>
      </c>
      <c r="E42" t="s">
        <v>4756</v>
      </c>
      <c r="F42" t="s">
        <v>4046</v>
      </c>
      <c r="G42" t="s">
        <v>4094</v>
      </c>
      <c r="H42" s="4">
        <v>40</v>
      </c>
      <c r="I42" t="s">
        <v>4760</v>
      </c>
      <c r="J42">
        <v>3707</v>
      </c>
      <c r="K42" s="34" t="s">
        <v>10046</v>
      </c>
      <c r="M42" s="29" t="str">
        <f t="shared" si="11"/>
        <v>YES</v>
      </c>
      <c r="N42" s="9" t="str">
        <f t="shared" si="1"/>
        <v>YES</v>
      </c>
      <c r="O42" s="9">
        <f t="shared" si="2"/>
        <v>0.99680414942470508</v>
      </c>
      <c r="P42" s="9" t="str">
        <f t="shared" si="3"/>
        <v>YES</v>
      </c>
      <c r="Q42" s="9" t="s">
        <v>4658</v>
      </c>
      <c r="R42" s="30" t="s">
        <v>4658</v>
      </c>
      <c r="U42" s="17">
        <v>18439633.365699999</v>
      </c>
      <c r="V42" s="18">
        <v>136</v>
      </c>
      <c r="W42" s="18">
        <v>40</v>
      </c>
      <c r="X42" s="83" t="str">
        <f t="shared" si="4"/>
        <v>0401940</v>
      </c>
      <c r="Y42" s="26">
        <f t="shared" si="5"/>
        <v>0.66143083411171366</v>
      </c>
      <c r="Z42" s="17" t="b">
        <f t="shared" si="12"/>
        <v>1</v>
      </c>
      <c r="AA42" s="18" t="str">
        <f t="shared" si="13"/>
        <v>040</v>
      </c>
      <c r="AB42" s="18" t="b">
        <f t="shared" si="8"/>
        <v>1</v>
      </c>
      <c r="AC42" s="18" t="str">
        <f t="shared" si="14"/>
        <v>0401940</v>
      </c>
      <c r="AD42" s="19" t="b">
        <f t="shared" si="10"/>
        <v>1</v>
      </c>
      <c r="AE42" s="82"/>
      <c r="AF42" s="17" t="s">
        <v>4729</v>
      </c>
      <c r="AG42" s="18" t="s">
        <v>10046</v>
      </c>
      <c r="AH42" s="19" t="s">
        <v>5556</v>
      </c>
    </row>
    <row r="43" spans="1:34" x14ac:dyDescent="0.25">
      <c r="A43">
        <v>498904</v>
      </c>
      <c r="B43">
        <v>1.495709</v>
      </c>
      <c r="C43" t="s">
        <v>4161</v>
      </c>
      <c r="D43" t="s">
        <v>4729</v>
      </c>
      <c r="E43" t="s">
        <v>4756</v>
      </c>
      <c r="F43" t="s">
        <v>4046</v>
      </c>
      <c r="G43" t="s">
        <v>4153</v>
      </c>
      <c r="H43" s="4">
        <v>41</v>
      </c>
      <c r="I43" t="s">
        <v>4760</v>
      </c>
      <c r="J43">
        <v>2854</v>
      </c>
      <c r="K43" s="34" t="s">
        <v>10047</v>
      </c>
      <c r="M43" s="29" t="str">
        <f t="shared" si="11"/>
        <v>YES</v>
      </c>
      <c r="N43" s="9" t="str">
        <f t="shared" si="1"/>
        <v>YES</v>
      </c>
      <c r="O43" s="9">
        <f t="shared" si="2"/>
        <v>0.99526780991971642</v>
      </c>
      <c r="P43" s="9" t="str">
        <f t="shared" si="3"/>
        <v>YES</v>
      </c>
      <c r="Q43" s="9" t="s">
        <v>4658</v>
      </c>
      <c r="R43" s="30" t="s">
        <v>4658</v>
      </c>
      <c r="U43" s="17">
        <v>41896234.732000001</v>
      </c>
      <c r="V43" s="18">
        <v>369</v>
      </c>
      <c r="W43" s="18">
        <v>41</v>
      </c>
      <c r="X43" s="83" t="str">
        <f t="shared" si="4"/>
        <v>0401941</v>
      </c>
      <c r="Y43" s="26">
        <f t="shared" si="5"/>
        <v>1.5028206328914142</v>
      </c>
      <c r="Z43" s="17" t="b">
        <f t="shared" si="12"/>
        <v>1</v>
      </c>
      <c r="AA43" s="18" t="str">
        <f t="shared" si="13"/>
        <v>041</v>
      </c>
      <c r="AB43" s="18" t="b">
        <f t="shared" si="8"/>
        <v>1</v>
      </c>
      <c r="AC43" s="18" t="str">
        <f t="shared" si="14"/>
        <v>0401941</v>
      </c>
      <c r="AD43" s="19" t="b">
        <f t="shared" si="10"/>
        <v>1</v>
      </c>
      <c r="AE43" s="82"/>
      <c r="AF43" s="17" t="s">
        <v>4729</v>
      </c>
      <c r="AG43" s="18" t="s">
        <v>10047</v>
      </c>
      <c r="AH43" s="19" t="s">
        <v>5557</v>
      </c>
    </row>
    <row r="44" spans="1:34" x14ac:dyDescent="0.25">
      <c r="A44">
        <v>512588</v>
      </c>
      <c r="B44">
        <v>0.46537600000000001</v>
      </c>
      <c r="C44" t="s">
        <v>73</v>
      </c>
      <c r="D44" t="s">
        <v>4729</v>
      </c>
      <c r="E44" t="s">
        <v>4756</v>
      </c>
      <c r="F44" t="s">
        <v>4046</v>
      </c>
      <c r="G44" t="s">
        <v>4094</v>
      </c>
      <c r="H44" s="4">
        <v>42</v>
      </c>
      <c r="I44" t="s">
        <v>4760</v>
      </c>
      <c r="J44">
        <v>3526</v>
      </c>
      <c r="K44" s="34" t="s">
        <v>10048</v>
      </c>
      <c r="M44" s="29" t="str">
        <f t="shared" si="11"/>
        <v>YES</v>
      </c>
      <c r="N44" s="9" t="str">
        <f t="shared" si="1"/>
        <v>YES</v>
      </c>
      <c r="O44" s="9">
        <f t="shared" si="2"/>
        <v>0.99808010703593075</v>
      </c>
      <c r="P44" s="9" t="str">
        <f t="shared" si="3"/>
        <v>YES</v>
      </c>
      <c r="Q44" s="9" t="s">
        <v>4658</v>
      </c>
      <c r="R44" s="30" t="s">
        <v>4658</v>
      </c>
      <c r="U44" s="17">
        <v>12998894.765000001</v>
      </c>
      <c r="V44" s="18">
        <v>161</v>
      </c>
      <c r="W44" s="18">
        <v>42</v>
      </c>
      <c r="X44" s="83" t="str">
        <f t="shared" si="4"/>
        <v>0401942</v>
      </c>
      <c r="Y44" s="26">
        <f t="shared" si="5"/>
        <v>0.46627119077852391</v>
      </c>
      <c r="Z44" s="17" t="b">
        <f t="shared" si="12"/>
        <v>1</v>
      </c>
      <c r="AA44" s="18" t="str">
        <f t="shared" si="13"/>
        <v>042</v>
      </c>
      <c r="AB44" s="18" t="b">
        <f t="shared" si="8"/>
        <v>1</v>
      </c>
      <c r="AC44" s="18" t="str">
        <f t="shared" si="14"/>
        <v>0401942</v>
      </c>
      <c r="AD44" s="19" t="b">
        <f t="shared" si="10"/>
        <v>1</v>
      </c>
      <c r="AE44" s="82"/>
      <c r="AF44" s="17" t="s">
        <v>4729</v>
      </c>
      <c r="AG44" s="18" t="s">
        <v>10048</v>
      </c>
      <c r="AH44" s="19" t="s">
        <v>5558</v>
      </c>
    </row>
    <row r="45" spans="1:34" x14ac:dyDescent="0.25">
      <c r="A45">
        <v>474017</v>
      </c>
      <c r="B45">
        <v>0.46985500000000002</v>
      </c>
      <c r="C45" t="s">
        <v>572</v>
      </c>
      <c r="D45" t="s">
        <v>4729</v>
      </c>
      <c r="E45" t="s">
        <v>4756</v>
      </c>
      <c r="F45" t="s">
        <v>4046</v>
      </c>
      <c r="G45" t="s">
        <v>4094</v>
      </c>
      <c r="H45" s="4">
        <v>43</v>
      </c>
      <c r="I45" t="s">
        <v>4760</v>
      </c>
      <c r="J45">
        <v>1682</v>
      </c>
      <c r="K45" s="34" t="s">
        <v>10049</v>
      </c>
      <c r="M45" s="29" t="str">
        <f t="shared" si="11"/>
        <v>YES</v>
      </c>
      <c r="N45" s="9" t="str">
        <f t="shared" si="1"/>
        <v>YES</v>
      </c>
      <c r="O45" s="9">
        <f t="shared" si="2"/>
        <v>0.99637249062836408</v>
      </c>
      <c r="P45" s="9" t="str">
        <f t="shared" si="3"/>
        <v>YES</v>
      </c>
      <c r="Q45" s="9" t="s">
        <v>4658</v>
      </c>
      <c r="R45" s="30" t="s">
        <v>4658</v>
      </c>
      <c r="U45" s="17">
        <v>13146494.6646</v>
      </c>
      <c r="V45" s="18">
        <v>177</v>
      </c>
      <c r="W45" s="18">
        <v>43</v>
      </c>
      <c r="X45" s="83" t="str">
        <f t="shared" si="4"/>
        <v>0401943</v>
      </c>
      <c r="Y45" s="26">
        <f t="shared" si="5"/>
        <v>0.47156560866477271</v>
      </c>
      <c r="Z45" s="17" t="b">
        <f t="shared" si="12"/>
        <v>1</v>
      </c>
      <c r="AA45" s="18" t="str">
        <f t="shared" si="13"/>
        <v>043</v>
      </c>
      <c r="AB45" s="18" t="b">
        <f t="shared" si="8"/>
        <v>1</v>
      </c>
      <c r="AC45" s="18" t="str">
        <f t="shared" si="14"/>
        <v>0401943</v>
      </c>
      <c r="AD45" s="19" t="b">
        <f t="shared" si="10"/>
        <v>1</v>
      </c>
      <c r="AE45" s="82"/>
      <c r="AF45" s="17" t="s">
        <v>4729</v>
      </c>
      <c r="AG45" s="18" t="s">
        <v>10049</v>
      </c>
      <c r="AH45" s="19" t="s">
        <v>5559</v>
      </c>
    </row>
    <row r="46" spans="1:34" x14ac:dyDescent="0.25">
      <c r="A46">
        <v>474060</v>
      </c>
      <c r="B46">
        <v>0.52152200000000004</v>
      </c>
      <c r="C46" t="s">
        <v>576</v>
      </c>
      <c r="D46" t="s">
        <v>4729</v>
      </c>
      <c r="E46" t="s">
        <v>4756</v>
      </c>
      <c r="F46" t="s">
        <v>4046</v>
      </c>
      <c r="G46" t="s">
        <v>4094</v>
      </c>
      <c r="H46" s="4">
        <v>44</v>
      </c>
      <c r="I46" t="s">
        <v>4760</v>
      </c>
      <c r="J46">
        <v>1639</v>
      </c>
      <c r="K46" s="34" t="s">
        <v>10050</v>
      </c>
      <c r="M46" s="29" t="str">
        <f t="shared" si="11"/>
        <v>YES</v>
      </c>
      <c r="N46" s="9" t="str">
        <f t="shared" si="1"/>
        <v>YES</v>
      </c>
      <c r="O46" s="9">
        <f t="shared" si="2"/>
        <v>1.0178772801150149</v>
      </c>
      <c r="P46" s="9" t="str">
        <f t="shared" si="3"/>
        <v>YES</v>
      </c>
      <c r="Q46" s="9" t="s">
        <v>4658</v>
      </c>
      <c r="R46" s="30" t="s">
        <v>4658</v>
      </c>
      <c r="U46" s="17">
        <v>14283842.668299999</v>
      </c>
      <c r="V46" s="18">
        <v>206</v>
      </c>
      <c r="W46" s="18">
        <v>44</v>
      </c>
      <c r="X46" s="83" t="str">
        <f t="shared" si="4"/>
        <v>0401944</v>
      </c>
      <c r="Y46" s="26">
        <f t="shared" si="5"/>
        <v>0.51236235466526048</v>
      </c>
      <c r="Z46" s="17" t="b">
        <f t="shared" si="12"/>
        <v>1</v>
      </c>
      <c r="AA46" s="18" t="str">
        <f t="shared" si="13"/>
        <v>044</v>
      </c>
      <c r="AB46" s="18" t="b">
        <f t="shared" si="8"/>
        <v>1</v>
      </c>
      <c r="AC46" s="18" t="str">
        <f t="shared" si="14"/>
        <v>0401944</v>
      </c>
      <c r="AD46" s="19" t="b">
        <f t="shared" si="10"/>
        <v>1</v>
      </c>
      <c r="AE46" s="82"/>
      <c r="AF46" s="17" t="s">
        <v>4729</v>
      </c>
      <c r="AG46" s="18" t="s">
        <v>10050</v>
      </c>
      <c r="AH46" s="19" t="s">
        <v>5560</v>
      </c>
    </row>
    <row r="47" spans="1:34" x14ac:dyDescent="0.25">
      <c r="A47">
        <v>473982</v>
      </c>
      <c r="B47">
        <v>0.61295200000000005</v>
      </c>
      <c r="C47" t="s">
        <v>568</v>
      </c>
      <c r="D47" t="s">
        <v>4729</v>
      </c>
      <c r="E47" t="s">
        <v>4756</v>
      </c>
      <c r="F47" t="s">
        <v>4046</v>
      </c>
      <c r="G47" t="s">
        <v>4094</v>
      </c>
      <c r="H47" s="4">
        <v>45</v>
      </c>
      <c r="I47" t="s">
        <v>4760</v>
      </c>
      <c r="J47">
        <v>2324</v>
      </c>
      <c r="K47" s="34" t="s">
        <v>10051</v>
      </c>
      <c r="M47" s="29" t="str">
        <f t="shared" si="11"/>
        <v>YES</v>
      </c>
      <c r="N47" s="9" t="str">
        <f t="shared" si="1"/>
        <v>YES</v>
      </c>
      <c r="O47" s="9">
        <f t="shared" si="2"/>
        <v>0.99293536525429915</v>
      </c>
      <c r="P47" s="9" t="str">
        <f t="shared" si="3"/>
        <v>YES</v>
      </c>
      <c r="Q47" s="9" t="s">
        <v>4658</v>
      </c>
      <c r="R47" s="30" t="s">
        <v>4658</v>
      </c>
      <c r="U47" s="17">
        <v>17209701.2905</v>
      </c>
      <c r="V47" s="18">
        <v>236</v>
      </c>
      <c r="W47" s="18">
        <v>45</v>
      </c>
      <c r="X47" s="83" t="str">
        <f t="shared" si="4"/>
        <v>0401945</v>
      </c>
      <c r="Y47" s="26">
        <f t="shared" si="5"/>
        <v>0.61731309151529501</v>
      </c>
      <c r="Z47" s="17" t="b">
        <f t="shared" si="12"/>
        <v>1</v>
      </c>
      <c r="AA47" s="18" t="str">
        <f t="shared" ref="AA47:AA78" si="15">CONCATENATE("0", W47)</f>
        <v>045</v>
      </c>
      <c r="AB47" s="18" t="b">
        <f t="shared" si="8"/>
        <v>1</v>
      </c>
      <c r="AC47" s="18" t="str">
        <f t="shared" ref="AC47:AC78" si="16">CONCATENATE(AF47,MID(AA47,2,2))</f>
        <v>0401945</v>
      </c>
      <c r="AD47" s="19" t="b">
        <f t="shared" si="10"/>
        <v>1</v>
      </c>
      <c r="AE47" s="82"/>
      <c r="AF47" s="17" t="s">
        <v>4729</v>
      </c>
      <c r="AG47" s="18" t="s">
        <v>10051</v>
      </c>
      <c r="AH47" s="19" t="s">
        <v>5561</v>
      </c>
    </row>
    <row r="48" spans="1:34" x14ac:dyDescent="0.25">
      <c r="A48">
        <v>473921</v>
      </c>
      <c r="B48">
        <v>0.60219900000000004</v>
      </c>
      <c r="C48" t="s">
        <v>562</v>
      </c>
      <c r="D48" t="s">
        <v>4729</v>
      </c>
      <c r="E48" t="s">
        <v>4756</v>
      </c>
      <c r="F48" t="s">
        <v>4046</v>
      </c>
      <c r="G48" t="s">
        <v>4758</v>
      </c>
      <c r="H48" s="4">
        <v>46</v>
      </c>
      <c r="I48" t="s">
        <v>4760</v>
      </c>
      <c r="J48">
        <v>3144</v>
      </c>
      <c r="K48" s="34" t="s">
        <v>10052</v>
      </c>
      <c r="M48" s="29" t="str">
        <f t="shared" si="11"/>
        <v>YES</v>
      </c>
      <c r="N48" s="9" t="str">
        <f t="shared" si="1"/>
        <v>YES</v>
      </c>
      <c r="O48" s="9">
        <f t="shared" si="2"/>
        <v>0.9971265993819477</v>
      </c>
      <c r="P48" s="9" t="str">
        <f t="shared" si="3"/>
        <v>YES</v>
      </c>
      <c r="Q48" s="9" t="s">
        <v>4658</v>
      </c>
      <c r="R48" s="30" t="s">
        <v>4658</v>
      </c>
      <c r="U48" s="17">
        <v>16836723.252599999</v>
      </c>
      <c r="V48" s="18">
        <v>244</v>
      </c>
      <c r="W48" s="18">
        <v>46</v>
      </c>
      <c r="X48" s="83" t="str">
        <f t="shared" si="4"/>
        <v>0401946</v>
      </c>
      <c r="Y48" s="26">
        <f t="shared" si="5"/>
        <v>0.60393434532110879</v>
      </c>
      <c r="Z48" s="17" t="b">
        <f t="shared" si="12"/>
        <v>1</v>
      </c>
      <c r="AA48" s="18" t="str">
        <f t="shared" si="15"/>
        <v>046</v>
      </c>
      <c r="AB48" s="18" t="b">
        <f t="shared" si="8"/>
        <v>1</v>
      </c>
      <c r="AC48" s="18" t="str">
        <f t="shared" si="16"/>
        <v>0401946</v>
      </c>
      <c r="AD48" s="19" t="b">
        <f t="shared" si="10"/>
        <v>1</v>
      </c>
      <c r="AE48" s="82"/>
      <c r="AF48" s="17" t="s">
        <v>4729</v>
      </c>
      <c r="AG48" s="18" t="s">
        <v>10052</v>
      </c>
      <c r="AH48" s="19" t="s">
        <v>5562</v>
      </c>
    </row>
    <row r="49" spans="1:34" x14ac:dyDescent="0.25">
      <c r="A49">
        <v>473864</v>
      </c>
      <c r="B49">
        <v>0.51661000000000001</v>
      </c>
      <c r="C49" t="s">
        <v>555</v>
      </c>
      <c r="D49" t="s">
        <v>4729</v>
      </c>
      <c r="E49" t="s">
        <v>4756</v>
      </c>
      <c r="F49" t="s">
        <v>4046</v>
      </c>
      <c r="G49" t="s">
        <v>556</v>
      </c>
      <c r="H49" s="4">
        <v>47</v>
      </c>
      <c r="I49" t="s">
        <v>4760</v>
      </c>
      <c r="J49">
        <v>1979</v>
      </c>
      <c r="K49" s="34" t="s">
        <v>10053</v>
      </c>
      <c r="M49" s="29" t="str">
        <f t="shared" si="11"/>
        <v>YES</v>
      </c>
      <c r="N49" s="9" t="str">
        <f t="shared" si="1"/>
        <v>YES</v>
      </c>
      <c r="O49" s="9">
        <f t="shared" si="2"/>
        <v>1.016516630171012</v>
      </c>
      <c r="P49" s="9" t="str">
        <f t="shared" si="3"/>
        <v>YES</v>
      </c>
      <c r="Q49" s="9" t="s">
        <v>4658</v>
      </c>
      <c r="R49" s="30" t="s">
        <v>4658</v>
      </c>
      <c r="U49" s="17">
        <v>14168248.5033</v>
      </c>
      <c r="V49" s="18">
        <v>276</v>
      </c>
      <c r="W49" s="18">
        <v>47</v>
      </c>
      <c r="X49" s="83" t="str">
        <f t="shared" si="4"/>
        <v>0401947</v>
      </c>
      <c r="Y49" s="26">
        <f t="shared" si="5"/>
        <v>0.50821598453641526</v>
      </c>
      <c r="Z49" s="17" t="b">
        <f t="shared" si="12"/>
        <v>1</v>
      </c>
      <c r="AA49" s="18" t="str">
        <f t="shared" si="15"/>
        <v>047</v>
      </c>
      <c r="AB49" s="18" t="b">
        <f t="shared" si="8"/>
        <v>1</v>
      </c>
      <c r="AC49" s="18" t="str">
        <f t="shared" si="16"/>
        <v>0401947</v>
      </c>
      <c r="AD49" s="19" t="b">
        <f t="shared" si="10"/>
        <v>1</v>
      </c>
      <c r="AE49" s="82"/>
      <c r="AF49" s="17" t="s">
        <v>4729</v>
      </c>
      <c r="AG49" s="18" t="s">
        <v>10053</v>
      </c>
      <c r="AH49" s="19" t="s">
        <v>5563</v>
      </c>
    </row>
    <row r="50" spans="1:34" x14ac:dyDescent="0.25">
      <c r="A50">
        <v>473844</v>
      </c>
      <c r="B50">
        <v>0.63736599999999999</v>
      </c>
      <c r="C50" t="s">
        <v>553</v>
      </c>
      <c r="D50" t="s">
        <v>4729</v>
      </c>
      <c r="E50" t="s">
        <v>4756</v>
      </c>
      <c r="F50" t="s">
        <v>4046</v>
      </c>
      <c r="G50" t="s">
        <v>4094</v>
      </c>
      <c r="H50" s="4">
        <v>48</v>
      </c>
      <c r="I50" t="s">
        <v>4760</v>
      </c>
      <c r="J50">
        <v>2745</v>
      </c>
      <c r="K50" s="34" t="s">
        <v>10054</v>
      </c>
      <c r="M50" s="29" t="str">
        <f t="shared" si="11"/>
        <v>YES</v>
      </c>
      <c r="N50" s="9" t="str">
        <f t="shared" si="1"/>
        <v>YES</v>
      </c>
      <c r="O50" s="9">
        <f t="shared" si="2"/>
        <v>1.0121196975419993</v>
      </c>
      <c r="P50" s="9" t="str">
        <f t="shared" si="3"/>
        <v>YES</v>
      </c>
      <c r="Q50" s="9" t="s">
        <v>4658</v>
      </c>
      <c r="R50" s="30" t="s">
        <v>4658</v>
      </c>
      <c r="U50" s="17">
        <v>17555971.232999999</v>
      </c>
      <c r="V50" s="18">
        <v>288</v>
      </c>
      <c r="W50" s="18">
        <v>48</v>
      </c>
      <c r="X50" s="83" t="str">
        <f t="shared" si="4"/>
        <v>0401948</v>
      </c>
      <c r="Y50" s="26">
        <f t="shared" si="5"/>
        <v>0.62973381661070937</v>
      </c>
      <c r="Z50" s="17" t="b">
        <f t="shared" si="12"/>
        <v>1</v>
      </c>
      <c r="AA50" s="18" t="str">
        <f t="shared" si="15"/>
        <v>048</v>
      </c>
      <c r="AB50" s="18" t="b">
        <f t="shared" si="8"/>
        <v>1</v>
      </c>
      <c r="AC50" s="18" t="str">
        <f t="shared" si="16"/>
        <v>0401948</v>
      </c>
      <c r="AD50" s="19" t="b">
        <f t="shared" si="10"/>
        <v>1</v>
      </c>
      <c r="AE50" s="82"/>
      <c r="AF50" s="17" t="s">
        <v>4729</v>
      </c>
      <c r="AG50" s="18" t="s">
        <v>10054</v>
      </c>
      <c r="AH50" s="19" t="s">
        <v>5564</v>
      </c>
    </row>
    <row r="51" spans="1:34" x14ac:dyDescent="0.25">
      <c r="A51">
        <v>473604</v>
      </c>
      <c r="B51">
        <v>0.54999799999999999</v>
      </c>
      <c r="C51" t="s">
        <v>529</v>
      </c>
      <c r="D51" t="s">
        <v>4729</v>
      </c>
      <c r="E51" t="s">
        <v>4756</v>
      </c>
      <c r="F51" t="s">
        <v>4046</v>
      </c>
      <c r="G51" t="s">
        <v>4094</v>
      </c>
      <c r="H51" s="4">
        <v>49</v>
      </c>
      <c r="I51" t="s">
        <v>4760</v>
      </c>
      <c r="J51">
        <v>4431</v>
      </c>
      <c r="K51" s="34" t="s">
        <v>10055</v>
      </c>
      <c r="M51" s="29" t="str">
        <f t="shared" si="11"/>
        <v>YES</v>
      </c>
      <c r="N51" s="9" t="str">
        <f t="shared" si="1"/>
        <v>YES</v>
      </c>
      <c r="O51" s="9">
        <f t="shared" si="2"/>
        <v>1.0052884088244172</v>
      </c>
      <c r="P51" s="9" t="str">
        <f t="shared" si="3"/>
        <v>YES</v>
      </c>
      <c r="Q51" s="9" t="s">
        <v>4658</v>
      </c>
      <c r="R51" s="30" t="s">
        <v>4658</v>
      </c>
      <c r="U51" s="17">
        <v>15252403.299000001</v>
      </c>
      <c r="V51" s="18">
        <v>297</v>
      </c>
      <c r="W51" s="18">
        <v>49</v>
      </c>
      <c r="X51" s="83" t="str">
        <f t="shared" si="4"/>
        <v>0401949</v>
      </c>
      <c r="Y51" s="26">
        <f t="shared" si="5"/>
        <v>0.54710468674672863</v>
      </c>
      <c r="Z51" s="17" t="b">
        <f t="shared" si="12"/>
        <v>1</v>
      </c>
      <c r="AA51" s="18" t="str">
        <f t="shared" si="15"/>
        <v>049</v>
      </c>
      <c r="AB51" s="18" t="b">
        <f t="shared" si="8"/>
        <v>1</v>
      </c>
      <c r="AC51" s="18" t="str">
        <f t="shared" si="16"/>
        <v>0401949</v>
      </c>
      <c r="AD51" s="19" t="b">
        <f t="shared" si="10"/>
        <v>1</v>
      </c>
      <c r="AE51" s="82"/>
      <c r="AF51" s="17" t="s">
        <v>4729</v>
      </c>
      <c r="AG51" s="18" t="s">
        <v>10055</v>
      </c>
      <c r="AH51" s="19" t="s">
        <v>5565</v>
      </c>
    </row>
    <row r="52" spans="1:34" x14ac:dyDescent="0.25">
      <c r="A52">
        <v>473642</v>
      </c>
      <c r="B52">
        <v>0.82215800000000006</v>
      </c>
      <c r="C52" t="s">
        <v>533</v>
      </c>
      <c r="D52" t="s">
        <v>4729</v>
      </c>
      <c r="E52" t="s">
        <v>4756</v>
      </c>
      <c r="F52" t="s">
        <v>4046</v>
      </c>
      <c r="G52" t="s">
        <v>4094</v>
      </c>
      <c r="H52" s="4">
        <v>50</v>
      </c>
      <c r="I52" t="s">
        <v>4760</v>
      </c>
      <c r="J52">
        <v>2958</v>
      </c>
      <c r="K52" s="34" t="s">
        <v>10056</v>
      </c>
      <c r="M52" s="29" t="str">
        <f t="shared" si="11"/>
        <v>YES</v>
      </c>
      <c r="N52" s="9" t="str">
        <f t="shared" si="1"/>
        <v>YES</v>
      </c>
      <c r="O52" s="9">
        <f t="shared" si="2"/>
        <v>1.0022400737631538</v>
      </c>
      <c r="P52" s="9" t="str">
        <f t="shared" si="3"/>
        <v>YES</v>
      </c>
      <c r="Q52" s="9" t="s">
        <v>4658</v>
      </c>
      <c r="R52" s="30" t="s">
        <v>4658</v>
      </c>
      <c r="U52" s="17">
        <v>22869220.845600002</v>
      </c>
      <c r="V52" s="18">
        <v>296</v>
      </c>
      <c r="W52" s="18">
        <v>50</v>
      </c>
      <c r="X52" s="83" t="str">
        <f t="shared" si="4"/>
        <v>0401950</v>
      </c>
      <c r="Y52" s="26">
        <f t="shared" si="5"/>
        <v>0.82032042174586783</v>
      </c>
      <c r="Z52" s="17" t="b">
        <f t="shared" si="12"/>
        <v>1</v>
      </c>
      <c r="AA52" s="18" t="str">
        <f t="shared" si="15"/>
        <v>050</v>
      </c>
      <c r="AB52" s="18" t="b">
        <f t="shared" si="8"/>
        <v>1</v>
      </c>
      <c r="AC52" s="18" t="str">
        <f t="shared" si="16"/>
        <v>0401950</v>
      </c>
      <c r="AD52" s="19" t="b">
        <f t="shared" si="10"/>
        <v>1</v>
      </c>
      <c r="AE52" s="82"/>
      <c r="AF52" s="17" t="s">
        <v>4729</v>
      </c>
      <c r="AG52" s="18" t="s">
        <v>10056</v>
      </c>
      <c r="AH52" s="19" t="s">
        <v>5566</v>
      </c>
    </row>
    <row r="53" spans="1:34" x14ac:dyDescent="0.25">
      <c r="A53">
        <v>473545</v>
      </c>
      <c r="B53">
        <v>0.76564200000000004</v>
      </c>
      <c r="C53" t="s">
        <v>523</v>
      </c>
      <c r="D53" t="s">
        <v>4729</v>
      </c>
      <c r="E53" t="s">
        <v>4756</v>
      </c>
      <c r="F53" t="s">
        <v>4046</v>
      </c>
      <c r="G53" t="s">
        <v>4094</v>
      </c>
      <c r="H53" s="4">
        <v>51</v>
      </c>
      <c r="I53" t="s">
        <v>4760</v>
      </c>
      <c r="J53">
        <v>5087</v>
      </c>
      <c r="K53" s="34" t="s">
        <v>10057</v>
      </c>
      <c r="M53" s="29" t="str">
        <f t="shared" si="11"/>
        <v>YES</v>
      </c>
      <c r="N53" s="9" t="str">
        <f t="shared" si="1"/>
        <v>YES</v>
      </c>
      <c r="O53" s="9">
        <f t="shared" si="2"/>
        <v>0.99542513715939751</v>
      </c>
      <c r="P53" s="9" t="str">
        <f t="shared" si="3"/>
        <v>YES</v>
      </c>
      <c r="Q53" s="9" t="s">
        <v>4658</v>
      </c>
      <c r="R53" s="30" t="s">
        <v>4658</v>
      </c>
      <c r="U53" s="17">
        <v>21442972.5913</v>
      </c>
      <c r="V53" s="18">
        <v>391</v>
      </c>
      <c r="W53" s="18">
        <v>51</v>
      </c>
      <c r="X53" s="83" t="str">
        <f t="shared" si="4"/>
        <v>0401951</v>
      </c>
      <c r="Y53" s="26">
        <f t="shared" si="5"/>
        <v>0.76916080518609387</v>
      </c>
      <c r="Z53" s="17" t="b">
        <f t="shared" si="12"/>
        <v>1</v>
      </c>
      <c r="AA53" s="18" t="str">
        <f t="shared" si="15"/>
        <v>051</v>
      </c>
      <c r="AB53" s="18" t="b">
        <f t="shared" si="8"/>
        <v>1</v>
      </c>
      <c r="AC53" s="18" t="str">
        <f t="shared" si="16"/>
        <v>0401951</v>
      </c>
      <c r="AD53" s="19" t="b">
        <f t="shared" si="10"/>
        <v>1</v>
      </c>
      <c r="AE53" s="82"/>
      <c r="AF53" s="17" t="s">
        <v>4729</v>
      </c>
      <c r="AG53" s="18" t="s">
        <v>10057</v>
      </c>
      <c r="AH53" s="19" t="s">
        <v>5567</v>
      </c>
    </row>
    <row r="54" spans="1:34" x14ac:dyDescent="0.25">
      <c r="A54">
        <v>464275</v>
      </c>
      <c r="B54">
        <v>0.42993300000000001</v>
      </c>
      <c r="C54" t="s">
        <v>4128</v>
      </c>
      <c r="D54" t="s">
        <v>4729</v>
      </c>
      <c r="E54" t="s">
        <v>4756</v>
      </c>
      <c r="F54" t="s">
        <v>4046</v>
      </c>
      <c r="G54" t="s">
        <v>4094</v>
      </c>
      <c r="H54" s="4">
        <v>52</v>
      </c>
      <c r="I54" t="s">
        <v>4760</v>
      </c>
      <c r="J54">
        <v>3436</v>
      </c>
      <c r="K54" s="34" t="s">
        <v>10058</v>
      </c>
      <c r="M54" s="29" t="str">
        <f t="shared" si="11"/>
        <v>YES</v>
      </c>
      <c r="N54" s="9" t="str">
        <f t="shared" si="1"/>
        <v>YES</v>
      </c>
      <c r="O54" s="9">
        <f t="shared" si="2"/>
        <v>0.9998820813617999</v>
      </c>
      <c r="P54" s="9" t="str">
        <f t="shared" si="3"/>
        <v>YES</v>
      </c>
      <c r="Q54" s="9" t="s">
        <v>4658</v>
      </c>
      <c r="R54" s="30" t="s">
        <v>4658</v>
      </c>
      <c r="U54" s="17">
        <v>11987257.668299999</v>
      </c>
      <c r="V54" s="18">
        <v>398</v>
      </c>
      <c r="W54" s="18">
        <v>52</v>
      </c>
      <c r="X54" s="83" t="str">
        <f t="shared" si="4"/>
        <v>0401952</v>
      </c>
      <c r="Y54" s="26">
        <f t="shared" si="5"/>
        <v>0.42998370309271688</v>
      </c>
      <c r="Z54" s="17" t="b">
        <f t="shared" si="12"/>
        <v>1</v>
      </c>
      <c r="AA54" s="18" t="str">
        <f t="shared" si="15"/>
        <v>052</v>
      </c>
      <c r="AB54" s="18" t="b">
        <f t="shared" si="8"/>
        <v>1</v>
      </c>
      <c r="AC54" s="18" t="str">
        <f t="shared" si="16"/>
        <v>0401952</v>
      </c>
      <c r="AD54" s="19" t="b">
        <f t="shared" si="10"/>
        <v>1</v>
      </c>
      <c r="AE54" s="82"/>
      <c r="AF54" s="17" t="s">
        <v>4729</v>
      </c>
      <c r="AG54" s="18" t="s">
        <v>10058</v>
      </c>
      <c r="AH54" s="19" t="s">
        <v>5568</v>
      </c>
    </row>
    <row r="55" spans="1:34" x14ac:dyDescent="0.25">
      <c r="A55">
        <v>483328</v>
      </c>
      <c r="B55">
        <v>2.0866099999999999</v>
      </c>
      <c r="C55" t="s">
        <v>460</v>
      </c>
      <c r="D55" t="s">
        <v>4729</v>
      </c>
      <c r="E55" t="s">
        <v>4756</v>
      </c>
      <c r="F55" t="s">
        <v>4046</v>
      </c>
      <c r="G55" t="s">
        <v>4094</v>
      </c>
      <c r="H55" s="4">
        <v>53</v>
      </c>
      <c r="I55" t="s">
        <v>4760</v>
      </c>
      <c r="J55">
        <v>9941</v>
      </c>
      <c r="K55" s="34" t="s">
        <v>10059</v>
      </c>
      <c r="M55" s="29" t="str">
        <f t="shared" si="11"/>
        <v>YES</v>
      </c>
      <c r="N55" s="9" t="str">
        <f t="shared" si="1"/>
        <v>YES</v>
      </c>
      <c r="O55" s="9">
        <f t="shared" si="2"/>
        <v>0.9965553748240924</v>
      </c>
      <c r="P55" s="9" t="str">
        <f t="shared" si="3"/>
        <v>YES</v>
      </c>
      <c r="Q55" s="9" t="s">
        <v>4658</v>
      </c>
      <c r="R55" s="30" t="s">
        <v>4658</v>
      </c>
      <c r="U55" s="17">
        <v>58372419.3292</v>
      </c>
      <c r="V55" s="18">
        <v>390</v>
      </c>
      <c r="W55" s="18">
        <v>53</v>
      </c>
      <c r="X55" s="83" t="str">
        <f t="shared" si="4"/>
        <v>0401953</v>
      </c>
      <c r="Y55" s="26">
        <f t="shared" si="5"/>
        <v>2.0938224334682047</v>
      </c>
      <c r="Z55" s="17" t="b">
        <f t="shared" si="12"/>
        <v>1</v>
      </c>
      <c r="AA55" s="18" t="str">
        <f t="shared" si="15"/>
        <v>053</v>
      </c>
      <c r="AB55" s="18" t="b">
        <f t="shared" si="8"/>
        <v>1</v>
      </c>
      <c r="AC55" s="18" t="str">
        <f t="shared" si="16"/>
        <v>0401953</v>
      </c>
      <c r="AD55" s="19" t="b">
        <f t="shared" si="10"/>
        <v>1</v>
      </c>
      <c r="AE55" s="82"/>
      <c r="AF55" s="17" t="s">
        <v>4729</v>
      </c>
      <c r="AG55" s="18" t="s">
        <v>10059</v>
      </c>
      <c r="AH55" s="19" t="s">
        <v>5569</v>
      </c>
    </row>
    <row r="56" spans="1:34" x14ac:dyDescent="0.25">
      <c r="A56">
        <v>483486</v>
      </c>
      <c r="B56">
        <v>2.8138070000000002</v>
      </c>
      <c r="C56" t="s">
        <v>476</v>
      </c>
      <c r="D56" t="s">
        <v>4729</v>
      </c>
      <c r="E56" t="s">
        <v>4756</v>
      </c>
      <c r="F56" t="s">
        <v>4046</v>
      </c>
      <c r="G56" t="s">
        <v>4758</v>
      </c>
      <c r="H56" s="4">
        <v>54</v>
      </c>
      <c r="I56" t="s">
        <v>4760</v>
      </c>
      <c r="J56">
        <v>2908</v>
      </c>
      <c r="K56" s="34" t="s">
        <v>10060</v>
      </c>
      <c r="M56" s="29" t="str">
        <f t="shared" si="11"/>
        <v>YES</v>
      </c>
      <c r="N56" s="9" t="str">
        <f t="shared" si="1"/>
        <v>YES</v>
      </c>
      <c r="O56" s="9">
        <f t="shared" si="2"/>
        <v>0.99959993079567711</v>
      </c>
      <c r="P56" s="9" t="str">
        <f t="shared" si="3"/>
        <v>YES</v>
      </c>
      <c r="Q56" s="9" t="s">
        <v>4658</v>
      </c>
      <c r="R56" s="30" t="s">
        <v>4658</v>
      </c>
      <c r="U56" s="17">
        <v>78475832.832800001</v>
      </c>
      <c r="V56" s="18">
        <v>303</v>
      </c>
      <c r="W56" s="18">
        <v>54</v>
      </c>
      <c r="X56" s="83" t="str">
        <f t="shared" si="4"/>
        <v>0401954</v>
      </c>
      <c r="Y56" s="26">
        <f t="shared" si="5"/>
        <v>2.8149331680727734</v>
      </c>
      <c r="Z56" s="17" t="b">
        <f t="shared" si="12"/>
        <v>1</v>
      </c>
      <c r="AA56" s="18" t="str">
        <f t="shared" si="15"/>
        <v>054</v>
      </c>
      <c r="AB56" s="18" t="b">
        <f t="shared" si="8"/>
        <v>1</v>
      </c>
      <c r="AC56" s="18" t="str">
        <f t="shared" si="16"/>
        <v>0401954</v>
      </c>
      <c r="AD56" s="19" t="b">
        <f t="shared" si="10"/>
        <v>1</v>
      </c>
      <c r="AE56" s="82"/>
      <c r="AF56" s="17" t="s">
        <v>4729</v>
      </c>
      <c r="AG56" s="18" t="s">
        <v>10060</v>
      </c>
      <c r="AH56" s="19" t="s">
        <v>5570</v>
      </c>
    </row>
    <row r="57" spans="1:34" x14ac:dyDescent="0.25">
      <c r="A57">
        <v>521331</v>
      </c>
      <c r="B57">
        <v>1.3373299999999999</v>
      </c>
      <c r="C57" t="s">
        <v>406</v>
      </c>
      <c r="D57" t="s">
        <v>4729</v>
      </c>
      <c r="E57" t="s">
        <v>4756</v>
      </c>
      <c r="F57" t="s">
        <v>4046</v>
      </c>
      <c r="G57" t="s">
        <v>4758</v>
      </c>
      <c r="H57" s="4">
        <v>55</v>
      </c>
      <c r="I57" t="s">
        <v>4760</v>
      </c>
      <c r="J57">
        <v>1988</v>
      </c>
      <c r="K57" s="34" t="s">
        <v>10061</v>
      </c>
      <c r="M57" s="29" t="str">
        <f t="shared" si="11"/>
        <v>YES</v>
      </c>
      <c r="N57" s="9" t="str">
        <f t="shared" si="1"/>
        <v>YES</v>
      </c>
      <c r="O57" s="9">
        <f t="shared" si="2"/>
        <v>1.0001838283288857</v>
      </c>
      <c r="P57" s="9" t="str">
        <f t="shared" si="3"/>
        <v>YES</v>
      </c>
      <c r="Q57" s="9" t="s">
        <v>4658</v>
      </c>
      <c r="R57" s="30" t="s">
        <v>4658</v>
      </c>
      <c r="U57" s="17">
        <v>37275768.329800002</v>
      </c>
      <c r="V57" s="18">
        <v>68</v>
      </c>
      <c r="W57" s="18">
        <v>55</v>
      </c>
      <c r="X57" s="83" t="str">
        <f t="shared" si="4"/>
        <v>0401955</v>
      </c>
      <c r="Y57" s="26">
        <f t="shared" si="5"/>
        <v>1.3370842060448234</v>
      </c>
      <c r="Z57" s="17" t="b">
        <f t="shared" si="12"/>
        <v>1</v>
      </c>
      <c r="AA57" s="18" t="str">
        <f t="shared" si="15"/>
        <v>055</v>
      </c>
      <c r="AB57" s="18" t="b">
        <f t="shared" si="8"/>
        <v>1</v>
      </c>
      <c r="AC57" s="18" t="str">
        <f t="shared" si="16"/>
        <v>0401955</v>
      </c>
      <c r="AD57" s="19" t="b">
        <f t="shared" si="10"/>
        <v>1</v>
      </c>
      <c r="AE57" s="82"/>
      <c r="AF57" s="17" t="s">
        <v>4729</v>
      </c>
      <c r="AG57" s="18" t="s">
        <v>10061</v>
      </c>
      <c r="AH57" s="19" t="s">
        <v>5571</v>
      </c>
    </row>
    <row r="58" spans="1:34" x14ac:dyDescent="0.25">
      <c r="A58">
        <v>530974</v>
      </c>
      <c r="B58">
        <v>1.3591439999999999</v>
      </c>
      <c r="C58" t="s">
        <v>347</v>
      </c>
      <c r="D58" t="s">
        <v>4729</v>
      </c>
      <c r="E58" t="s">
        <v>4756</v>
      </c>
      <c r="F58" t="s">
        <v>4046</v>
      </c>
      <c r="G58" t="s">
        <v>4758</v>
      </c>
      <c r="H58" s="4">
        <v>56</v>
      </c>
      <c r="I58" t="s">
        <v>4760</v>
      </c>
      <c r="J58">
        <v>1264</v>
      </c>
      <c r="K58" s="34" t="s">
        <v>10062</v>
      </c>
      <c r="M58" s="29" t="str">
        <f t="shared" si="11"/>
        <v>YES</v>
      </c>
      <c r="N58" s="9" t="str">
        <f t="shared" si="1"/>
        <v>YES</v>
      </c>
      <c r="O58" s="9">
        <f t="shared" si="2"/>
        <v>1.003422583804968</v>
      </c>
      <c r="P58" s="9" t="str">
        <f t="shared" si="3"/>
        <v>YES</v>
      </c>
      <c r="Q58" s="9" t="s">
        <v>4658</v>
      </c>
      <c r="R58" s="30" t="s">
        <v>4658</v>
      </c>
      <c r="U58" s="17">
        <v>37761518.129199997</v>
      </c>
      <c r="V58" s="18">
        <v>56</v>
      </c>
      <c r="W58" s="18">
        <v>56</v>
      </c>
      <c r="X58" s="83" t="str">
        <f t="shared" si="4"/>
        <v>0401956</v>
      </c>
      <c r="Y58" s="26">
        <f t="shared" si="5"/>
        <v>1.3545080825728879</v>
      </c>
      <c r="Z58" s="17" t="b">
        <f t="shared" si="12"/>
        <v>1</v>
      </c>
      <c r="AA58" s="18" t="str">
        <f t="shared" si="15"/>
        <v>056</v>
      </c>
      <c r="AB58" s="18" t="b">
        <f t="shared" si="8"/>
        <v>1</v>
      </c>
      <c r="AC58" s="18" t="str">
        <f t="shared" si="16"/>
        <v>0401956</v>
      </c>
      <c r="AD58" s="19" t="b">
        <f t="shared" si="10"/>
        <v>1</v>
      </c>
      <c r="AE58" s="82"/>
      <c r="AF58" s="17" t="s">
        <v>4729</v>
      </c>
      <c r="AG58" s="18" t="s">
        <v>10062</v>
      </c>
      <c r="AH58" s="19" t="s">
        <v>5572</v>
      </c>
    </row>
    <row r="59" spans="1:34" x14ac:dyDescent="0.25">
      <c r="A59">
        <v>521250</v>
      </c>
      <c r="B59">
        <v>0.25452000000000002</v>
      </c>
      <c r="C59" t="s">
        <v>398</v>
      </c>
      <c r="D59" t="s">
        <v>4729</v>
      </c>
      <c r="E59" t="s">
        <v>4756</v>
      </c>
      <c r="F59" t="s">
        <v>4046</v>
      </c>
      <c r="G59" t="s">
        <v>4094</v>
      </c>
      <c r="H59" s="4">
        <v>57</v>
      </c>
      <c r="I59" t="s">
        <v>4760</v>
      </c>
      <c r="J59">
        <v>1920</v>
      </c>
      <c r="K59" s="34" t="s">
        <v>10063</v>
      </c>
      <c r="M59" s="29" t="str">
        <f t="shared" si="11"/>
        <v>YES</v>
      </c>
      <c r="N59" s="9" t="str">
        <f t="shared" si="1"/>
        <v>YES</v>
      </c>
      <c r="O59" s="9">
        <f t="shared" si="2"/>
        <v>0.99939081123793461</v>
      </c>
      <c r="P59" s="9" t="str">
        <f t="shared" si="3"/>
        <v>YES</v>
      </c>
      <c r="Q59" s="9" t="s">
        <v>4658</v>
      </c>
      <c r="R59" s="30" t="s">
        <v>4658</v>
      </c>
      <c r="U59" s="17">
        <v>7099935.5689599998</v>
      </c>
      <c r="V59" s="18">
        <v>108</v>
      </c>
      <c r="W59" s="18">
        <v>57</v>
      </c>
      <c r="X59" s="83" t="str">
        <f t="shared" si="4"/>
        <v>0401957</v>
      </c>
      <c r="Y59" s="26">
        <f t="shared" si="5"/>
        <v>0.25467514523645546</v>
      </c>
      <c r="Z59" s="17" t="b">
        <f t="shared" si="12"/>
        <v>1</v>
      </c>
      <c r="AA59" s="18" t="str">
        <f t="shared" si="15"/>
        <v>057</v>
      </c>
      <c r="AB59" s="18" t="b">
        <f t="shared" si="8"/>
        <v>1</v>
      </c>
      <c r="AC59" s="18" t="str">
        <f t="shared" si="16"/>
        <v>0401957</v>
      </c>
      <c r="AD59" s="19" t="b">
        <f t="shared" si="10"/>
        <v>1</v>
      </c>
      <c r="AE59" s="82"/>
      <c r="AF59" s="17" t="s">
        <v>4729</v>
      </c>
      <c r="AG59" s="18" t="s">
        <v>10063</v>
      </c>
      <c r="AH59" s="19" t="s">
        <v>5573</v>
      </c>
    </row>
    <row r="60" spans="1:34" x14ac:dyDescent="0.25">
      <c r="A60">
        <v>521787</v>
      </c>
      <c r="B60">
        <v>0.34765200000000002</v>
      </c>
      <c r="C60" t="s">
        <v>452</v>
      </c>
      <c r="D60" t="s">
        <v>4729</v>
      </c>
      <c r="E60" t="s">
        <v>4756</v>
      </c>
      <c r="F60" t="s">
        <v>4046</v>
      </c>
      <c r="G60" t="s">
        <v>4094</v>
      </c>
      <c r="H60" s="4">
        <v>58</v>
      </c>
      <c r="I60" t="s">
        <v>4760</v>
      </c>
      <c r="J60">
        <v>1264</v>
      </c>
      <c r="K60" s="34" t="s">
        <v>10064</v>
      </c>
      <c r="M60" s="29" t="str">
        <f t="shared" si="11"/>
        <v>YES</v>
      </c>
      <c r="N60" s="9" t="str">
        <f t="shared" si="1"/>
        <v>YES</v>
      </c>
      <c r="O60" s="9">
        <f t="shared" si="2"/>
        <v>0.99880024356693398</v>
      </c>
      <c r="P60" s="9" t="str">
        <f t="shared" si="3"/>
        <v>YES</v>
      </c>
      <c r="Q60" s="9" t="s">
        <v>4658</v>
      </c>
      <c r="R60" s="30" t="s">
        <v>4658</v>
      </c>
      <c r="U60" s="17">
        <v>9703623.5015200004</v>
      </c>
      <c r="V60" s="18">
        <v>119</v>
      </c>
      <c r="W60" s="18">
        <v>58</v>
      </c>
      <c r="X60" s="83" t="str">
        <f t="shared" si="4"/>
        <v>0401958</v>
      </c>
      <c r="Y60" s="26">
        <f t="shared" si="5"/>
        <v>0.34806959874024335</v>
      </c>
      <c r="Z60" s="17" t="b">
        <f t="shared" si="12"/>
        <v>1</v>
      </c>
      <c r="AA60" s="18" t="str">
        <f t="shared" si="15"/>
        <v>058</v>
      </c>
      <c r="AB60" s="18" t="b">
        <f t="shared" si="8"/>
        <v>1</v>
      </c>
      <c r="AC60" s="18" t="str">
        <f t="shared" si="16"/>
        <v>0401958</v>
      </c>
      <c r="AD60" s="19" t="b">
        <f t="shared" si="10"/>
        <v>1</v>
      </c>
      <c r="AE60" s="82"/>
      <c r="AF60" s="17" t="s">
        <v>4729</v>
      </c>
      <c r="AG60" s="18" t="s">
        <v>10064</v>
      </c>
      <c r="AH60" s="19" t="s">
        <v>5574</v>
      </c>
    </row>
    <row r="61" spans="1:34" x14ac:dyDescent="0.25">
      <c r="A61">
        <v>521229</v>
      </c>
      <c r="B61">
        <v>0.50639800000000001</v>
      </c>
      <c r="C61" t="s">
        <v>396</v>
      </c>
      <c r="D61" t="s">
        <v>4729</v>
      </c>
      <c r="E61" t="s">
        <v>4756</v>
      </c>
      <c r="F61" t="s">
        <v>4046</v>
      </c>
      <c r="G61" t="s">
        <v>4094</v>
      </c>
      <c r="H61" s="4">
        <v>59</v>
      </c>
      <c r="I61" t="s">
        <v>4760</v>
      </c>
      <c r="J61">
        <v>2725</v>
      </c>
      <c r="K61" s="34" t="s">
        <v>10065</v>
      </c>
      <c r="M61" s="29" t="str">
        <f t="shared" si="11"/>
        <v>YES</v>
      </c>
      <c r="N61" s="9" t="str">
        <f t="shared" si="1"/>
        <v>YES</v>
      </c>
      <c r="O61" s="9">
        <f t="shared" si="2"/>
        <v>1.0015093189122373</v>
      </c>
      <c r="P61" s="9" t="str">
        <f t="shared" si="3"/>
        <v>YES</v>
      </c>
      <c r="Q61" s="9" t="s">
        <v>4658</v>
      </c>
      <c r="R61" s="30" t="s">
        <v>4658</v>
      </c>
      <c r="U61" s="17">
        <v>14096290.205800001</v>
      </c>
      <c r="V61" s="18">
        <v>121</v>
      </c>
      <c r="W61" s="18">
        <v>59</v>
      </c>
      <c r="X61" s="83" t="str">
        <f t="shared" si="4"/>
        <v>0401959</v>
      </c>
      <c r="Y61" s="26">
        <f t="shared" si="5"/>
        <v>0.50563483577967172</v>
      </c>
      <c r="Z61" s="17" t="b">
        <f t="shared" si="12"/>
        <v>1</v>
      </c>
      <c r="AA61" s="18" t="str">
        <f t="shared" si="15"/>
        <v>059</v>
      </c>
      <c r="AB61" s="18" t="b">
        <f t="shared" si="8"/>
        <v>1</v>
      </c>
      <c r="AC61" s="18" t="str">
        <f t="shared" si="16"/>
        <v>0401959</v>
      </c>
      <c r="AD61" s="19" t="b">
        <f t="shared" si="10"/>
        <v>1</v>
      </c>
      <c r="AE61" s="82"/>
      <c r="AF61" s="17" t="s">
        <v>4729</v>
      </c>
      <c r="AG61" s="18" t="s">
        <v>10065</v>
      </c>
      <c r="AH61" s="19" t="s">
        <v>5575</v>
      </c>
    </row>
    <row r="62" spans="1:34" x14ac:dyDescent="0.25">
      <c r="A62">
        <v>521728</v>
      </c>
      <c r="B62">
        <v>0.52301799999999998</v>
      </c>
      <c r="C62" t="s">
        <v>446</v>
      </c>
      <c r="D62" t="s">
        <v>4729</v>
      </c>
      <c r="E62" t="s">
        <v>4756</v>
      </c>
      <c r="F62" t="s">
        <v>4046</v>
      </c>
      <c r="G62" t="s">
        <v>4094</v>
      </c>
      <c r="H62" s="4">
        <v>60</v>
      </c>
      <c r="I62" t="s">
        <v>4760</v>
      </c>
      <c r="J62">
        <v>2404</v>
      </c>
      <c r="K62" s="34" t="s">
        <v>10066</v>
      </c>
      <c r="M62" s="29" t="str">
        <f t="shared" si="11"/>
        <v>YES</v>
      </c>
      <c r="N62" s="9" t="str">
        <f t="shared" si="1"/>
        <v>YES</v>
      </c>
      <c r="O62" s="9">
        <f t="shared" si="2"/>
        <v>1.0004276039726998</v>
      </c>
      <c r="P62" s="9" t="str">
        <f t="shared" si="3"/>
        <v>YES</v>
      </c>
      <c r="Q62" s="9" t="s">
        <v>4658</v>
      </c>
      <c r="R62" s="30" t="s">
        <v>4658</v>
      </c>
      <c r="U62" s="17">
        <v>14574672.8232</v>
      </c>
      <c r="V62" s="18">
        <v>146</v>
      </c>
      <c r="W62" s="18">
        <v>60</v>
      </c>
      <c r="X62" s="83" t="str">
        <f t="shared" si="4"/>
        <v>0401960</v>
      </c>
      <c r="Y62" s="26">
        <f t="shared" si="5"/>
        <v>0.52279445101584021</v>
      </c>
      <c r="Z62" s="17" t="b">
        <f t="shared" si="12"/>
        <v>1</v>
      </c>
      <c r="AA62" s="18" t="str">
        <f t="shared" si="15"/>
        <v>060</v>
      </c>
      <c r="AB62" s="18" t="b">
        <f t="shared" si="8"/>
        <v>1</v>
      </c>
      <c r="AC62" s="18" t="str">
        <f t="shared" si="16"/>
        <v>0401960</v>
      </c>
      <c r="AD62" s="19" t="b">
        <f t="shared" si="10"/>
        <v>1</v>
      </c>
      <c r="AE62" s="82"/>
      <c r="AF62" s="17" t="s">
        <v>4729</v>
      </c>
      <c r="AG62" s="18" t="s">
        <v>10066</v>
      </c>
      <c r="AH62" s="19" t="s">
        <v>5576</v>
      </c>
    </row>
    <row r="63" spans="1:34" x14ac:dyDescent="0.25">
      <c r="A63">
        <v>521709</v>
      </c>
      <c r="B63">
        <v>0.40141399999999999</v>
      </c>
      <c r="C63" t="s">
        <v>444</v>
      </c>
      <c r="D63" t="s">
        <v>4729</v>
      </c>
      <c r="E63" t="s">
        <v>4756</v>
      </c>
      <c r="F63" t="s">
        <v>4046</v>
      </c>
      <c r="G63" t="s">
        <v>4094</v>
      </c>
      <c r="H63" s="4">
        <v>61</v>
      </c>
      <c r="I63" t="s">
        <v>4760</v>
      </c>
      <c r="J63">
        <v>2150</v>
      </c>
      <c r="K63" s="34" t="s">
        <v>10067</v>
      </c>
      <c r="M63" s="29" t="str">
        <f t="shared" si="11"/>
        <v>YES</v>
      </c>
      <c r="N63" s="9" t="str">
        <f t="shared" si="1"/>
        <v>YES</v>
      </c>
      <c r="O63" s="9">
        <f t="shared" si="2"/>
        <v>0.98646696106743925</v>
      </c>
      <c r="P63" s="9" t="str">
        <f t="shared" si="3"/>
        <v>YES</v>
      </c>
      <c r="Q63" s="9" t="s">
        <v>4658</v>
      </c>
      <c r="R63" s="30" t="s">
        <v>4658</v>
      </c>
      <c r="U63" s="17">
        <v>11344302.951099999</v>
      </c>
      <c r="V63" s="18">
        <v>162</v>
      </c>
      <c r="W63" s="18">
        <v>61</v>
      </c>
      <c r="X63" s="83" t="str">
        <f t="shared" si="4"/>
        <v>0401961</v>
      </c>
      <c r="Y63" s="26">
        <f t="shared" si="5"/>
        <v>0.40692087605816685</v>
      </c>
      <c r="Z63" s="17" t="b">
        <f t="shared" si="12"/>
        <v>1</v>
      </c>
      <c r="AA63" s="18" t="str">
        <f t="shared" si="15"/>
        <v>061</v>
      </c>
      <c r="AB63" s="18" t="b">
        <f t="shared" si="8"/>
        <v>1</v>
      </c>
      <c r="AC63" s="18" t="str">
        <f t="shared" si="16"/>
        <v>0401961</v>
      </c>
      <c r="AD63" s="19" t="b">
        <f t="shared" si="10"/>
        <v>1</v>
      </c>
      <c r="AE63" s="82"/>
      <c r="AF63" s="17" t="s">
        <v>4729</v>
      </c>
      <c r="AG63" s="18" t="s">
        <v>10067</v>
      </c>
      <c r="AH63" s="19" t="s">
        <v>5577</v>
      </c>
    </row>
    <row r="64" spans="1:34" x14ac:dyDescent="0.25">
      <c r="A64">
        <v>474143</v>
      </c>
      <c r="B64">
        <v>0.465198</v>
      </c>
      <c r="C64" t="s">
        <v>584</v>
      </c>
      <c r="D64" t="s">
        <v>4729</v>
      </c>
      <c r="E64" t="s">
        <v>4756</v>
      </c>
      <c r="F64" t="s">
        <v>4046</v>
      </c>
      <c r="G64" t="s">
        <v>4094</v>
      </c>
      <c r="H64" s="4">
        <v>62</v>
      </c>
      <c r="I64" t="s">
        <v>4760</v>
      </c>
      <c r="J64">
        <v>5736</v>
      </c>
      <c r="K64" s="34" t="s">
        <v>10068</v>
      </c>
      <c r="M64" s="29" t="str">
        <f t="shared" si="11"/>
        <v>YES</v>
      </c>
      <c r="N64" s="9" t="str">
        <f t="shared" si="1"/>
        <v>YES</v>
      </c>
      <c r="O64" s="9">
        <f t="shared" si="2"/>
        <v>1.0028217818666423</v>
      </c>
      <c r="P64" s="9" t="str">
        <f t="shared" si="3"/>
        <v>YES</v>
      </c>
      <c r="Q64" s="9" t="s">
        <v>4658</v>
      </c>
      <c r="R64" s="30" t="s">
        <v>4658</v>
      </c>
      <c r="U64" s="17">
        <v>12932483.2764</v>
      </c>
      <c r="V64" s="18">
        <v>200</v>
      </c>
      <c r="W64" s="18">
        <v>62</v>
      </c>
      <c r="X64" s="83" t="str">
        <f t="shared" si="4"/>
        <v>0401962</v>
      </c>
      <c r="Y64" s="26">
        <f t="shared" si="5"/>
        <v>0.46388900641356751</v>
      </c>
      <c r="Z64" s="17" t="b">
        <f t="shared" si="12"/>
        <v>1</v>
      </c>
      <c r="AA64" s="18" t="str">
        <f t="shared" si="15"/>
        <v>062</v>
      </c>
      <c r="AB64" s="18" t="b">
        <f t="shared" si="8"/>
        <v>1</v>
      </c>
      <c r="AC64" s="18" t="str">
        <f t="shared" si="16"/>
        <v>0401962</v>
      </c>
      <c r="AD64" s="19" t="b">
        <f t="shared" si="10"/>
        <v>1</v>
      </c>
      <c r="AE64" s="82"/>
      <c r="AF64" s="17" t="s">
        <v>4729</v>
      </c>
      <c r="AG64" s="18" t="s">
        <v>10068</v>
      </c>
      <c r="AH64" s="19" t="s">
        <v>5578</v>
      </c>
    </row>
    <row r="65" spans="1:34" x14ac:dyDescent="0.25">
      <c r="A65">
        <v>483605</v>
      </c>
      <c r="B65">
        <v>0.22328300000000001</v>
      </c>
      <c r="C65" t="s">
        <v>488</v>
      </c>
      <c r="D65" t="s">
        <v>4729</v>
      </c>
      <c r="E65" t="s">
        <v>4756</v>
      </c>
      <c r="F65" t="s">
        <v>4046</v>
      </c>
      <c r="G65" t="s">
        <v>4094</v>
      </c>
      <c r="H65" s="4">
        <v>63</v>
      </c>
      <c r="I65" t="s">
        <v>4760</v>
      </c>
      <c r="J65">
        <v>1160</v>
      </c>
      <c r="K65" s="34" t="s">
        <v>10069</v>
      </c>
      <c r="M65" s="29" t="str">
        <f t="shared" si="11"/>
        <v>YES</v>
      </c>
      <c r="N65" s="9" t="str">
        <f t="shared" si="1"/>
        <v>YES</v>
      </c>
      <c r="O65" s="9">
        <f t="shared" si="2"/>
        <v>1.0001822293633058</v>
      </c>
      <c r="P65" s="9" t="str">
        <f t="shared" si="3"/>
        <v>YES</v>
      </c>
      <c r="Q65" s="9" t="s">
        <v>4658</v>
      </c>
      <c r="R65" s="30" t="s">
        <v>4658</v>
      </c>
      <c r="U65" s="17">
        <v>6223638.6574900001</v>
      </c>
      <c r="V65" s="18">
        <v>215</v>
      </c>
      <c r="W65" s="18">
        <v>63</v>
      </c>
      <c r="X65" s="83" t="str">
        <f t="shared" si="4"/>
        <v>0401963</v>
      </c>
      <c r="Y65" s="26">
        <f t="shared" si="5"/>
        <v>0.22324231869440139</v>
      </c>
      <c r="Z65" s="17" t="b">
        <f t="shared" si="12"/>
        <v>1</v>
      </c>
      <c r="AA65" s="18" t="str">
        <f t="shared" si="15"/>
        <v>063</v>
      </c>
      <c r="AB65" s="18" t="b">
        <f t="shared" si="8"/>
        <v>1</v>
      </c>
      <c r="AC65" s="18" t="str">
        <f t="shared" si="16"/>
        <v>0401963</v>
      </c>
      <c r="AD65" s="19" t="b">
        <f t="shared" si="10"/>
        <v>1</v>
      </c>
      <c r="AE65" s="82"/>
      <c r="AF65" s="17" t="s">
        <v>4729</v>
      </c>
      <c r="AG65" s="18" t="s">
        <v>10069</v>
      </c>
      <c r="AH65" s="19" t="s">
        <v>5579</v>
      </c>
    </row>
    <row r="66" spans="1:34" x14ac:dyDescent="0.25">
      <c r="A66">
        <v>474081</v>
      </c>
      <c r="B66">
        <v>1.0668759999999999</v>
      </c>
      <c r="C66" t="s">
        <v>578</v>
      </c>
      <c r="D66" t="s">
        <v>4729</v>
      </c>
      <c r="E66" t="s">
        <v>4756</v>
      </c>
      <c r="F66" t="s">
        <v>4046</v>
      </c>
      <c r="G66" t="s">
        <v>4094</v>
      </c>
      <c r="H66" s="4">
        <v>64</v>
      </c>
      <c r="I66" t="s">
        <v>4760</v>
      </c>
      <c r="J66">
        <v>1504</v>
      </c>
      <c r="K66" s="34" t="s">
        <v>10070</v>
      </c>
      <c r="M66" s="29" t="str">
        <f t="shared" si="11"/>
        <v>YES</v>
      </c>
      <c r="N66" s="9" t="str">
        <f t="shared" si="1"/>
        <v>YES</v>
      </c>
      <c r="O66" s="9">
        <f t="shared" si="2"/>
        <v>0.98965028614307493</v>
      </c>
      <c r="P66" s="9" t="str">
        <f t="shared" si="3"/>
        <v>YES</v>
      </c>
      <c r="Q66" s="9" t="s">
        <v>4658</v>
      </c>
      <c r="R66" s="30" t="s">
        <v>4658</v>
      </c>
      <c r="U66" s="17">
        <v>30053844.57</v>
      </c>
      <c r="V66" s="18">
        <v>235</v>
      </c>
      <c r="W66" s="18">
        <v>64</v>
      </c>
      <c r="X66" s="83" t="str">
        <f t="shared" si="4"/>
        <v>0401964</v>
      </c>
      <c r="Y66" s="26">
        <f t="shared" si="5"/>
        <v>1.078033336561639</v>
      </c>
      <c r="Z66" s="17" t="b">
        <f t="shared" si="12"/>
        <v>1</v>
      </c>
      <c r="AA66" s="18" t="str">
        <f t="shared" si="15"/>
        <v>064</v>
      </c>
      <c r="AB66" s="18" t="b">
        <f t="shared" si="8"/>
        <v>1</v>
      </c>
      <c r="AC66" s="18" t="str">
        <f t="shared" si="16"/>
        <v>0401964</v>
      </c>
      <c r="AD66" s="19" t="b">
        <f t="shared" si="10"/>
        <v>1</v>
      </c>
      <c r="AE66" s="82"/>
      <c r="AF66" s="17" t="s">
        <v>4729</v>
      </c>
      <c r="AG66" s="18" t="s">
        <v>10070</v>
      </c>
      <c r="AH66" s="19" t="s">
        <v>5580</v>
      </c>
    </row>
    <row r="67" spans="1:34" x14ac:dyDescent="0.25">
      <c r="A67">
        <v>473941</v>
      </c>
      <c r="B67">
        <v>2.0134249999999998</v>
      </c>
      <c r="C67" t="s">
        <v>564</v>
      </c>
      <c r="D67" t="s">
        <v>4729</v>
      </c>
      <c r="E67" t="s">
        <v>4756</v>
      </c>
      <c r="F67" t="s">
        <v>4046</v>
      </c>
      <c r="G67" t="s">
        <v>4094</v>
      </c>
      <c r="H67" s="4">
        <v>65</v>
      </c>
      <c r="I67" t="s">
        <v>4760</v>
      </c>
      <c r="J67">
        <v>3603</v>
      </c>
      <c r="K67" s="34" t="s">
        <v>10071</v>
      </c>
      <c r="M67" s="29" t="str">
        <f t="shared" si="11"/>
        <v>YES</v>
      </c>
      <c r="N67" s="9" t="str">
        <f t="shared" ref="N67:N130" si="17">IF(H67=W67,"YES","NO")</f>
        <v>YES</v>
      </c>
      <c r="O67" s="9">
        <f t="shared" ref="O67:O130" si="18">(B67*(5280*5280))/U67</f>
        <v>0.9947992296118835</v>
      </c>
      <c r="P67" s="9" t="str">
        <f t="shared" ref="P67:P130" si="19">IF(ABS(B67-Y67)/B67 &gt; 0.03, "NO", "YES")</f>
        <v>YES</v>
      </c>
      <c r="Q67" s="9" t="s">
        <v>4658</v>
      </c>
      <c r="R67" s="30" t="s">
        <v>4658</v>
      </c>
      <c r="U67" s="17">
        <v>56424518.484899998</v>
      </c>
      <c r="V67" s="18">
        <v>262</v>
      </c>
      <c r="W67" s="18">
        <v>65</v>
      </c>
      <c r="X67" s="83" t="str">
        <f t="shared" ref="X67:X130" si="20">CONCATENATE("04019", W67)</f>
        <v>0401965</v>
      </c>
      <c r="Y67" s="26">
        <f t="shared" ref="Y67:Y130" si="21">U67/27878400</f>
        <v>2.0239511049737429</v>
      </c>
      <c r="Z67" s="17" t="b">
        <f t="shared" si="12"/>
        <v>1</v>
      </c>
      <c r="AA67" s="18" t="str">
        <f t="shared" si="15"/>
        <v>065</v>
      </c>
      <c r="AB67" s="18" t="b">
        <f t="shared" ref="AB67:AB130" si="22">EXACT(TRIM(AH67),TRIM(AA67))</f>
        <v>1</v>
      </c>
      <c r="AC67" s="18" t="str">
        <f t="shared" si="16"/>
        <v>0401965</v>
      </c>
      <c r="AD67" s="19" t="b">
        <f t="shared" ref="AD67:AD130" si="23">EXACT(TRIM(AC67),TRIM(X67))</f>
        <v>1</v>
      </c>
      <c r="AE67" s="82"/>
      <c r="AF67" s="17" t="s">
        <v>4729</v>
      </c>
      <c r="AG67" s="18" t="s">
        <v>10071</v>
      </c>
      <c r="AH67" s="19" t="s">
        <v>5581</v>
      </c>
    </row>
    <row r="68" spans="1:34" x14ac:dyDescent="0.25">
      <c r="A68">
        <v>483405</v>
      </c>
      <c r="B68">
        <v>4.4480659999999999</v>
      </c>
      <c r="C68" t="s">
        <v>468</v>
      </c>
      <c r="D68" t="s">
        <v>4729</v>
      </c>
      <c r="E68" t="s">
        <v>4756</v>
      </c>
      <c r="F68" t="s">
        <v>4046</v>
      </c>
      <c r="G68" t="s">
        <v>4758</v>
      </c>
      <c r="H68" s="4">
        <v>66</v>
      </c>
      <c r="I68" t="s">
        <v>4760</v>
      </c>
      <c r="J68">
        <v>4779</v>
      </c>
      <c r="K68" s="34" t="s">
        <v>10072</v>
      </c>
      <c r="M68" s="29" t="str">
        <f t="shared" si="11"/>
        <v>YES</v>
      </c>
      <c r="N68" s="9" t="str">
        <f t="shared" si="17"/>
        <v>YES</v>
      </c>
      <c r="O68" s="9">
        <f t="shared" si="18"/>
        <v>1.0002147381819881</v>
      </c>
      <c r="P68" s="9" t="str">
        <f t="shared" si="19"/>
        <v>YES</v>
      </c>
      <c r="Q68" s="9" t="s">
        <v>4658</v>
      </c>
      <c r="R68" s="30" t="s">
        <v>4658</v>
      </c>
      <c r="U68" s="17">
        <v>123978340.29099999</v>
      </c>
      <c r="V68" s="18">
        <v>286</v>
      </c>
      <c r="W68" s="18">
        <v>66</v>
      </c>
      <c r="X68" s="83" t="str">
        <f t="shared" si="20"/>
        <v>0401966</v>
      </c>
      <c r="Y68" s="26">
        <f t="shared" si="21"/>
        <v>4.4471110354611456</v>
      </c>
      <c r="Z68" s="17" t="b">
        <f t="shared" si="12"/>
        <v>1</v>
      </c>
      <c r="AA68" s="18" t="str">
        <f t="shared" si="15"/>
        <v>066</v>
      </c>
      <c r="AB68" s="18" t="b">
        <f t="shared" si="22"/>
        <v>1</v>
      </c>
      <c r="AC68" s="18" t="str">
        <f t="shared" si="16"/>
        <v>0401966</v>
      </c>
      <c r="AD68" s="19" t="b">
        <f t="shared" si="23"/>
        <v>1</v>
      </c>
      <c r="AE68" s="82"/>
      <c r="AF68" s="17" t="s">
        <v>4729</v>
      </c>
      <c r="AG68" s="18" t="s">
        <v>10072</v>
      </c>
      <c r="AH68" s="19" t="s">
        <v>5582</v>
      </c>
    </row>
    <row r="69" spans="1:34" x14ac:dyDescent="0.25">
      <c r="A69">
        <v>531130</v>
      </c>
      <c r="B69">
        <v>0.383023</v>
      </c>
      <c r="C69" t="s">
        <v>363</v>
      </c>
      <c r="D69" t="s">
        <v>4729</v>
      </c>
      <c r="E69" t="s">
        <v>4756</v>
      </c>
      <c r="F69" t="s">
        <v>4046</v>
      </c>
      <c r="G69" t="s">
        <v>4758</v>
      </c>
      <c r="H69" s="4">
        <v>67</v>
      </c>
      <c r="I69" t="s">
        <v>4760</v>
      </c>
      <c r="J69">
        <v>2307</v>
      </c>
      <c r="K69" s="34" t="s">
        <v>10073</v>
      </c>
      <c r="M69" s="29" t="str">
        <f t="shared" si="11"/>
        <v>YES</v>
      </c>
      <c r="N69" s="9" t="str">
        <f t="shared" si="17"/>
        <v>YES</v>
      </c>
      <c r="O69" s="9">
        <f t="shared" si="18"/>
        <v>0.97185064769087015</v>
      </c>
      <c r="P69" s="9" t="str">
        <f t="shared" si="19"/>
        <v>YES</v>
      </c>
      <c r="Q69" s="9" t="s">
        <v>4658</v>
      </c>
      <c r="R69" s="30" t="s">
        <v>4658</v>
      </c>
      <c r="U69" s="17">
        <v>10987355.339600001</v>
      </c>
      <c r="V69" s="18">
        <v>117</v>
      </c>
      <c r="W69" s="18">
        <v>67</v>
      </c>
      <c r="X69" s="83" t="str">
        <f t="shared" si="20"/>
        <v>0401967</v>
      </c>
      <c r="Y69" s="26">
        <f t="shared" si="21"/>
        <v>0.394117142289371</v>
      </c>
      <c r="Z69" s="17" t="b">
        <f t="shared" si="12"/>
        <v>1</v>
      </c>
      <c r="AA69" s="18" t="str">
        <f t="shared" si="15"/>
        <v>067</v>
      </c>
      <c r="AB69" s="18" t="b">
        <f t="shared" si="22"/>
        <v>1</v>
      </c>
      <c r="AC69" s="18" t="str">
        <f t="shared" si="16"/>
        <v>0401967</v>
      </c>
      <c r="AD69" s="19" t="b">
        <f t="shared" si="23"/>
        <v>1</v>
      </c>
      <c r="AE69" s="82"/>
      <c r="AF69" s="17" t="s">
        <v>4729</v>
      </c>
      <c r="AG69" s="18" t="s">
        <v>10073</v>
      </c>
      <c r="AH69" s="19" t="s">
        <v>5583</v>
      </c>
    </row>
    <row r="70" spans="1:34" x14ac:dyDescent="0.25">
      <c r="A70">
        <v>530937</v>
      </c>
      <c r="B70">
        <v>0.25124200000000002</v>
      </c>
      <c r="C70" t="s">
        <v>343</v>
      </c>
      <c r="D70" t="s">
        <v>4729</v>
      </c>
      <c r="E70" t="s">
        <v>4756</v>
      </c>
      <c r="F70" t="s">
        <v>4046</v>
      </c>
      <c r="G70" t="s">
        <v>4094</v>
      </c>
      <c r="H70" s="4">
        <v>68</v>
      </c>
      <c r="I70" t="s">
        <v>4760</v>
      </c>
      <c r="J70">
        <v>1422</v>
      </c>
      <c r="K70" s="34" t="s">
        <v>10074</v>
      </c>
      <c r="M70" s="29" t="str">
        <f t="shared" si="11"/>
        <v>YES</v>
      </c>
      <c r="N70" s="9" t="str">
        <f t="shared" si="17"/>
        <v>YES</v>
      </c>
      <c r="O70" s="9">
        <f t="shared" si="18"/>
        <v>1.0026445369199875</v>
      </c>
      <c r="P70" s="9" t="str">
        <f t="shared" si="19"/>
        <v>YES</v>
      </c>
      <c r="Q70" s="9" t="s">
        <v>4658</v>
      </c>
      <c r="R70" s="30" t="s">
        <v>4658</v>
      </c>
      <c r="U70" s="17">
        <v>6985750.8966399999</v>
      </c>
      <c r="V70" s="18">
        <v>118</v>
      </c>
      <c r="W70" s="18">
        <v>68</v>
      </c>
      <c r="X70" s="83" t="str">
        <f t="shared" si="20"/>
        <v>0401968</v>
      </c>
      <c r="Y70" s="26">
        <f t="shared" si="21"/>
        <v>0.25057933370064278</v>
      </c>
      <c r="Z70" s="17" t="b">
        <f t="shared" si="12"/>
        <v>1</v>
      </c>
      <c r="AA70" s="18" t="str">
        <f t="shared" si="15"/>
        <v>068</v>
      </c>
      <c r="AB70" s="18" t="b">
        <f t="shared" si="22"/>
        <v>1</v>
      </c>
      <c r="AC70" s="18" t="str">
        <f t="shared" si="16"/>
        <v>0401968</v>
      </c>
      <c r="AD70" s="19" t="b">
        <f t="shared" si="23"/>
        <v>1</v>
      </c>
      <c r="AE70" s="82"/>
      <c r="AF70" s="17" t="s">
        <v>4729</v>
      </c>
      <c r="AG70" s="18" t="s">
        <v>10074</v>
      </c>
      <c r="AH70" s="19" t="s">
        <v>5584</v>
      </c>
    </row>
    <row r="71" spans="1:34" x14ac:dyDescent="0.25">
      <c r="A71">
        <v>521823</v>
      </c>
      <c r="B71">
        <v>0.25062200000000001</v>
      </c>
      <c r="C71" t="s">
        <v>456</v>
      </c>
      <c r="D71" t="s">
        <v>4729</v>
      </c>
      <c r="E71" t="s">
        <v>4756</v>
      </c>
      <c r="F71" t="s">
        <v>4046</v>
      </c>
      <c r="G71" t="s">
        <v>4094</v>
      </c>
      <c r="H71" s="4">
        <v>69</v>
      </c>
      <c r="I71" t="s">
        <v>4760</v>
      </c>
      <c r="J71">
        <v>1270</v>
      </c>
      <c r="K71" s="34" t="s">
        <v>10075</v>
      </c>
      <c r="M71" s="29" t="str">
        <f t="shared" si="11"/>
        <v>YES</v>
      </c>
      <c r="N71" s="9" t="str">
        <f t="shared" si="17"/>
        <v>YES</v>
      </c>
      <c r="O71" s="9">
        <f t="shared" si="18"/>
        <v>0.99875538176700562</v>
      </c>
      <c r="P71" s="9" t="str">
        <f t="shared" si="19"/>
        <v>YES</v>
      </c>
      <c r="Q71" s="9" t="s">
        <v>4658</v>
      </c>
      <c r="R71" s="30" t="s">
        <v>4658</v>
      </c>
      <c r="U71" s="17">
        <v>6995647.2749500005</v>
      </c>
      <c r="V71" s="18">
        <v>133</v>
      </c>
      <c r="W71" s="18">
        <v>69</v>
      </c>
      <c r="X71" s="83" t="str">
        <f t="shared" si="20"/>
        <v>0401969</v>
      </c>
      <c r="Y71" s="26">
        <f t="shared" si="21"/>
        <v>0.25093431742675337</v>
      </c>
      <c r="Z71" s="17" t="b">
        <f t="shared" si="12"/>
        <v>1</v>
      </c>
      <c r="AA71" s="18" t="str">
        <f t="shared" si="15"/>
        <v>069</v>
      </c>
      <c r="AB71" s="18" t="b">
        <f t="shared" si="22"/>
        <v>1</v>
      </c>
      <c r="AC71" s="18" t="str">
        <f t="shared" si="16"/>
        <v>0401969</v>
      </c>
      <c r="AD71" s="19" t="b">
        <f t="shared" si="23"/>
        <v>1</v>
      </c>
      <c r="AE71" s="82"/>
      <c r="AF71" s="17" t="s">
        <v>4729</v>
      </c>
      <c r="AG71" s="18" t="s">
        <v>10075</v>
      </c>
      <c r="AH71" s="19" t="s">
        <v>5585</v>
      </c>
    </row>
    <row r="72" spans="1:34" x14ac:dyDescent="0.25">
      <c r="A72">
        <v>530919</v>
      </c>
      <c r="B72">
        <v>0.24943299999999999</v>
      </c>
      <c r="C72" t="s">
        <v>341</v>
      </c>
      <c r="D72" t="s">
        <v>4729</v>
      </c>
      <c r="E72" t="s">
        <v>4756</v>
      </c>
      <c r="F72" t="s">
        <v>4046</v>
      </c>
      <c r="G72" t="s">
        <v>4094</v>
      </c>
      <c r="H72" s="4">
        <v>70</v>
      </c>
      <c r="I72" t="s">
        <v>4760</v>
      </c>
      <c r="J72">
        <v>1057</v>
      </c>
      <c r="K72" s="34" t="s">
        <v>10076</v>
      </c>
      <c r="M72" s="29" t="str">
        <f t="shared" si="11"/>
        <v>YES</v>
      </c>
      <c r="N72" s="9" t="str">
        <f t="shared" si="17"/>
        <v>YES</v>
      </c>
      <c r="O72" s="9">
        <f t="shared" si="18"/>
        <v>1.0029545541864073</v>
      </c>
      <c r="P72" s="9" t="str">
        <f t="shared" si="19"/>
        <v>YES</v>
      </c>
      <c r="Q72" s="9" t="s">
        <v>4658</v>
      </c>
      <c r="R72" s="30" t="s">
        <v>4658</v>
      </c>
      <c r="U72" s="17">
        <v>6933308.1126899999</v>
      </c>
      <c r="V72" s="18">
        <v>132</v>
      </c>
      <c r="W72" s="18">
        <v>70</v>
      </c>
      <c r="X72" s="83" t="str">
        <f t="shared" si="20"/>
        <v>0401970</v>
      </c>
      <c r="Y72" s="26">
        <f t="shared" si="21"/>
        <v>0.24869820766937845</v>
      </c>
      <c r="Z72" s="17" t="b">
        <f t="shared" si="12"/>
        <v>1</v>
      </c>
      <c r="AA72" s="18" t="str">
        <f t="shared" si="15"/>
        <v>070</v>
      </c>
      <c r="AB72" s="18" t="b">
        <f t="shared" si="22"/>
        <v>1</v>
      </c>
      <c r="AC72" s="18" t="str">
        <f t="shared" si="16"/>
        <v>0401970</v>
      </c>
      <c r="AD72" s="19" t="b">
        <f t="shared" si="23"/>
        <v>1</v>
      </c>
      <c r="AE72" s="82"/>
      <c r="AF72" s="17" t="s">
        <v>4729</v>
      </c>
      <c r="AG72" s="18" t="s">
        <v>10076</v>
      </c>
      <c r="AH72" s="19" t="s">
        <v>5586</v>
      </c>
    </row>
    <row r="73" spans="1:34" x14ac:dyDescent="0.25">
      <c r="A73">
        <v>530955</v>
      </c>
      <c r="B73">
        <v>0.24745700000000001</v>
      </c>
      <c r="C73" t="s">
        <v>345</v>
      </c>
      <c r="D73" t="s">
        <v>4729</v>
      </c>
      <c r="E73" t="s">
        <v>4756</v>
      </c>
      <c r="F73" t="s">
        <v>4046</v>
      </c>
      <c r="G73" t="s">
        <v>4094</v>
      </c>
      <c r="H73" s="4">
        <v>71</v>
      </c>
      <c r="I73" t="s">
        <v>4760</v>
      </c>
      <c r="J73">
        <v>1986</v>
      </c>
      <c r="K73" s="34" t="s">
        <v>10077</v>
      </c>
      <c r="M73" s="29" t="str">
        <f t="shared" si="11"/>
        <v>YES</v>
      </c>
      <c r="N73" s="9" t="str">
        <f t="shared" si="17"/>
        <v>YES</v>
      </c>
      <c r="O73" s="9">
        <f t="shared" si="18"/>
        <v>1.0031618793300876</v>
      </c>
      <c r="P73" s="9" t="str">
        <f t="shared" si="19"/>
        <v>YES</v>
      </c>
      <c r="Q73" s="9" t="s">
        <v>4658</v>
      </c>
      <c r="R73" s="30" t="s">
        <v>4658</v>
      </c>
      <c r="U73" s="17">
        <v>6876961.1076199999</v>
      </c>
      <c r="V73" s="18">
        <v>131</v>
      </c>
      <c r="W73" s="18">
        <v>71</v>
      </c>
      <c r="X73" s="83" t="str">
        <f t="shared" si="20"/>
        <v>0401971</v>
      </c>
      <c r="Y73" s="26">
        <f t="shared" si="21"/>
        <v>0.24667703697557966</v>
      </c>
      <c r="Z73" s="17" t="b">
        <f t="shared" si="12"/>
        <v>1</v>
      </c>
      <c r="AA73" s="18" t="str">
        <f t="shared" si="15"/>
        <v>071</v>
      </c>
      <c r="AB73" s="18" t="b">
        <f t="shared" si="22"/>
        <v>1</v>
      </c>
      <c r="AC73" s="18" t="str">
        <f t="shared" si="16"/>
        <v>0401971</v>
      </c>
      <c r="AD73" s="19" t="b">
        <f t="shared" si="23"/>
        <v>1</v>
      </c>
      <c r="AE73" s="82"/>
      <c r="AF73" s="17" t="s">
        <v>4729</v>
      </c>
      <c r="AG73" s="18" t="s">
        <v>10077</v>
      </c>
      <c r="AH73" s="19" t="s">
        <v>5587</v>
      </c>
    </row>
    <row r="74" spans="1:34" x14ac:dyDescent="0.25">
      <c r="A74">
        <v>530902</v>
      </c>
      <c r="B74">
        <v>0.24907099999999999</v>
      </c>
      <c r="C74" t="s">
        <v>339</v>
      </c>
      <c r="D74" t="s">
        <v>4729</v>
      </c>
      <c r="E74" t="s">
        <v>4756</v>
      </c>
      <c r="F74" t="s">
        <v>4046</v>
      </c>
      <c r="G74" t="s">
        <v>4094</v>
      </c>
      <c r="H74" s="4">
        <v>72</v>
      </c>
      <c r="I74" t="s">
        <v>4760</v>
      </c>
      <c r="J74">
        <v>1866</v>
      </c>
      <c r="K74" s="34" t="s">
        <v>10078</v>
      </c>
      <c r="M74" s="29" t="str">
        <f t="shared" si="11"/>
        <v>YES</v>
      </c>
      <c r="N74" s="9" t="str">
        <f t="shared" si="17"/>
        <v>YES</v>
      </c>
      <c r="O74" s="9">
        <f t="shared" si="18"/>
        <v>0.99827733755680526</v>
      </c>
      <c r="P74" s="9" t="str">
        <f t="shared" si="19"/>
        <v>YES</v>
      </c>
      <c r="Q74" s="9" t="s">
        <v>4658</v>
      </c>
      <c r="R74" s="30" t="s">
        <v>4658</v>
      </c>
      <c r="U74" s="17">
        <v>6955683.2607199997</v>
      </c>
      <c r="V74" s="18">
        <v>143</v>
      </c>
      <c r="W74" s="18">
        <v>72</v>
      </c>
      <c r="X74" s="83" t="str">
        <f t="shared" si="20"/>
        <v>0401972</v>
      </c>
      <c r="Y74" s="26">
        <f t="shared" si="21"/>
        <v>0.24950080566747015</v>
      </c>
      <c r="Z74" s="17" t="b">
        <f t="shared" si="12"/>
        <v>1</v>
      </c>
      <c r="AA74" s="18" t="str">
        <f t="shared" si="15"/>
        <v>072</v>
      </c>
      <c r="AB74" s="18" t="b">
        <f t="shared" si="22"/>
        <v>1</v>
      </c>
      <c r="AC74" s="18" t="str">
        <f t="shared" si="16"/>
        <v>0401972</v>
      </c>
      <c r="AD74" s="19" t="b">
        <f t="shared" si="23"/>
        <v>1</v>
      </c>
      <c r="AE74" s="82"/>
      <c r="AF74" s="17" t="s">
        <v>4729</v>
      </c>
      <c r="AG74" s="18" t="s">
        <v>10078</v>
      </c>
      <c r="AH74" s="19" t="s">
        <v>5588</v>
      </c>
    </row>
    <row r="75" spans="1:34" x14ac:dyDescent="0.25">
      <c r="A75">
        <v>483663</v>
      </c>
      <c r="B75">
        <v>0.49958000000000002</v>
      </c>
      <c r="C75" t="s">
        <v>494</v>
      </c>
      <c r="D75" t="s">
        <v>4729</v>
      </c>
      <c r="E75" t="s">
        <v>4756</v>
      </c>
      <c r="F75" t="s">
        <v>4046</v>
      </c>
      <c r="G75" t="s">
        <v>4094</v>
      </c>
      <c r="H75" s="4">
        <v>73</v>
      </c>
      <c r="I75" t="s">
        <v>4760</v>
      </c>
      <c r="J75">
        <v>1449</v>
      </c>
      <c r="K75" s="34" t="s">
        <v>10079</v>
      </c>
      <c r="M75" s="29" t="str">
        <f t="shared" si="11"/>
        <v>YES</v>
      </c>
      <c r="N75" s="9" t="str">
        <f t="shared" si="17"/>
        <v>YES</v>
      </c>
      <c r="O75" s="9">
        <f t="shared" si="18"/>
        <v>1.0092620758130213</v>
      </c>
      <c r="P75" s="9" t="str">
        <f t="shared" si="19"/>
        <v>YES</v>
      </c>
      <c r="Q75" s="9" t="s">
        <v>4658</v>
      </c>
      <c r="R75" s="30" t="s">
        <v>4658</v>
      </c>
      <c r="U75" s="17">
        <v>13799677.4136</v>
      </c>
      <c r="V75" s="18">
        <v>160</v>
      </c>
      <c r="W75" s="18">
        <v>73</v>
      </c>
      <c r="X75" s="83" t="str">
        <f t="shared" si="20"/>
        <v>0401973</v>
      </c>
      <c r="Y75" s="26">
        <f t="shared" si="21"/>
        <v>0.494995315857438</v>
      </c>
      <c r="Z75" s="17" t="b">
        <f t="shared" si="12"/>
        <v>1</v>
      </c>
      <c r="AA75" s="18" t="str">
        <f t="shared" si="15"/>
        <v>073</v>
      </c>
      <c r="AB75" s="18" t="b">
        <f t="shared" si="22"/>
        <v>1</v>
      </c>
      <c r="AC75" s="18" t="str">
        <f t="shared" si="16"/>
        <v>0401973</v>
      </c>
      <c r="AD75" s="19" t="b">
        <f t="shared" si="23"/>
        <v>1</v>
      </c>
      <c r="AE75" s="82"/>
      <c r="AF75" s="17" t="s">
        <v>4729</v>
      </c>
      <c r="AG75" s="18" t="s">
        <v>10079</v>
      </c>
      <c r="AH75" s="19" t="s">
        <v>5589</v>
      </c>
    </row>
    <row r="76" spans="1:34" x14ac:dyDescent="0.25">
      <c r="A76">
        <v>483740</v>
      </c>
      <c r="B76">
        <v>0.28656100000000001</v>
      </c>
      <c r="C76" t="s">
        <v>502</v>
      </c>
      <c r="D76" t="s">
        <v>4729</v>
      </c>
      <c r="E76" t="s">
        <v>4756</v>
      </c>
      <c r="F76" t="s">
        <v>4046</v>
      </c>
      <c r="G76" t="s">
        <v>4094</v>
      </c>
      <c r="H76" s="4">
        <v>74</v>
      </c>
      <c r="I76" t="s">
        <v>4760</v>
      </c>
      <c r="J76">
        <v>1181</v>
      </c>
      <c r="K76" s="34" t="s">
        <v>10080</v>
      </c>
      <c r="M76" s="29" t="str">
        <f t="shared" si="11"/>
        <v>YES</v>
      </c>
      <c r="N76" s="9" t="str">
        <f t="shared" si="17"/>
        <v>YES</v>
      </c>
      <c r="O76" s="9">
        <f t="shared" si="18"/>
        <v>1.0049662591747841</v>
      </c>
      <c r="P76" s="9" t="str">
        <f t="shared" si="19"/>
        <v>YES</v>
      </c>
      <c r="Q76" s="9" t="s">
        <v>4658</v>
      </c>
      <c r="R76" s="30" t="s">
        <v>4658</v>
      </c>
      <c r="U76" s="17">
        <v>7949383.4837400001</v>
      </c>
      <c r="V76" s="18">
        <v>170</v>
      </c>
      <c r="W76" s="18">
        <v>74</v>
      </c>
      <c r="X76" s="83" t="str">
        <f t="shared" si="20"/>
        <v>0401974</v>
      </c>
      <c r="Y76" s="26">
        <f t="shared" si="21"/>
        <v>0.2851448965414084</v>
      </c>
      <c r="Z76" s="17" t="b">
        <f t="shared" si="12"/>
        <v>1</v>
      </c>
      <c r="AA76" s="18" t="str">
        <f t="shared" si="15"/>
        <v>074</v>
      </c>
      <c r="AB76" s="18" t="b">
        <f t="shared" si="22"/>
        <v>1</v>
      </c>
      <c r="AC76" s="18" t="str">
        <f t="shared" si="16"/>
        <v>0401974</v>
      </c>
      <c r="AD76" s="19" t="b">
        <f t="shared" si="23"/>
        <v>1</v>
      </c>
      <c r="AE76" s="82"/>
      <c r="AF76" s="17" t="s">
        <v>4729</v>
      </c>
      <c r="AG76" s="18" t="s">
        <v>10080</v>
      </c>
      <c r="AH76" s="19" t="s">
        <v>5590</v>
      </c>
    </row>
    <row r="77" spans="1:34" x14ac:dyDescent="0.25">
      <c r="A77">
        <v>531055</v>
      </c>
      <c r="B77">
        <v>0.49456299999999997</v>
      </c>
      <c r="C77" t="s">
        <v>355</v>
      </c>
      <c r="D77" t="s">
        <v>4729</v>
      </c>
      <c r="E77" t="s">
        <v>4756</v>
      </c>
      <c r="F77" t="s">
        <v>4046</v>
      </c>
      <c r="G77" t="s">
        <v>4094</v>
      </c>
      <c r="H77" s="4">
        <v>75</v>
      </c>
      <c r="I77" t="s">
        <v>4760</v>
      </c>
      <c r="J77">
        <v>2235</v>
      </c>
      <c r="K77" s="34" t="s">
        <v>10081</v>
      </c>
      <c r="M77" s="29" t="str">
        <f t="shared" si="11"/>
        <v>YES</v>
      </c>
      <c r="N77" s="9" t="str">
        <f t="shared" si="17"/>
        <v>YES</v>
      </c>
      <c r="O77" s="9">
        <f t="shared" si="18"/>
        <v>1.0003652736848774</v>
      </c>
      <c r="P77" s="9" t="str">
        <f t="shared" si="19"/>
        <v>YES</v>
      </c>
      <c r="Q77" s="9" t="s">
        <v>4658</v>
      </c>
      <c r="R77" s="30" t="s">
        <v>4658</v>
      </c>
      <c r="U77" s="17">
        <v>13782590.7215</v>
      </c>
      <c r="V77" s="18">
        <v>157</v>
      </c>
      <c r="W77" s="18">
        <v>75</v>
      </c>
      <c r="X77" s="83" t="str">
        <f t="shared" si="20"/>
        <v>0401975</v>
      </c>
      <c r="Y77" s="26">
        <f t="shared" si="21"/>
        <v>0.4943824151134929</v>
      </c>
      <c r="Z77" s="17" t="b">
        <f t="shared" si="12"/>
        <v>1</v>
      </c>
      <c r="AA77" s="18" t="str">
        <f t="shared" si="15"/>
        <v>075</v>
      </c>
      <c r="AB77" s="18" t="b">
        <f t="shared" si="22"/>
        <v>1</v>
      </c>
      <c r="AC77" s="18" t="str">
        <f t="shared" si="16"/>
        <v>0401975</v>
      </c>
      <c r="AD77" s="19" t="b">
        <f t="shared" si="23"/>
        <v>1</v>
      </c>
      <c r="AE77" s="82"/>
      <c r="AF77" s="17" t="s">
        <v>4729</v>
      </c>
      <c r="AG77" s="18" t="s">
        <v>10081</v>
      </c>
      <c r="AH77" s="19" t="s">
        <v>5591</v>
      </c>
    </row>
    <row r="78" spans="1:34" x14ac:dyDescent="0.25">
      <c r="A78">
        <v>483781</v>
      </c>
      <c r="B78">
        <v>0.24809200000000001</v>
      </c>
      <c r="C78" t="s">
        <v>506</v>
      </c>
      <c r="D78" t="s">
        <v>4729</v>
      </c>
      <c r="E78" t="s">
        <v>4756</v>
      </c>
      <c r="F78" t="s">
        <v>4046</v>
      </c>
      <c r="G78" t="s">
        <v>4094</v>
      </c>
      <c r="H78" s="4">
        <v>76</v>
      </c>
      <c r="I78" t="s">
        <v>4760</v>
      </c>
      <c r="J78">
        <v>1363</v>
      </c>
      <c r="K78" s="34" t="s">
        <v>10082</v>
      </c>
      <c r="M78" s="29" t="str">
        <f t="shared" si="11"/>
        <v>YES</v>
      </c>
      <c r="N78" s="9" t="str">
        <f t="shared" si="17"/>
        <v>YES</v>
      </c>
      <c r="O78" s="9">
        <f t="shared" si="18"/>
        <v>1.0021689478487104</v>
      </c>
      <c r="P78" s="9" t="str">
        <f t="shared" si="19"/>
        <v>YES</v>
      </c>
      <c r="Q78" s="9" t="s">
        <v>4658</v>
      </c>
      <c r="R78" s="30" t="s">
        <v>4658</v>
      </c>
      <c r="U78" s="17">
        <v>6901439.1512000002</v>
      </c>
      <c r="V78" s="18">
        <v>178</v>
      </c>
      <c r="W78" s="18">
        <v>76</v>
      </c>
      <c r="X78" s="83" t="str">
        <f t="shared" si="20"/>
        <v>0401976</v>
      </c>
      <c r="Y78" s="26">
        <f t="shared" si="21"/>
        <v>0.24755506597222224</v>
      </c>
      <c r="Z78" s="17" t="b">
        <f t="shared" si="12"/>
        <v>1</v>
      </c>
      <c r="AA78" s="18" t="str">
        <f t="shared" si="15"/>
        <v>076</v>
      </c>
      <c r="AB78" s="18" t="b">
        <f t="shared" si="22"/>
        <v>1</v>
      </c>
      <c r="AC78" s="18" t="str">
        <f t="shared" si="16"/>
        <v>0401976</v>
      </c>
      <c r="AD78" s="19" t="b">
        <f t="shared" si="23"/>
        <v>1</v>
      </c>
      <c r="AE78" s="82"/>
      <c r="AF78" s="17" t="s">
        <v>4729</v>
      </c>
      <c r="AG78" s="18" t="s">
        <v>10082</v>
      </c>
      <c r="AH78" s="19" t="s">
        <v>5592</v>
      </c>
    </row>
    <row r="79" spans="1:34" x14ac:dyDescent="0.25">
      <c r="A79">
        <v>498623</v>
      </c>
      <c r="B79">
        <v>0.24821499999999999</v>
      </c>
      <c r="C79" t="s">
        <v>4136</v>
      </c>
      <c r="D79" t="s">
        <v>4729</v>
      </c>
      <c r="E79" t="s">
        <v>4756</v>
      </c>
      <c r="F79" t="s">
        <v>4046</v>
      </c>
      <c r="G79" t="s">
        <v>4094</v>
      </c>
      <c r="H79" s="4">
        <v>77</v>
      </c>
      <c r="I79" t="s">
        <v>4760</v>
      </c>
      <c r="J79">
        <v>1910</v>
      </c>
      <c r="K79" s="34" t="s">
        <v>10083</v>
      </c>
      <c r="M79" s="29" t="str">
        <f t="shared" ref="M79:M142" si="24">IF(EXACT(LOWER(TRIM(C79)),LOWER(TRIM(X79))), "YES", "NO")</f>
        <v>YES</v>
      </c>
      <c r="N79" s="9" t="str">
        <f t="shared" si="17"/>
        <v>YES</v>
      </c>
      <c r="O79" s="9">
        <f t="shared" si="18"/>
        <v>0.99675019628192862</v>
      </c>
      <c r="P79" s="9" t="str">
        <f t="shared" si="19"/>
        <v>YES</v>
      </c>
      <c r="Q79" s="9" t="s">
        <v>4658</v>
      </c>
      <c r="R79" s="30" t="s">
        <v>4658</v>
      </c>
      <c r="U79" s="17">
        <v>6942398.4884200003</v>
      </c>
      <c r="V79" s="18">
        <v>176</v>
      </c>
      <c r="W79" s="18">
        <v>77</v>
      </c>
      <c r="X79" s="83" t="str">
        <f t="shared" si="20"/>
        <v>0401977</v>
      </c>
      <c r="Y79" s="26">
        <f t="shared" si="21"/>
        <v>0.24902428003113522</v>
      </c>
      <c r="Z79" s="17" t="b">
        <f t="shared" ref="Z79:Z142" si="25">EXACT(TRIM(AG79),TRIM(K79))</f>
        <v>1</v>
      </c>
      <c r="AA79" s="18" t="str">
        <f t="shared" ref="AA79:AA101" si="26">CONCATENATE("0", W79)</f>
        <v>077</v>
      </c>
      <c r="AB79" s="18" t="b">
        <f t="shared" si="22"/>
        <v>1</v>
      </c>
      <c r="AC79" s="18" t="str">
        <f t="shared" ref="AC79:AC101" si="27">CONCATENATE(AF79,MID(AA79,2,2))</f>
        <v>0401977</v>
      </c>
      <c r="AD79" s="19" t="b">
        <f t="shared" si="23"/>
        <v>1</v>
      </c>
      <c r="AE79" s="82"/>
      <c r="AF79" s="17" t="s">
        <v>4729</v>
      </c>
      <c r="AG79" s="18" t="s">
        <v>10083</v>
      </c>
      <c r="AH79" s="19" t="s">
        <v>5593</v>
      </c>
    </row>
    <row r="80" spans="1:34" x14ac:dyDescent="0.25">
      <c r="A80">
        <v>483643</v>
      </c>
      <c r="B80">
        <v>0.28500599999999998</v>
      </c>
      <c r="C80" t="s">
        <v>492</v>
      </c>
      <c r="D80" t="s">
        <v>4729</v>
      </c>
      <c r="E80" t="s">
        <v>4756</v>
      </c>
      <c r="F80" t="s">
        <v>4046</v>
      </c>
      <c r="G80" t="s">
        <v>4094</v>
      </c>
      <c r="H80" s="4">
        <v>78</v>
      </c>
      <c r="I80" t="s">
        <v>4760</v>
      </c>
      <c r="J80">
        <v>1485</v>
      </c>
      <c r="K80" s="34" t="s">
        <v>10084</v>
      </c>
      <c r="M80" s="29" t="str">
        <f t="shared" si="24"/>
        <v>YES</v>
      </c>
      <c r="N80" s="9" t="str">
        <f t="shared" si="17"/>
        <v>YES</v>
      </c>
      <c r="O80" s="9">
        <f t="shared" si="18"/>
        <v>1.0037805620382763</v>
      </c>
      <c r="P80" s="9" t="str">
        <f t="shared" si="19"/>
        <v>YES</v>
      </c>
      <c r="Q80" s="9" t="s">
        <v>4658</v>
      </c>
      <c r="R80" s="30" t="s">
        <v>4658</v>
      </c>
      <c r="U80" s="17">
        <v>7915585.9068099996</v>
      </c>
      <c r="V80" s="18">
        <v>199</v>
      </c>
      <c r="W80" s="18">
        <v>78</v>
      </c>
      <c r="X80" s="83" t="str">
        <f t="shared" si="20"/>
        <v>0401978</v>
      </c>
      <c r="Y80" s="26">
        <f t="shared" si="21"/>
        <v>0.2839325752844496</v>
      </c>
      <c r="Z80" s="17" t="b">
        <f t="shared" si="25"/>
        <v>1</v>
      </c>
      <c r="AA80" s="18" t="str">
        <f t="shared" si="26"/>
        <v>078</v>
      </c>
      <c r="AB80" s="18" t="b">
        <f t="shared" si="22"/>
        <v>1</v>
      </c>
      <c r="AC80" s="18" t="str">
        <f t="shared" si="27"/>
        <v>0401978</v>
      </c>
      <c r="AD80" s="19" t="b">
        <f t="shared" si="23"/>
        <v>1</v>
      </c>
      <c r="AE80" s="82"/>
      <c r="AF80" s="17" t="s">
        <v>4729</v>
      </c>
      <c r="AG80" s="18" t="s">
        <v>10084</v>
      </c>
      <c r="AH80" s="19" t="s">
        <v>5594</v>
      </c>
    </row>
    <row r="81" spans="1:34" x14ac:dyDescent="0.25">
      <c r="A81">
        <v>483722</v>
      </c>
      <c r="B81">
        <v>0.28000799999999998</v>
      </c>
      <c r="C81" t="s">
        <v>500</v>
      </c>
      <c r="D81" t="s">
        <v>4729</v>
      </c>
      <c r="E81" t="s">
        <v>4756</v>
      </c>
      <c r="F81" t="s">
        <v>4046</v>
      </c>
      <c r="G81" t="s">
        <v>4094</v>
      </c>
      <c r="H81" s="4">
        <v>79</v>
      </c>
      <c r="I81" t="s">
        <v>4760</v>
      </c>
      <c r="J81">
        <v>1246</v>
      </c>
      <c r="K81" s="34" t="s">
        <v>10085</v>
      </c>
      <c r="M81" s="29" t="str">
        <f t="shared" si="24"/>
        <v>YES</v>
      </c>
      <c r="N81" s="9" t="str">
        <f t="shared" si="17"/>
        <v>YES</v>
      </c>
      <c r="O81" s="9">
        <f t="shared" si="18"/>
        <v>1.000496725586737</v>
      </c>
      <c r="P81" s="9" t="str">
        <f t="shared" si="19"/>
        <v>YES</v>
      </c>
      <c r="Q81" s="9" t="s">
        <v>4658</v>
      </c>
      <c r="R81" s="30" t="s">
        <v>4658</v>
      </c>
      <c r="U81" s="17">
        <v>7802299.4254400004</v>
      </c>
      <c r="V81" s="18">
        <v>198</v>
      </c>
      <c r="W81" s="18">
        <v>79</v>
      </c>
      <c r="X81" s="83" t="str">
        <f t="shared" si="20"/>
        <v>0401979</v>
      </c>
      <c r="Y81" s="26">
        <f t="shared" si="21"/>
        <v>0.27986898191574838</v>
      </c>
      <c r="Z81" s="17" t="b">
        <f t="shared" si="25"/>
        <v>1</v>
      </c>
      <c r="AA81" s="18" t="str">
        <f t="shared" si="26"/>
        <v>079</v>
      </c>
      <c r="AB81" s="18" t="b">
        <f t="shared" si="22"/>
        <v>1</v>
      </c>
      <c r="AC81" s="18" t="str">
        <f t="shared" si="27"/>
        <v>0401979</v>
      </c>
      <c r="AD81" s="19" t="b">
        <f t="shared" si="23"/>
        <v>1</v>
      </c>
      <c r="AE81" s="82"/>
      <c r="AF81" s="17" t="s">
        <v>4729</v>
      </c>
      <c r="AG81" s="18" t="s">
        <v>10085</v>
      </c>
      <c r="AH81" s="19" t="s">
        <v>5595</v>
      </c>
    </row>
    <row r="82" spans="1:34" x14ac:dyDescent="0.25">
      <c r="A82">
        <v>483759</v>
      </c>
      <c r="B82">
        <v>0.55968099999999998</v>
      </c>
      <c r="C82" t="s">
        <v>504</v>
      </c>
      <c r="D82" t="s">
        <v>4729</v>
      </c>
      <c r="E82" t="s">
        <v>4756</v>
      </c>
      <c r="F82" t="s">
        <v>4046</v>
      </c>
      <c r="G82" t="s">
        <v>4094</v>
      </c>
      <c r="H82" s="4">
        <v>80</v>
      </c>
      <c r="I82" t="s">
        <v>4760</v>
      </c>
      <c r="J82">
        <v>1519</v>
      </c>
      <c r="K82" s="34" t="s">
        <v>10086</v>
      </c>
      <c r="M82" s="29" t="str">
        <f t="shared" si="24"/>
        <v>YES</v>
      </c>
      <c r="N82" s="9" t="str">
        <f t="shared" si="17"/>
        <v>YES</v>
      </c>
      <c r="O82" s="9">
        <f t="shared" si="18"/>
        <v>1.0055973929923596</v>
      </c>
      <c r="P82" s="9" t="str">
        <f t="shared" si="19"/>
        <v>YES</v>
      </c>
      <c r="Q82" s="9" t="s">
        <v>4658</v>
      </c>
      <c r="R82" s="30" t="s">
        <v>4658</v>
      </c>
      <c r="U82" s="17">
        <v>15516160.741</v>
      </c>
      <c r="V82" s="18">
        <v>197</v>
      </c>
      <c r="W82" s="18">
        <v>80</v>
      </c>
      <c r="X82" s="83" t="str">
        <f t="shared" si="20"/>
        <v>0401980</v>
      </c>
      <c r="Y82" s="26">
        <f t="shared" si="21"/>
        <v>0.55656568314537425</v>
      </c>
      <c r="Z82" s="17" t="b">
        <f t="shared" si="25"/>
        <v>1</v>
      </c>
      <c r="AA82" s="18" t="str">
        <f t="shared" si="26"/>
        <v>080</v>
      </c>
      <c r="AB82" s="18" t="b">
        <f t="shared" si="22"/>
        <v>1</v>
      </c>
      <c r="AC82" s="18" t="str">
        <f t="shared" si="27"/>
        <v>0401980</v>
      </c>
      <c r="AD82" s="19" t="b">
        <f t="shared" si="23"/>
        <v>1</v>
      </c>
      <c r="AE82" s="82"/>
      <c r="AF82" s="17" t="s">
        <v>4729</v>
      </c>
      <c r="AG82" s="18" t="s">
        <v>10086</v>
      </c>
      <c r="AH82" s="19" t="s">
        <v>5596</v>
      </c>
    </row>
    <row r="83" spans="1:34" x14ac:dyDescent="0.25">
      <c r="A83">
        <v>483940</v>
      </c>
      <c r="B83">
        <v>0.322876</v>
      </c>
      <c r="C83" t="s">
        <v>519</v>
      </c>
      <c r="D83" t="s">
        <v>4729</v>
      </c>
      <c r="E83" t="s">
        <v>4756</v>
      </c>
      <c r="F83" t="s">
        <v>4046</v>
      </c>
      <c r="G83" t="s">
        <v>4094</v>
      </c>
      <c r="H83" s="4">
        <v>81</v>
      </c>
      <c r="I83" t="s">
        <v>4760</v>
      </c>
      <c r="J83">
        <v>2539</v>
      </c>
      <c r="K83" s="34" t="s">
        <v>10087</v>
      </c>
      <c r="M83" s="29" t="str">
        <f t="shared" si="24"/>
        <v>YES</v>
      </c>
      <c r="N83" s="9" t="str">
        <f t="shared" si="17"/>
        <v>YES</v>
      </c>
      <c r="O83" s="9">
        <f t="shared" si="18"/>
        <v>1.0117497628762253</v>
      </c>
      <c r="P83" s="9" t="str">
        <f t="shared" si="19"/>
        <v>YES</v>
      </c>
      <c r="Q83" s="9" t="s">
        <v>4658</v>
      </c>
      <c r="R83" s="30" t="s">
        <v>4658</v>
      </c>
      <c r="U83" s="17">
        <v>8896731.7895</v>
      </c>
      <c r="V83" s="18">
        <v>194</v>
      </c>
      <c r="W83" s="18">
        <v>81</v>
      </c>
      <c r="X83" s="83" t="str">
        <f t="shared" si="20"/>
        <v>0401981</v>
      </c>
      <c r="Y83" s="26">
        <f t="shared" si="21"/>
        <v>0.31912634116376837</v>
      </c>
      <c r="Z83" s="17" t="b">
        <f t="shared" si="25"/>
        <v>1</v>
      </c>
      <c r="AA83" s="18" t="str">
        <f t="shared" si="26"/>
        <v>081</v>
      </c>
      <c r="AB83" s="18" t="b">
        <f t="shared" si="22"/>
        <v>1</v>
      </c>
      <c r="AC83" s="18" t="str">
        <f t="shared" si="27"/>
        <v>0401981</v>
      </c>
      <c r="AD83" s="19" t="b">
        <f t="shared" si="23"/>
        <v>1</v>
      </c>
      <c r="AE83" s="82"/>
      <c r="AF83" s="17" t="s">
        <v>4729</v>
      </c>
      <c r="AG83" s="18" t="s">
        <v>10087</v>
      </c>
      <c r="AH83" s="19" t="s">
        <v>5597</v>
      </c>
    </row>
    <row r="84" spans="1:34" x14ac:dyDescent="0.25">
      <c r="A84">
        <v>483584</v>
      </c>
      <c r="B84">
        <v>0.43537599999999999</v>
      </c>
      <c r="C84" t="s">
        <v>486</v>
      </c>
      <c r="D84" t="s">
        <v>4729</v>
      </c>
      <c r="E84" t="s">
        <v>4756</v>
      </c>
      <c r="F84" t="s">
        <v>4046</v>
      </c>
      <c r="G84" t="s">
        <v>4094</v>
      </c>
      <c r="H84" s="4">
        <v>82</v>
      </c>
      <c r="I84" t="s">
        <v>4760</v>
      </c>
      <c r="J84">
        <v>1530</v>
      </c>
      <c r="K84" s="34" t="s">
        <v>10088</v>
      </c>
      <c r="M84" s="29" t="str">
        <f t="shared" si="24"/>
        <v>YES</v>
      </c>
      <c r="N84" s="9" t="str">
        <f t="shared" si="17"/>
        <v>YES</v>
      </c>
      <c r="O84" s="9">
        <f t="shared" si="18"/>
        <v>0.99419158418329712</v>
      </c>
      <c r="P84" s="9" t="str">
        <f t="shared" si="19"/>
        <v>YES</v>
      </c>
      <c r="Q84" s="9" t="s">
        <v>4658</v>
      </c>
      <c r="R84" s="30" t="s">
        <v>4658</v>
      </c>
      <c r="U84" s="17">
        <v>12208498.313100001</v>
      </c>
      <c r="V84" s="18">
        <v>234</v>
      </c>
      <c r="W84" s="18">
        <v>82</v>
      </c>
      <c r="X84" s="83" t="str">
        <f t="shared" si="20"/>
        <v>0401982</v>
      </c>
      <c r="Y84" s="26">
        <f t="shared" si="21"/>
        <v>0.43791961924285472</v>
      </c>
      <c r="Z84" s="17" t="b">
        <f t="shared" si="25"/>
        <v>1</v>
      </c>
      <c r="AA84" s="18" t="str">
        <f t="shared" si="26"/>
        <v>082</v>
      </c>
      <c r="AB84" s="18" t="b">
        <f t="shared" si="22"/>
        <v>1</v>
      </c>
      <c r="AC84" s="18" t="str">
        <f t="shared" si="27"/>
        <v>0401982</v>
      </c>
      <c r="AD84" s="19" t="b">
        <f t="shared" si="23"/>
        <v>1</v>
      </c>
      <c r="AE84" s="82"/>
      <c r="AF84" s="17" t="s">
        <v>4729</v>
      </c>
      <c r="AG84" s="18" t="s">
        <v>10088</v>
      </c>
      <c r="AH84" s="19" t="s">
        <v>5598</v>
      </c>
    </row>
    <row r="85" spans="1:34" x14ac:dyDescent="0.25">
      <c r="A85">
        <v>483684</v>
      </c>
      <c r="B85">
        <v>0.41010000000000002</v>
      </c>
      <c r="C85" t="s">
        <v>496</v>
      </c>
      <c r="D85" t="s">
        <v>4729</v>
      </c>
      <c r="E85" t="s">
        <v>4756</v>
      </c>
      <c r="F85" t="s">
        <v>4046</v>
      </c>
      <c r="G85" t="s">
        <v>4094</v>
      </c>
      <c r="H85" s="4">
        <v>83</v>
      </c>
      <c r="I85" t="s">
        <v>4760</v>
      </c>
      <c r="J85">
        <v>1163</v>
      </c>
      <c r="K85" s="34" t="s">
        <v>10089</v>
      </c>
      <c r="M85" s="29" t="str">
        <f t="shared" si="24"/>
        <v>YES</v>
      </c>
      <c r="N85" s="9" t="str">
        <f t="shared" si="17"/>
        <v>YES</v>
      </c>
      <c r="O85" s="9">
        <f t="shared" si="18"/>
        <v>1.0019599386409754</v>
      </c>
      <c r="P85" s="9" t="str">
        <f t="shared" si="19"/>
        <v>YES</v>
      </c>
      <c r="Q85" s="9" t="s">
        <v>4658</v>
      </c>
      <c r="R85" s="30" t="s">
        <v>4658</v>
      </c>
      <c r="U85" s="17">
        <v>11410567.827199999</v>
      </c>
      <c r="V85" s="18">
        <v>233</v>
      </c>
      <c r="W85" s="18">
        <v>83</v>
      </c>
      <c r="X85" s="83" t="str">
        <f t="shared" si="20"/>
        <v>0401983</v>
      </c>
      <c r="Y85" s="26">
        <f t="shared" si="21"/>
        <v>0.40929780142332411</v>
      </c>
      <c r="Z85" s="17" t="b">
        <f t="shared" si="25"/>
        <v>1</v>
      </c>
      <c r="AA85" s="18" t="str">
        <f t="shared" si="26"/>
        <v>083</v>
      </c>
      <c r="AB85" s="18" t="b">
        <f t="shared" si="22"/>
        <v>1</v>
      </c>
      <c r="AC85" s="18" t="str">
        <f t="shared" si="27"/>
        <v>0401983</v>
      </c>
      <c r="AD85" s="19" t="b">
        <f t="shared" si="23"/>
        <v>1</v>
      </c>
      <c r="AE85" s="82"/>
      <c r="AF85" s="17" t="s">
        <v>4729</v>
      </c>
      <c r="AG85" s="18" t="s">
        <v>10089</v>
      </c>
      <c r="AH85" s="19" t="s">
        <v>5599</v>
      </c>
    </row>
    <row r="86" spans="1:34" x14ac:dyDescent="0.25">
      <c r="A86">
        <v>483529</v>
      </c>
      <c r="B86">
        <v>0.44906000000000001</v>
      </c>
      <c r="C86" t="s">
        <v>480</v>
      </c>
      <c r="D86" t="s">
        <v>4729</v>
      </c>
      <c r="E86" t="s">
        <v>4756</v>
      </c>
      <c r="F86" t="s">
        <v>4046</v>
      </c>
      <c r="G86" t="s">
        <v>4094</v>
      </c>
      <c r="H86" s="4">
        <v>84</v>
      </c>
      <c r="I86" t="s">
        <v>4760</v>
      </c>
      <c r="J86">
        <v>2402</v>
      </c>
      <c r="K86" s="34" t="s">
        <v>10090</v>
      </c>
      <c r="M86" s="29" t="str">
        <f t="shared" si="24"/>
        <v>YES</v>
      </c>
      <c r="N86" s="9" t="str">
        <f t="shared" si="17"/>
        <v>YES</v>
      </c>
      <c r="O86" s="9">
        <f t="shared" si="18"/>
        <v>0.99374582908219755</v>
      </c>
      <c r="P86" s="9" t="str">
        <f t="shared" si="19"/>
        <v>YES</v>
      </c>
      <c r="Q86" s="9" t="s">
        <v>4658</v>
      </c>
      <c r="R86" s="30" t="s">
        <v>4658</v>
      </c>
      <c r="U86" s="17">
        <v>12597863.4955</v>
      </c>
      <c r="V86" s="18">
        <v>242</v>
      </c>
      <c r="W86" s="18">
        <v>84</v>
      </c>
      <c r="X86" s="83" t="str">
        <f t="shared" si="20"/>
        <v>0401984</v>
      </c>
      <c r="Y86" s="26">
        <f t="shared" si="21"/>
        <v>0.4518861733636077</v>
      </c>
      <c r="Z86" s="17" t="b">
        <f t="shared" si="25"/>
        <v>1</v>
      </c>
      <c r="AA86" s="18" t="str">
        <f t="shared" si="26"/>
        <v>084</v>
      </c>
      <c r="AB86" s="18" t="b">
        <f t="shared" si="22"/>
        <v>1</v>
      </c>
      <c r="AC86" s="18" t="str">
        <f t="shared" si="27"/>
        <v>0401984</v>
      </c>
      <c r="AD86" s="19" t="b">
        <f t="shared" si="23"/>
        <v>1</v>
      </c>
      <c r="AE86" s="82"/>
      <c r="AF86" s="17" t="s">
        <v>4729</v>
      </c>
      <c r="AG86" s="18" t="s">
        <v>10090</v>
      </c>
      <c r="AH86" s="19" t="s">
        <v>5600</v>
      </c>
    </row>
    <row r="87" spans="1:34" x14ac:dyDescent="0.25">
      <c r="A87">
        <v>483507</v>
      </c>
      <c r="B87">
        <v>0.92227800000000004</v>
      </c>
      <c r="C87" t="s">
        <v>478</v>
      </c>
      <c r="D87" t="s">
        <v>4729</v>
      </c>
      <c r="E87" t="s">
        <v>4756</v>
      </c>
      <c r="F87" t="s">
        <v>4046</v>
      </c>
      <c r="G87" t="s">
        <v>4758</v>
      </c>
      <c r="H87" s="4">
        <v>85</v>
      </c>
      <c r="I87" t="s">
        <v>4760</v>
      </c>
      <c r="J87">
        <v>2441</v>
      </c>
      <c r="K87" s="34" t="s">
        <v>10091</v>
      </c>
      <c r="M87" s="29" t="str">
        <f t="shared" si="24"/>
        <v>YES</v>
      </c>
      <c r="N87" s="9" t="str">
        <f t="shared" si="17"/>
        <v>YES</v>
      </c>
      <c r="O87" s="9">
        <f t="shared" si="18"/>
        <v>1.0052529360231579</v>
      </c>
      <c r="P87" s="9" t="str">
        <f t="shared" si="19"/>
        <v>YES</v>
      </c>
      <c r="Q87" s="9" t="s">
        <v>4658</v>
      </c>
      <c r="R87" s="30" t="s">
        <v>4658</v>
      </c>
      <c r="U87" s="17">
        <v>25577279.184</v>
      </c>
      <c r="V87" s="18">
        <v>246</v>
      </c>
      <c r="W87" s="18">
        <v>85</v>
      </c>
      <c r="X87" s="83" t="str">
        <f t="shared" si="20"/>
        <v>0401985</v>
      </c>
      <c r="Y87" s="26">
        <f t="shared" si="21"/>
        <v>0.91745864841597802</v>
      </c>
      <c r="Z87" s="17" t="b">
        <f t="shared" si="25"/>
        <v>1</v>
      </c>
      <c r="AA87" s="18" t="str">
        <f t="shared" si="26"/>
        <v>085</v>
      </c>
      <c r="AB87" s="18" t="b">
        <f t="shared" si="22"/>
        <v>1</v>
      </c>
      <c r="AC87" s="18" t="str">
        <f t="shared" si="27"/>
        <v>0401985</v>
      </c>
      <c r="AD87" s="19" t="b">
        <f t="shared" si="23"/>
        <v>1</v>
      </c>
      <c r="AE87" s="82"/>
      <c r="AF87" s="17" t="s">
        <v>4729</v>
      </c>
      <c r="AG87" s="18" t="s">
        <v>10091</v>
      </c>
      <c r="AH87" s="19" t="s">
        <v>5601</v>
      </c>
    </row>
    <row r="88" spans="1:34" x14ac:dyDescent="0.25">
      <c r="A88">
        <v>483548</v>
      </c>
      <c r="B88">
        <v>0.38644899999999999</v>
      </c>
      <c r="C88" t="s">
        <v>482</v>
      </c>
      <c r="D88" t="s">
        <v>4729</v>
      </c>
      <c r="E88" t="s">
        <v>4756</v>
      </c>
      <c r="F88" t="s">
        <v>4046</v>
      </c>
      <c r="G88" t="s">
        <v>4094</v>
      </c>
      <c r="H88" s="4">
        <v>86</v>
      </c>
      <c r="I88" t="s">
        <v>4760</v>
      </c>
      <c r="J88">
        <v>2485</v>
      </c>
      <c r="K88" s="34" t="s">
        <v>10092</v>
      </c>
      <c r="M88" s="29" t="str">
        <f t="shared" si="24"/>
        <v>YES</v>
      </c>
      <c r="N88" s="9" t="str">
        <f t="shared" si="17"/>
        <v>YES</v>
      </c>
      <c r="O88" s="9">
        <f t="shared" si="18"/>
        <v>1.0022633631481519</v>
      </c>
      <c r="P88" s="9" t="str">
        <f t="shared" si="19"/>
        <v>YES</v>
      </c>
      <c r="Q88" s="9" t="s">
        <v>4658</v>
      </c>
      <c r="R88" s="30" t="s">
        <v>4658</v>
      </c>
      <c r="U88" s="17">
        <v>10749250.3445</v>
      </c>
      <c r="V88" s="18">
        <v>261</v>
      </c>
      <c r="W88" s="18">
        <v>86</v>
      </c>
      <c r="X88" s="83" t="str">
        <f t="shared" si="20"/>
        <v>0401986</v>
      </c>
      <c r="Y88" s="26">
        <f t="shared" si="21"/>
        <v>0.38557630080994604</v>
      </c>
      <c r="Z88" s="17" t="b">
        <f t="shared" si="25"/>
        <v>1</v>
      </c>
      <c r="AA88" s="18" t="str">
        <f t="shared" si="26"/>
        <v>086</v>
      </c>
      <c r="AB88" s="18" t="b">
        <f t="shared" si="22"/>
        <v>1</v>
      </c>
      <c r="AC88" s="18" t="str">
        <f t="shared" si="27"/>
        <v>0401986</v>
      </c>
      <c r="AD88" s="19" t="b">
        <f t="shared" si="23"/>
        <v>1</v>
      </c>
      <c r="AE88" s="82"/>
      <c r="AF88" s="17" t="s">
        <v>4729</v>
      </c>
      <c r="AG88" s="18" t="s">
        <v>10092</v>
      </c>
      <c r="AH88" s="19" t="s">
        <v>5602</v>
      </c>
    </row>
    <row r="89" spans="1:34" x14ac:dyDescent="0.25">
      <c r="A89">
        <v>483801</v>
      </c>
      <c r="B89">
        <v>0.64226399999999995</v>
      </c>
      <c r="C89" t="s">
        <v>508</v>
      </c>
      <c r="D89" t="s">
        <v>4729</v>
      </c>
      <c r="E89" t="s">
        <v>4756</v>
      </c>
      <c r="F89" t="s">
        <v>4046</v>
      </c>
      <c r="G89" t="s">
        <v>4758</v>
      </c>
      <c r="H89" s="4">
        <v>87</v>
      </c>
      <c r="I89" t="s">
        <v>4760</v>
      </c>
      <c r="J89">
        <v>2810</v>
      </c>
      <c r="K89" s="34" t="s">
        <v>10093</v>
      </c>
      <c r="M89" s="29" t="str">
        <f t="shared" si="24"/>
        <v>YES</v>
      </c>
      <c r="N89" s="9" t="str">
        <f t="shared" si="17"/>
        <v>YES</v>
      </c>
      <c r="O89" s="9">
        <f t="shared" si="18"/>
        <v>0.99881069533789391</v>
      </c>
      <c r="P89" s="9" t="str">
        <f t="shared" si="19"/>
        <v>YES</v>
      </c>
      <c r="Q89" s="9" t="s">
        <v>4658</v>
      </c>
      <c r="R89" s="30" t="s">
        <v>4658</v>
      </c>
      <c r="U89" s="17">
        <v>17926612.901900001</v>
      </c>
      <c r="V89" s="18">
        <v>260</v>
      </c>
      <c r="W89" s="18">
        <v>87</v>
      </c>
      <c r="X89" s="83" t="str">
        <f t="shared" si="20"/>
        <v>0401987</v>
      </c>
      <c r="Y89" s="26">
        <f t="shared" si="21"/>
        <v>0.64302875709868579</v>
      </c>
      <c r="Z89" s="17" t="b">
        <f t="shared" si="25"/>
        <v>1</v>
      </c>
      <c r="AA89" s="18" t="str">
        <f t="shared" si="26"/>
        <v>087</v>
      </c>
      <c r="AB89" s="18" t="b">
        <f t="shared" si="22"/>
        <v>1</v>
      </c>
      <c r="AC89" s="18" t="str">
        <f t="shared" si="27"/>
        <v>0401987</v>
      </c>
      <c r="AD89" s="19" t="b">
        <f t="shared" si="23"/>
        <v>1</v>
      </c>
      <c r="AE89" s="82"/>
      <c r="AF89" s="17" t="s">
        <v>4729</v>
      </c>
      <c r="AG89" s="18" t="s">
        <v>10093</v>
      </c>
      <c r="AH89" s="19" t="s">
        <v>5603</v>
      </c>
    </row>
    <row r="90" spans="1:34" x14ac:dyDescent="0.25">
      <c r="A90">
        <v>577901</v>
      </c>
      <c r="B90">
        <v>1.0086889999999999</v>
      </c>
      <c r="C90" t="s">
        <v>253</v>
      </c>
      <c r="D90" t="s">
        <v>4729</v>
      </c>
      <c r="E90" t="s">
        <v>4756</v>
      </c>
      <c r="F90" t="s">
        <v>4046</v>
      </c>
      <c r="G90" t="s">
        <v>229</v>
      </c>
      <c r="H90" s="4">
        <v>88</v>
      </c>
      <c r="I90" t="s">
        <v>4760</v>
      </c>
      <c r="J90">
        <v>2111</v>
      </c>
      <c r="K90" s="34" t="s">
        <v>10094</v>
      </c>
      <c r="M90" s="29" t="str">
        <f t="shared" si="24"/>
        <v>YES</v>
      </c>
      <c r="N90" s="9" t="str">
        <f t="shared" si="17"/>
        <v>YES</v>
      </c>
      <c r="O90" s="9">
        <f t="shared" si="18"/>
        <v>1.0066940568221285</v>
      </c>
      <c r="P90" s="9" t="str">
        <f t="shared" si="19"/>
        <v>YES</v>
      </c>
      <c r="Q90" s="9" t="s">
        <v>4658</v>
      </c>
      <c r="R90" s="30" t="s">
        <v>4658</v>
      </c>
      <c r="U90" s="17">
        <v>27933646.004000001</v>
      </c>
      <c r="V90" s="18">
        <v>58</v>
      </c>
      <c r="W90" s="18">
        <v>88</v>
      </c>
      <c r="X90" s="83" t="str">
        <f t="shared" si="20"/>
        <v>0401988</v>
      </c>
      <c r="Y90" s="26">
        <f t="shared" si="21"/>
        <v>1.0019816777146464</v>
      </c>
      <c r="Z90" s="17" t="b">
        <f t="shared" si="25"/>
        <v>1</v>
      </c>
      <c r="AA90" s="18" t="str">
        <f t="shared" si="26"/>
        <v>088</v>
      </c>
      <c r="AB90" s="18" t="b">
        <f t="shared" si="22"/>
        <v>1</v>
      </c>
      <c r="AC90" s="18" t="str">
        <f t="shared" si="27"/>
        <v>0401988</v>
      </c>
      <c r="AD90" s="19" t="b">
        <f t="shared" si="23"/>
        <v>1</v>
      </c>
      <c r="AE90" s="82"/>
      <c r="AF90" s="17" t="s">
        <v>4729</v>
      </c>
      <c r="AG90" s="18" t="s">
        <v>10094</v>
      </c>
      <c r="AH90" s="19" t="s">
        <v>5604</v>
      </c>
    </row>
    <row r="91" spans="1:34" x14ac:dyDescent="0.25">
      <c r="A91">
        <v>531170</v>
      </c>
      <c r="B91">
        <v>0.55889999999999995</v>
      </c>
      <c r="C91" t="s">
        <v>367</v>
      </c>
      <c r="D91" t="s">
        <v>4729</v>
      </c>
      <c r="E91" t="s">
        <v>4756</v>
      </c>
      <c r="F91" t="s">
        <v>4046</v>
      </c>
      <c r="G91" t="s">
        <v>4094</v>
      </c>
      <c r="H91" s="4">
        <v>89</v>
      </c>
      <c r="I91" t="s">
        <v>4760</v>
      </c>
      <c r="J91">
        <v>3062</v>
      </c>
      <c r="K91" s="34" t="s">
        <v>10095</v>
      </c>
      <c r="M91" s="29" t="str">
        <f t="shared" si="24"/>
        <v>YES</v>
      </c>
      <c r="N91" s="9" t="str">
        <f t="shared" si="17"/>
        <v>YES</v>
      </c>
      <c r="O91" s="9">
        <f t="shared" si="18"/>
        <v>1.015585684389906</v>
      </c>
      <c r="P91" s="9" t="str">
        <f t="shared" si="19"/>
        <v>YES</v>
      </c>
      <c r="Q91" s="9" t="s">
        <v>4658</v>
      </c>
      <c r="R91" s="30" t="s">
        <v>4658</v>
      </c>
      <c r="U91" s="17">
        <v>15342120.3149</v>
      </c>
      <c r="V91" s="18">
        <v>114</v>
      </c>
      <c r="W91" s="18">
        <v>89</v>
      </c>
      <c r="X91" s="83" t="str">
        <f t="shared" si="20"/>
        <v>0401989</v>
      </c>
      <c r="Y91" s="26">
        <f t="shared" si="21"/>
        <v>0.55032284187399561</v>
      </c>
      <c r="Z91" s="17" t="b">
        <f t="shared" si="25"/>
        <v>1</v>
      </c>
      <c r="AA91" s="18" t="str">
        <f t="shared" si="26"/>
        <v>089</v>
      </c>
      <c r="AB91" s="18" t="b">
        <f t="shared" si="22"/>
        <v>1</v>
      </c>
      <c r="AC91" s="18" t="str">
        <f t="shared" si="27"/>
        <v>0401989</v>
      </c>
      <c r="AD91" s="19" t="b">
        <f t="shared" si="23"/>
        <v>1</v>
      </c>
      <c r="AE91" s="82"/>
      <c r="AF91" s="17" t="s">
        <v>4729</v>
      </c>
      <c r="AG91" s="18" t="s">
        <v>10095</v>
      </c>
      <c r="AH91" s="19" t="s">
        <v>5605</v>
      </c>
    </row>
    <row r="92" spans="1:34" x14ac:dyDescent="0.25">
      <c r="A92">
        <v>531210</v>
      </c>
      <c r="B92">
        <v>0.31434499999999999</v>
      </c>
      <c r="C92" t="s">
        <v>369</v>
      </c>
      <c r="D92" t="s">
        <v>4729</v>
      </c>
      <c r="E92" t="s">
        <v>4756</v>
      </c>
      <c r="F92" t="s">
        <v>4046</v>
      </c>
      <c r="G92" t="s">
        <v>4094</v>
      </c>
      <c r="H92" s="4">
        <v>90</v>
      </c>
      <c r="I92" t="s">
        <v>4760</v>
      </c>
      <c r="J92">
        <v>1588</v>
      </c>
      <c r="K92" s="34" t="s">
        <v>10096</v>
      </c>
      <c r="M92" s="29" t="str">
        <f t="shared" si="24"/>
        <v>YES</v>
      </c>
      <c r="N92" s="9" t="str">
        <f t="shared" si="17"/>
        <v>YES</v>
      </c>
      <c r="O92" s="9">
        <f t="shared" si="18"/>
        <v>0.99948351258156931</v>
      </c>
      <c r="P92" s="9" t="str">
        <f t="shared" si="19"/>
        <v>YES</v>
      </c>
      <c r="Q92" s="9" t="s">
        <v>4658</v>
      </c>
      <c r="R92" s="30" t="s">
        <v>4658</v>
      </c>
      <c r="U92" s="17">
        <v>8767964.1911900006</v>
      </c>
      <c r="V92" s="18">
        <v>139</v>
      </c>
      <c r="W92" s="18">
        <v>90</v>
      </c>
      <c r="X92" s="83" t="str">
        <f t="shared" si="20"/>
        <v>0401990</v>
      </c>
      <c r="Y92" s="26">
        <f t="shared" si="21"/>
        <v>0.31450743913531626</v>
      </c>
      <c r="Z92" s="17" t="b">
        <f t="shared" si="25"/>
        <v>1</v>
      </c>
      <c r="AA92" s="18" t="str">
        <f t="shared" si="26"/>
        <v>090</v>
      </c>
      <c r="AB92" s="18" t="b">
        <f t="shared" si="22"/>
        <v>1</v>
      </c>
      <c r="AC92" s="18" t="str">
        <f t="shared" si="27"/>
        <v>0401990</v>
      </c>
      <c r="AD92" s="19" t="b">
        <f t="shared" si="23"/>
        <v>1</v>
      </c>
      <c r="AE92" s="82"/>
      <c r="AF92" s="17" t="s">
        <v>4729</v>
      </c>
      <c r="AG92" s="18" t="s">
        <v>10096</v>
      </c>
      <c r="AH92" s="19" t="s">
        <v>5606</v>
      </c>
    </row>
    <row r="93" spans="1:34" x14ac:dyDescent="0.25">
      <c r="A93">
        <v>531191</v>
      </c>
      <c r="B93">
        <v>0.249503</v>
      </c>
      <c r="C93" t="s">
        <v>368</v>
      </c>
      <c r="D93" t="s">
        <v>4729</v>
      </c>
      <c r="E93" t="s">
        <v>4756</v>
      </c>
      <c r="F93" t="s">
        <v>4046</v>
      </c>
      <c r="G93" t="s">
        <v>4094</v>
      </c>
      <c r="H93" s="4">
        <v>91</v>
      </c>
      <c r="I93" t="s">
        <v>4760</v>
      </c>
      <c r="J93">
        <v>1795</v>
      </c>
      <c r="K93" s="34" t="s">
        <v>10097</v>
      </c>
      <c r="M93" s="29" t="str">
        <f t="shared" si="24"/>
        <v>YES</v>
      </c>
      <c r="N93" s="9" t="str">
        <f t="shared" si="17"/>
        <v>YES</v>
      </c>
      <c r="O93" s="9">
        <f t="shared" si="18"/>
        <v>1.0045722655579423</v>
      </c>
      <c r="P93" s="9" t="str">
        <f t="shared" si="19"/>
        <v>YES</v>
      </c>
      <c r="Q93" s="9" t="s">
        <v>4658</v>
      </c>
      <c r="R93" s="30" t="s">
        <v>4658</v>
      </c>
      <c r="U93" s="17">
        <v>6924085.67674</v>
      </c>
      <c r="V93" s="18">
        <v>155</v>
      </c>
      <c r="W93" s="18">
        <v>91</v>
      </c>
      <c r="X93" s="83" t="str">
        <f t="shared" si="20"/>
        <v>0401991</v>
      </c>
      <c r="Y93" s="26">
        <f t="shared" si="21"/>
        <v>0.24836739829904156</v>
      </c>
      <c r="Z93" s="17" t="b">
        <f t="shared" si="25"/>
        <v>1</v>
      </c>
      <c r="AA93" s="18" t="str">
        <f t="shared" si="26"/>
        <v>091</v>
      </c>
      <c r="AB93" s="18" t="b">
        <f t="shared" si="22"/>
        <v>1</v>
      </c>
      <c r="AC93" s="18" t="str">
        <f t="shared" si="27"/>
        <v>0401991</v>
      </c>
      <c r="AD93" s="19" t="b">
        <f t="shared" si="23"/>
        <v>1</v>
      </c>
      <c r="AE93" s="82"/>
      <c r="AF93" s="17" t="s">
        <v>4729</v>
      </c>
      <c r="AG93" s="18" t="s">
        <v>10097</v>
      </c>
      <c r="AH93" s="19" t="s">
        <v>5607</v>
      </c>
    </row>
    <row r="94" spans="1:34" x14ac:dyDescent="0.25">
      <c r="A94">
        <v>498723</v>
      </c>
      <c r="B94">
        <v>0.24931400000000001</v>
      </c>
      <c r="C94" t="s">
        <v>4143</v>
      </c>
      <c r="D94" t="s">
        <v>4729</v>
      </c>
      <c r="E94" t="s">
        <v>4756</v>
      </c>
      <c r="F94" t="s">
        <v>4046</v>
      </c>
      <c r="G94" t="s">
        <v>4094</v>
      </c>
      <c r="H94" s="4">
        <v>92</v>
      </c>
      <c r="I94" t="s">
        <v>4760</v>
      </c>
      <c r="J94">
        <v>1724</v>
      </c>
      <c r="K94" s="34" t="s">
        <v>10098</v>
      </c>
      <c r="M94" s="29" t="str">
        <f t="shared" si="24"/>
        <v>YES</v>
      </c>
      <c r="N94" s="9" t="str">
        <f t="shared" si="17"/>
        <v>YES</v>
      </c>
      <c r="O94" s="9">
        <f t="shared" si="18"/>
        <v>1.0023391273527957</v>
      </c>
      <c r="P94" s="9" t="str">
        <f t="shared" si="19"/>
        <v>YES</v>
      </c>
      <c r="Q94" s="9" t="s">
        <v>4658</v>
      </c>
      <c r="R94" s="30" t="s">
        <v>4658</v>
      </c>
      <c r="U94" s="17">
        <v>6934255.3113299999</v>
      </c>
      <c r="V94" s="18">
        <v>174</v>
      </c>
      <c r="W94" s="18">
        <v>92</v>
      </c>
      <c r="X94" s="83" t="str">
        <f t="shared" si="20"/>
        <v>0401992</v>
      </c>
      <c r="Y94" s="26">
        <f t="shared" si="21"/>
        <v>0.24873218374548037</v>
      </c>
      <c r="Z94" s="17" t="b">
        <f t="shared" si="25"/>
        <v>1</v>
      </c>
      <c r="AA94" s="18" t="str">
        <f t="shared" si="26"/>
        <v>092</v>
      </c>
      <c r="AB94" s="18" t="b">
        <f t="shared" si="22"/>
        <v>1</v>
      </c>
      <c r="AC94" s="18" t="str">
        <f t="shared" si="27"/>
        <v>0401992</v>
      </c>
      <c r="AD94" s="19" t="b">
        <f t="shared" si="23"/>
        <v>1</v>
      </c>
      <c r="AE94" s="82"/>
      <c r="AF94" s="17" t="s">
        <v>4729</v>
      </c>
      <c r="AG94" s="18" t="s">
        <v>10098</v>
      </c>
      <c r="AH94" s="19" t="s">
        <v>5608</v>
      </c>
    </row>
    <row r="95" spans="1:34" x14ac:dyDescent="0.25">
      <c r="A95">
        <v>498702</v>
      </c>
      <c r="B95">
        <v>0.50659699999999996</v>
      </c>
      <c r="C95" t="s">
        <v>4142</v>
      </c>
      <c r="D95" t="s">
        <v>4729</v>
      </c>
      <c r="E95" t="s">
        <v>4756</v>
      </c>
      <c r="F95" t="s">
        <v>4046</v>
      </c>
      <c r="G95" t="s">
        <v>4094</v>
      </c>
      <c r="H95" s="4">
        <v>93</v>
      </c>
      <c r="I95" t="s">
        <v>4760</v>
      </c>
      <c r="J95">
        <v>2395</v>
      </c>
      <c r="K95" s="34" t="s">
        <v>10099</v>
      </c>
      <c r="M95" s="29" t="str">
        <f t="shared" si="24"/>
        <v>YES</v>
      </c>
      <c r="N95" s="9" t="str">
        <f t="shared" si="17"/>
        <v>YES</v>
      </c>
      <c r="O95" s="9">
        <f t="shared" si="18"/>
        <v>1.000944636323039</v>
      </c>
      <c r="P95" s="9" t="str">
        <f t="shared" si="19"/>
        <v>YES</v>
      </c>
      <c r="Q95" s="9" t="s">
        <v>4658</v>
      </c>
      <c r="R95" s="30" t="s">
        <v>4658</v>
      </c>
      <c r="U95" s="17">
        <v>14109785.189200001</v>
      </c>
      <c r="V95" s="18">
        <v>192</v>
      </c>
      <c r="W95" s="18">
        <v>93</v>
      </c>
      <c r="X95" s="83" t="str">
        <f t="shared" si="20"/>
        <v>0401993</v>
      </c>
      <c r="Y95" s="26">
        <f t="shared" si="21"/>
        <v>0.50611890170167584</v>
      </c>
      <c r="Z95" s="17" t="b">
        <f t="shared" si="25"/>
        <v>1</v>
      </c>
      <c r="AA95" s="18" t="str">
        <f t="shared" si="26"/>
        <v>093</v>
      </c>
      <c r="AB95" s="18" t="b">
        <f t="shared" si="22"/>
        <v>1</v>
      </c>
      <c r="AC95" s="18" t="str">
        <f t="shared" si="27"/>
        <v>0401993</v>
      </c>
      <c r="AD95" s="19" t="b">
        <f t="shared" si="23"/>
        <v>1</v>
      </c>
      <c r="AE95" s="82"/>
      <c r="AF95" s="17" t="s">
        <v>4729</v>
      </c>
      <c r="AG95" s="18" t="s">
        <v>10099</v>
      </c>
      <c r="AH95" s="19" t="s">
        <v>5609</v>
      </c>
    </row>
    <row r="96" spans="1:34" x14ac:dyDescent="0.25">
      <c r="A96">
        <v>483921</v>
      </c>
      <c r="B96">
        <v>0.37822099999999997</v>
      </c>
      <c r="C96" t="s">
        <v>518</v>
      </c>
      <c r="D96" t="s">
        <v>4729</v>
      </c>
      <c r="E96" t="s">
        <v>4756</v>
      </c>
      <c r="F96" t="s">
        <v>4046</v>
      </c>
      <c r="G96" t="s">
        <v>4094</v>
      </c>
      <c r="H96" s="4">
        <v>94</v>
      </c>
      <c r="I96" t="s">
        <v>4760</v>
      </c>
      <c r="J96">
        <v>1094</v>
      </c>
      <c r="K96" s="34" t="s">
        <v>10100</v>
      </c>
      <c r="M96" s="29" t="str">
        <f t="shared" si="24"/>
        <v>YES</v>
      </c>
      <c r="N96" s="9" t="str">
        <f t="shared" si="17"/>
        <v>YES</v>
      </c>
      <c r="O96" s="9">
        <f t="shared" si="18"/>
        <v>0.99083605913164718</v>
      </c>
      <c r="P96" s="9" t="str">
        <f t="shared" si="19"/>
        <v>YES</v>
      </c>
      <c r="Q96" s="9" t="s">
        <v>4658</v>
      </c>
      <c r="R96" s="30" t="s">
        <v>4658</v>
      </c>
      <c r="U96" s="17">
        <v>10641716.3861</v>
      </c>
      <c r="V96" s="18">
        <v>213</v>
      </c>
      <c r="W96" s="18">
        <v>94</v>
      </c>
      <c r="X96" s="83" t="str">
        <f t="shared" si="20"/>
        <v>0401994</v>
      </c>
      <c r="Y96" s="26">
        <f t="shared" si="21"/>
        <v>0.38171905080994606</v>
      </c>
      <c r="Z96" s="17" t="b">
        <f t="shared" si="25"/>
        <v>1</v>
      </c>
      <c r="AA96" s="18" t="str">
        <f t="shared" si="26"/>
        <v>094</v>
      </c>
      <c r="AB96" s="18" t="b">
        <f t="shared" si="22"/>
        <v>1</v>
      </c>
      <c r="AC96" s="18" t="str">
        <f t="shared" si="27"/>
        <v>0401994</v>
      </c>
      <c r="AD96" s="19" t="b">
        <f t="shared" si="23"/>
        <v>1</v>
      </c>
      <c r="AE96" s="82"/>
      <c r="AF96" s="17" t="s">
        <v>4729</v>
      </c>
      <c r="AG96" s="18" t="s">
        <v>10100</v>
      </c>
      <c r="AH96" s="19" t="s">
        <v>5610</v>
      </c>
    </row>
    <row r="97" spans="1:34" x14ac:dyDescent="0.25">
      <c r="A97">
        <v>498680</v>
      </c>
      <c r="B97">
        <v>0.50541899999999995</v>
      </c>
      <c r="C97" t="s">
        <v>4141</v>
      </c>
      <c r="D97" t="s">
        <v>4729</v>
      </c>
      <c r="E97" t="s">
        <v>4756</v>
      </c>
      <c r="F97" t="s">
        <v>4046</v>
      </c>
      <c r="G97" t="s">
        <v>4094</v>
      </c>
      <c r="H97" s="4">
        <v>95</v>
      </c>
      <c r="I97" t="s">
        <v>4760</v>
      </c>
      <c r="J97">
        <v>2696</v>
      </c>
      <c r="K97" s="34" t="s">
        <v>10101</v>
      </c>
      <c r="M97" s="29" t="str">
        <f t="shared" si="24"/>
        <v>YES</v>
      </c>
      <c r="N97" s="9" t="str">
        <f t="shared" si="17"/>
        <v>YES</v>
      </c>
      <c r="O97" s="9">
        <f t="shared" si="18"/>
        <v>1.002046720322177</v>
      </c>
      <c r="P97" s="9" t="str">
        <f t="shared" si="19"/>
        <v>YES</v>
      </c>
      <c r="Q97" s="9" t="s">
        <v>4658</v>
      </c>
      <c r="R97" s="30" t="s">
        <v>4658</v>
      </c>
      <c r="U97" s="17">
        <v>14061493.105900001</v>
      </c>
      <c r="V97" s="18">
        <v>210</v>
      </c>
      <c r="W97" s="18">
        <v>95</v>
      </c>
      <c r="X97" s="83" t="str">
        <f t="shared" si="20"/>
        <v>0401995</v>
      </c>
      <c r="Y97" s="26">
        <f t="shared" si="21"/>
        <v>0.5043866615695306</v>
      </c>
      <c r="Z97" s="17" t="b">
        <f t="shared" si="25"/>
        <v>1</v>
      </c>
      <c r="AA97" s="18" t="str">
        <f t="shared" si="26"/>
        <v>095</v>
      </c>
      <c r="AB97" s="18" t="b">
        <f t="shared" si="22"/>
        <v>1</v>
      </c>
      <c r="AC97" s="18" t="str">
        <f t="shared" si="27"/>
        <v>0401995</v>
      </c>
      <c r="AD97" s="19" t="b">
        <f t="shared" si="23"/>
        <v>1</v>
      </c>
      <c r="AE97" s="82"/>
      <c r="AF97" s="17" t="s">
        <v>4729</v>
      </c>
      <c r="AG97" s="18" t="s">
        <v>10101</v>
      </c>
      <c r="AH97" s="19" t="s">
        <v>5611</v>
      </c>
    </row>
    <row r="98" spans="1:34" x14ac:dyDescent="0.25">
      <c r="A98">
        <v>483899</v>
      </c>
      <c r="B98">
        <v>1.2657799999999999</v>
      </c>
      <c r="C98" t="s">
        <v>517</v>
      </c>
      <c r="D98" t="s">
        <v>4729</v>
      </c>
      <c r="E98" t="s">
        <v>4756</v>
      </c>
      <c r="F98" t="s">
        <v>4046</v>
      </c>
      <c r="G98" t="s">
        <v>4094</v>
      </c>
      <c r="H98" s="4">
        <v>96</v>
      </c>
      <c r="I98" t="s">
        <v>4760</v>
      </c>
      <c r="J98">
        <v>1255</v>
      </c>
      <c r="K98" s="34" t="s">
        <v>10102</v>
      </c>
      <c r="M98" s="29" t="str">
        <f t="shared" si="24"/>
        <v>YES</v>
      </c>
      <c r="N98" s="9" t="str">
        <f t="shared" si="17"/>
        <v>YES</v>
      </c>
      <c r="O98" s="9">
        <f t="shared" si="18"/>
        <v>0.99602350509616944</v>
      </c>
      <c r="P98" s="9" t="str">
        <f t="shared" si="19"/>
        <v>YES</v>
      </c>
      <c r="Q98" s="9" t="s">
        <v>4658</v>
      </c>
      <c r="R98" s="30" t="s">
        <v>4658</v>
      </c>
      <c r="U98" s="17">
        <v>35428803.608999997</v>
      </c>
      <c r="V98" s="18">
        <v>232</v>
      </c>
      <c r="W98" s="18">
        <v>96</v>
      </c>
      <c r="X98" s="83" t="str">
        <f t="shared" si="20"/>
        <v>0401996</v>
      </c>
      <c r="Y98" s="26">
        <f t="shared" si="21"/>
        <v>1.2708334627883953</v>
      </c>
      <c r="Z98" s="17" t="b">
        <f t="shared" si="25"/>
        <v>1</v>
      </c>
      <c r="AA98" s="18" t="str">
        <f t="shared" si="26"/>
        <v>096</v>
      </c>
      <c r="AB98" s="18" t="b">
        <f t="shared" si="22"/>
        <v>1</v>
      </c>
      <c r="AC98" s="18" t="str">
        <f t="shared" si="27"/>
        <v>0401996</v>
      </c>
      <c r="AD98" s="19" t="b">
        <f t="shared" si="23"/>
        <v>1</v>
      </c>
      <c r="AE98" s="82"/>
      <c r="AF98" s="17" t="s">
        <v>4729</v>
      </c>
      <c r="AG98" s="18" t="s">
        <v>10102</v>
      </c>
      <c r="AH98" s="19" t="s">
        <v>5612</v>
      </c>
    </row>
    <row r="99" spans="1:34" x14ac:dyDescent="0.25">
      <c r="A99">
        <v>498659</v>
      </c>
      <c r="B99">
        <v>0.61156999999999995</v>
      </c>
      <c r="C99" t="s">
        <v>4140</v>
      </c>
      <c r="D99" t="s">
        <v>4729</v>
      </c>
      <c r="E99" t="s">
        <v>4756</v>
      </c>
      <c r="F99" t="s">
        <v>4046</v>
      </c>
      <c r="G99" t="s">
        <v>4094</v>
      </c>
      <c r="H99" s="4">
        <v>97</v>
      </c>
      <c r="I99" t="s">
        <v>4760</v>
      </c>
      <c r="J99">
        <v>2121</v>
      </c>
      <c r="K99" s="34" t="s">
        <v>10103</v>
      </c>
      <c r="M99" s="29" t="str">
        <f t="shared" si="24"/>
        <v>YES</v>
      </c>
      <c r="N99" s="9" t="str">
        <f t="shared" si="17"/>
        <v>YES</v>
      </c>
      <c r="O99" s="9">
        <f t="shared" si="18"/>
        <v>1.0021830331748105</v>
      </c>
      <c r="P99" s="9" t="str">
        <f t="shared" si="19"/>
        <v>YES</v>
      </c>
      <c r="Q99" s="9" t="s">
        <v>4658</v>
      </c>
      <c r="R99" s="30" t="s">
        <v>4658</v>
      </c>
      <c r="U99" s="17">
        <v>17012454.3358</v>
      </c>
      <c r="V99" s="18">
        <v>231</v>
      </c>
      <c r="W99" s="18">
        <v>97</v>
      </c>
      <c r="X99" s="83" t="str">
        <f t="shared" si="20"/>
        <v>0401997</v>
      </c>
      <c r="Y99" s="26">
        <f t="shared" si="21"/>
        <v>0.6102378305713384</v>
      </c>
      <c r="Z99" s="17" t="b">
        <f t="shared" si="25"/>
        <v>1</v>
      </c>
      <c r="AA99" s="18" t="str">
        <f t="shared" si="26"/>
        <v>097</v>
      </c>
      <c r="AB99" s="18" t="b">
        <f t="shared" si="22"/>
        <v>1</v>
      </c>
      <c r="AC99" s="18" t="str">
        <f t="shared" si="27"/>
        <v>0401997</v>
      </c>
      <c r="AD99" s="19" t="b">
        <f t="shared" si="23"/>
        <v>1</v>
      </c>
      <c r="AE99" s="82"/>
      <c r="AF99" s="17" t="s">
        <v>4729</v>
      </c>
      <c r="AG99" s="18" t="s">
        <v>10103</v>
      </c>
      <c r="AH99" s="19" t="s">
        <v>5613</v>
      </c>
    </row>
    <row r="100" spans="1:34" x14ac:dyDescent="0.25">
      <c r="A100">
        <v>483845</v>
      </c>
      <c r="B100">
        <v>0.376529</v>
      </c>
      <c r="C100" t="s">
        <v>512</v>
      </c>
      <c r="D100" t="s">
        <v>4729</v>
      </c>
      <c r="E100" t="s">
        <v>4756</v>
      </c>
      <c r="F100" t="s">
        <v>4046</v>
      </c>
      <c r="G100" t="s">
        <v>4094</v>
      </c>
      <c r="H100" s="4">
        <v>98</v>
      </c>
      <c r="I100" t="s">
        <v>4760</v>
      </c>
      <c r="J100">
        <v>2054</v>
      </c>
      <c r="K100" s="34" t="s">
        <v>10104</v>
      </c>
      <c r="M100" s="29" t="str">
        <f t="shared" si="24"/>
        <v>YES</v>
      </c>
      <c r="N100" s="9" t="str">
        <f t="shared" si="17"/>
        <v>YES</v>
      </c>
      <c r="O100" s="9">
        <f t="shared" si="18"/>
        <v>0.9984381073325248</v>
      </c>
      <c r="P100" s="9" t="str">
        <f t="shared" si="19"/>
        <v>YES</v>
      </c>
      <c r="Q100" s="9" t="s">
        <v>4658</v>
      </c>
      <c r="R100" s="30" t="s">
        <v>4658</v>
      </c>
      <c r="U100" s="17">
        <v>10513446.9493</v>
      </c>
      <c r="V100" s="18">
        <v>259</v>
      </c>
      <c r="W100" s="18">
        <v>98</v>
      </c>
      <c r="X100" s="83" t="str">
        <f t="shared" si="20"/>
        <v>0401998</v>
      </c>
      <c r="Y100" s="26">
        <f t="shared" si="21"/>
        <v>0.37711801786687904</v>
      </c>
      <c r="Z100" s="17" t="b">
        <f t="shared" si="25"/>
        <v>1</v>
      </c>
      <c r="AA100" s="18" t="str">
        <f t="shared" si="26"/>
        <v>098</v>
      </c>
      <c r="AB100" s="18" t="b">
        <f t="shared" si="22"/>
        <v>1</v>
      </c>
      <c r="AC100" s="18" t="str">
        <f t="shared" si="27"/>
        <v>0401998</v>
      </c>
      <c r="AD100" s="19" t="b">
        <f t="shared" si="23"/>
        <v>1</v>
      </c>
      <c r="AE100" s="82"/>
      <c r="AF100" s="17" t="s">
        <v>4729</v>
      </c>
      <c r="AG100" s="18" t="s">
        <v>10104</v>
      </c>
      <c r="AH100" s="19" t="s">
        <v>5614</v>
      </c>
    </row>
    <row r="101" spans="1:34" x14ac:dyDescent="0.25">
      <c r="A101">
        <v>577581</v>
      </c>
      <c r="B101">
        <v>0.79812399999999994</v>
      </c>
      <c r="C101" t="s">
        <v>221</v>
      </c>
      <c r="D101" t="s">
        <v>4729</v>
      </c>
      <c r="E101" t="s">
        <v>4756</v>
      </c>
      <c r="F101" t="s">
        <v>4046</v>
      </c>
      <c r="G101" t="s">
        <v>4094</v>
      </c>
      <c r="H101" s="4">
        <v>99</v>
      </c>
      <c r="I101" t="s">
        <v>4760</v>
      </c>
      <c r="J101">
        <v>1793</v>
      </c>
      <c r="K101" s="34" t="s">
        <v>10105</v>
      </c>
      <c r="M101" s="29" t="str">
        <f t="shared" si="24"/>
        <v>YES</v>
      </c>
      <c r="N101" s="9" t="str">
        <f t="shared" si="17"/>
        <v>YES</v>
      </c>
      <c r="O101" s="9">
        <f t="shared" si="18"/>
        <v>0.96929773399281238</v>
      </c>
      <c r="P101" s="9" t="str">
        <f t="shared" si="19"/>
        <v>NO</v>
      </c>
      <c r="Q101" s="9" t="s">
        <v>4658</v>
      </c>
      <c r="R101" s="30" t="s">
        <v>4658</v>
      </c>
      <c r="U101" s="17">
        <v>22955196.676199999</v>
      </c>
      <c r="V101" s="18">
        <v>124</v>
      </c>
      <c r="W101" s="18">
        <v>99</v>
      </c>
      <c r="X101" s="83" t="str">
        <f t="shared" si="20"/>
        <v>0401999</v>
      </c>
      <c r="Y101" s="26">
        <f t="shared" si="21"/>
        <v>0.82340438031594343</v>
      </c>
      <c r="Z101" s="17" t="b">
        <f t="shared" si="25"/>
        <v>1</v>
      </c>
      <c r="AA101" s="18" t="str">
        <f t="shared" si="26"/>
        <v>099</v>
      </c>
      <c r="AB101" s="18" t="b">
        <f t="shared" si="22"/>
        <v>1</v>
      </c>
      <c r="AC101" s="18" t="str">
        <f t="shared" si="27"/>
        <v>0401999</v>
      </c>
      <c r="AD101" s="19" t="b">
        <f t="shared" si="23"/>
        <v>1</v>
      </c>
      <c r="AE101" s="82"/>
      <c r="AF101" s="17" t="s">
        <v>4729</v>
      </c>
      <c r="AG101" s="18" t="s">
        <v>10105</v>
      </c>
      <c r="AH101" s="19" t="s">
        <v>5615</v>
      </c>
    </row>
    <row r="102" spans="1:34" x14ac:dyDescent="0.25">
      <c r="A102">
        <v>577542</v>
      </c>
      <c r="B102">
        <v>0.37922400000000001</v>
      </c>
      <c r="C102" t="s">
        <v>217</v>
      </c>
      <c r="D102" t="s">
        <v>4729</v>
      </c>
      <c r="E102" t="s">
        <v>4756</v>
      </c>
      <c r="F102" t="s">
        <v>4046</v>
      </c>
      <c r="G102" t="s">
        <v>4094</v>
      </c>
      <c r="H102" s="4">
        <v>100</v>
      </c>
      <c r="I102" t="s">
        <v>4760</v>
      </c>
      <c r="J102">
        <v>1504</v>
      </c>
      <c r="K102" s="34" t="s">
        <v>10106</v>
      </c>
      <c r="M102" s="29" t="str">
        <f t="shared" si="24"/>
        <v>YES</v>
      </c>
      <c r="N102" s="9" t="str">
        <f t="shared" si="17"/>
        <v>YES</v>
      </c>
      <c r="O102" s="9">
        <f t="shared" si="18"/>
        <v>0.99918460544420262</v>
      </c>
      <c r="P102" s="9" t="str">
        <f t="shared" si="19"/>
        <v>YES</v>
      </c>
      <c r="Q102" s="9" t="s">
        <v>4658</v>
      </c>
      <c r="R102" s="30" t="s">
        <v>4658</v>
      </c>
      <c r="U102" s="17">
        <v>10580785.876800001</v>
      </c>
      <c r="V102" s="18">
        <v>153</v>
      </c>
      <c r="W102" s="18">
        <v>100</v>
      </c>
      <c r="X102" s="83" t="str">
        <f t="shared" si="20"/>
        <v>04019100</v>
      </c>
      <c r="Y102" s="26">
        <f t="shared" si="21"/>
        <v>0.37953346952479339</v>
      </c>
      <c r="Z102" s="17" t="b">
        <f t="shared" si="25"/>
        <v>1</v>
      </c>
      <c r="AA102" s="18" t="str">
        <f t="shared" ref="AA102:AA165" si="28">AH102</f>
        <v>100</v>
      </c>
      <c r="AB102" s="18" t="b">
        <f t="shared" si="22"/>
        <v>1</v>
      </c>
      <c r="AC102" s="18" t="str">
        <f t="shared" ref="AC102:AC165" si="29">CONCATENATE(AF102,AA102)</f>
        <v>04019100</v>
      </c>
      <c r="AD102" s="19" t="b">
        <f t="shared" si="23"/>
        <v>1</v>
      </c>
      <c r="AE102" s="82"/>
      <c r="AF102" s="17" t="s">
        <v>4729</v>
      </c>
      <c r="AG102" s="18" t="s">
        <v>10106</v>
      </c>
      <c r="AH102" s="19" t="s">
        <v>218</v>
      </c>
    </row>
    <row r="103" spans="1:34" x14ac:dyDescent="0.25">
      <c r="A103">
        <v>554009</v>
      </c>
      <c r="B103">
        <v>0.31285299999999999</v>
      </c>
      <c r="C103" t="s">
        <v>592</v>
      </c>
      <c r="D103" t="s">
        <v>4729</v>
      </c>
      <c r="E103" t="s">
        <v>4756</v>
      </c>
      <c r="F103" t="s">
        <v>4046</v>
      </c>
      <c r="G103" t="s">
        <v>4094</v>
      </c>
      <c r="H103" s="4">
        <v>101</v>
      </c>
      <c r="I103" t="s">
        <v>4760</v>
      </c>
      <c r="J103">
        <v>1919</v>
      </c>
      <c r="K103" s="34" t="s">
        <v>10107</v>
      </c>
      <c r="M103" s="29" t="str">
        <f t="shared" si="24"/>
        <v>YES</v>
      </c>
      <c r="N103" s="9" t="str">
        <f t="shared" si="17"/>
        <v>YES</v>
      </c>
      <c r="O103" s="9">
        <f t="shared" si="18"/>
        <v>0.99877546222571467</v>
      </c>
      <c r="P103" s="9" t="str">
        <f t="shared" si="19"/>
        <v>YES</v>
      </c>
      <c r="Q103" s="9" t="s">
        <v>4658</v>
      </c>
      <c r="R103" s="30" t="s">
        <v>4658</v>
      </c>
      <c r="U103" s="17">
        <v>8732534.3934300002</v>
      </c>
      <c r="V103" s="18">
        <v>172</v>
      </c>
      <c r="W103" s="18">
        <v>101</v>
      </c>
      <c r="X103" s="83" t="str">
        <f t="shared" si="20"/>
        <v>04019101</v>
      </c>
      <c r="Y103" s="26">
        <f t="shared" si="21"/>
        <v>0.31323657001226757</v>
      </c>
      <c r="Z103" s="17" t="b">
        <f t="shared" si="25"/>
        <v>1</v>
      </c>
      <c r="AA103" s="18" t="str">
        <f t="shared" si="28"/>
        <v>101</v>
      </c>
      <c r="AB103" s="18" t="b">
        <f t="shared" si="22"/>
        <v>1</v>
      </c>
      <c r="AC103" s="18" t="str">
        <f t="shared" si="29"/>
        <v>04019101</v>
      </c>
      <c r="AD103" s="19" t="b">
        <f t="shared" si="23"/>
        <v>1</v>
      </c>
      <c r="AE103" s="82"/>
      <c r="AF103" s="17" t="s">
        <v>4729</v>
      </c>
      <c r="AG103" s="18" t="s">
        <v>10107</v>
      </c>
      <c r="AH103" s="19" t="s">
        <v>593</v>
      </c>
    </row>
    <row r="104" spans="1:34" x14ac:dyDescent="0.25">
      <c r="A104">
        <v>498742</v>
      </c>
      <c r="B104">
        <v>0.25161800000000001</v>
      </c>
      <c r="C104" t="s">
        <v>4144</v>
      </c>
      <c r="D104" t="s">
        <v>4729</v>
      </c>
      <c r="E104" t="s">
        <v>4756</v>
      </c>
      <c r="F104" t="s">
        <v>4046</v>
      </c>
      <c r="G104" t="s">
        <v>4094</v>
      </c>
      <c r="H104" s="4">
        <v>102</v>
      </c>
      <c r="I104" t="s">
        <v>4760</v>
      </c>
      <c r="J104">
        <v>1139</v>
      </c>
      <c r="K104" s="34" t="s">
        <v>10108</v>
      </c>
      <c r="M104" s="29" t="str">
        <f t="shared" si="24"/>
        <v>YES</v>
      </c>
      <c r="N104" s="9" t="str">
        <f t="shared" si="17"/>
        <v>YES</v>
      </c>
      <c r="O104" s="9">
        <f t="shared" si="18"/>
        <v>1.0004339917889713</v>
      </c>
      <c r="P104" s="9" t="str">
        <f t="shared" si="19"/>
        <v>YES</v>
      </c>
      <c r="Q104" s="9" t="s">
        <v>4658</v>
      </c>
      <c r="R104" s="30" t="s">
        <v>4658</v>
      </c>
      <c r="U104" s="17">
        <v>7011664.2464899998</v>
      </c>
      <c r="V104" s="18">
        <v>188</v>
      </c>
      <c r="W104" s="18">
        <v>102</v>
      </c>
      <c r="X104" s="83" t="str">
        <f t="shared" si="20"/>
        <v>04019102</v>
      </c>
      <c r="Y104" s="26">
        <f t="shared" si="21"/>
        <v>0.25150884722545053</v>
      </c>
      <c r="Z104" s="17" t="b">
        <f t="shared" si="25"/>
        <v>1</v>
      </c>
      <c r="AA104" s="18" t="str">
        <f t="shared" si="28"/>
        <v>102</v>
      </c>
      <c r="AB104" s="18" t="b">
        <f t="shared" si="22"/>
        <v>1</v>
      </c>
      <c r="AC104" s="18" t="str">
        <f t="shared" si="29"/>
        <v>04019102</v>
      </c>
      <c r="AD104" s="19" t="b">
        <f t="shared" si="23"/>
        <v>1</v>
      </c>
      <c r="AE104" s="82"/>
      <c r="AF104" s="17" t="s">
        <v>4729</v>
      </c>
      <c r="AG104" s="18" t="s">
        <v>10108</v>
      </c>
      <c r="AH104" s="19" t="s">
        <v>4145</v>
      </c>
    </row>
    <row r="105" spans="1:34" x14ac:dyDescent="0.25">
      <c r="A105">
        <v>553990</v>
      </c>
      <c r="B105">
        <v>0.50157700000000005</v>
      </c>
      <c r="C105" t="s">
        <v>590</v>
      </c>
      <c r="D105" t="s">
        <v>4729</v>
      </c>
      <c r="E105" t="s">
        <v>4756</v>
      </c>
      <c r="F105" t="s">
        <v>4046</v>
      </c>
      <c r="G105" t="s">
        <v>4094</v>
      </c>
      <c r="H105" s="4">
        <v>103</v>
      </c>
      <c r="I105" t="s">
        <v>4760</v>
      </c>
      <c r="J105">
        <v>1952</v>
      </c>
      <c r="K105" s="34" t="s">
        <v>10109</v>
      </c>
      <c r="M105" s="29" t="str">
        <f t="shared" si="24"/>
        <v>YES</v>
      </c>
      <c r="N105" s="9" t="str">
        <f t="shared" si="17"/>
        <v>YES</v>
      </c>
      <c r="O105" s="9">
        <f t="shared" si="18"/>
        <v>0.99795218826525689</v>
      </c>
      <c r="P105" s="9" t="str">
        <f t="shared" si="19"/>
        <v>YES</v>
      </c>
      <c r="Q105" s="9" t="s">
        <v>4658</v>
      </c>
      <c r="R105" s="30" t="s">
        <v>4658</v>
      </c>
      <c r="U105" s="17">
        <v>14011857.8838</v>
      </c>
      <c r="V105" s="18">
        <v>186</v>
      </c>
      <c r="W105" s="18">
        <v>103</v>
      </c>
      <c r="X105" s="83" t="str">
        <f t="shared" si="20"/>
        <v>04019103</v>
      </c>
      <c r="Y105" s="26">
        <f t="shared" si="21"/>
        <v>0.50260624296229339</v>
      </c>
      <c r="Z105" s="17" t="b">
        <f t="shared" si="25"/>
        <v>1</v>
      </c>
      <c r="AA105" s="18" t="str">
        <f t="shared" si="28"/>
        <v>103</v>
      </c>
      <c r="AB105" s="18" t="b">
        <f t="shared" si="22"/>
        <v>1</v>
      </c>
      <c r="AC105" s="18" t="str">
        <f t="shared" si="29"/>
        <v>04019103</v>
      </c>
      <c r="AD105" s="19" t="b">
        <f t="shared" si="23"/>
        <v>1</v>
      </c>
      <c r="AE105" s="82"/>
      <c r="AF105" s="17" t="s">
        <v>4729</v>
      </c>
      <c r="AG105" s="18" t="s">
        <v>10109</v>
      </c>
      <c r="AH105" s="19" t="s">
        <v>591</v>
      </c>
    </row>
    <row r="106" spans="1:34" x14ac:dyDescent="0.25">
      <c r="A106">
        <v>498824</v>
      </c>
      <c r="B106">
        <v>0.49551099999999998</v>
      </c>
      <c r="C106" t="s">
        <v>4152</v>
      </c>
      <c r="D106" t="s">
        <v>4729</v>
      </c>
      <c r="E106" t="s">
        <v>4756</v>
      </c>
      <c r="F106" t="s">
        <v>4046</v>
      </c>
      <c r="G106" t="s">
        <v>4153</v>
      </c>
      <c r="H106" s="4">
        <v>104</v>
      </c>
      <c r="I106" t="s">
        <v>4760</v>
      </c>
      <c r="J106">
        <v>1475</v>
      </c>
      <c r="K106" s="34" t="s">
        <v>10110</v>
      </c>
      <c r="M106" s="29" t="str">
        <f t="shared" si="24"/>
        <v>YES</v>
      </c>
      <c r="N106" s="9" t="str">
        <f t="shared" si="17"/>
        <v>YES</v>
      </c>
      <c r="O106" s="9">
        <f t="shared" si="18"/>
        <v>0.99989935798138929</v>
      </c>
      <c r="P106" s="9" t="str">
        <f t="shared" si="19"/>
        <v>YES</v>
      </c>
      <c r="Q106" s="9" t="s">
        <v>4658</v>
      </c>
      <c r="R106" s="30" t="s">
        <v>4658</v>
      </c>
      <c r="U106" s="17">
        <v>13815444.2766</v>
      </c>
      <c r="V106" s="18">
        <v>373</v>
      </c>
      <c r="W106" s="18">
        <v>104</v>
      </c>
      <c r="X106" s="83" t="str">
        <f t="shared" si="20"/>
        <v>04019104</v>
      </c>
      <c r="Y106" s="26">
        <f t="shared" si="21"/>
        <v>0.49556087424672862</v>
      </c>
      <c r="Z106" s="17" t="b">
        <f t="shared" si="25"/>
        <v>1</v>
      </c>
      <c r="AA106" s="18" t="str">
        <f t="shared" si="28"/>
        <v>104</v>
      </c>
      <c r="AB106" s="18" t="b">
        <f t="shared" si="22"/>
        <v>1</v>
      </c>
      <c r="AC106" s="18" t="str">
        <f t="shared" si="29"/>
        <v>04019104</v>
      </c>
      <c r="AD106" s="19" t="b">
        <f t="shared" si="23"/>
        <v>1</v>
      </c>
      <c r="AE106" s="82"/>
      <c r="AF106" s="17" t="s">
        <v>4729</v>
      </c>
      <c r="AG106" s="18" t="s">
        <v>10110</v>
      </c>
      <c r="AH106" s="19" t="s">
        <v>4154</v>
      </c>
    </row>
    <row r="107" spans="1:34" x14ac:dyDescent="0.25">
      <c r="A107">
        <v>483881</v>
      </c>
      <c r="B107">
        <v>0.25130799999999998</v>
      </c>
      <c r="C107" t="s">
        <v>515</v>
      </c>
      <c r="D107" t="s">
        <v>4729</v>
      </c>
      <c r="E107" t="s">
        <v>4756</v>
      </c>
      <c r="F107" t="s">
        <v>4046</v>
      </c>
      <c r="G107" t="s">
        <v>4094</v>
      </c>
      <c r="H107" s="4">
        <v>105</v>
      </c>
      <c r="I107" t="s">
        <v>4760</v>
      </c>
      <c r="J107">
        <v>1040</v>
      </c>
      <c r="K107" s="34" t="s">
        <v>10111</v>
      </c>
      <c r="M107" s="29" t="str">
        <f t="shared" si="24"/>
        <v>YES</v>
      </c>
      <c r="N107" s="9" t="str">
        <f t="shared" si="17"/>
        <v>YES</v>
      </c>
      <c r="O107" s="9">
        <f t="shared" si="18"/>
        <v>0.99704874001794264</v>
      </c>
      <c r="P107" s="9" t="str">
        <f t="shared" si="19"/>
        <v>YES</v>
      </c>
      <c r="Q107" s="9" t="s">
        <v>4658</v>
      </c>
      <c r="R107" s="30" t="s">
        <v>4658</v>
      </c>
      <c r="U107" s="17">
        <v>7026802.86931</v>
      </c>
      <c r="V107" s="18">
        <v>256</v>
      </c>
      <c r="W107" s="18">
        <v>105</v>
      </c>
      <c r="X107" s="83" t="str">
        <f t="shared" si="20"/>
        <v>04019105</v>
      </c>
      <c r="Y107" s="26">
        <f t="shared" si="21"/>
        <v>0.25205187059910183</v>
      </c>
      <c r="Z107" s="17" t="b">
        <f t="shared" si="25"/>
        <v>1</v>
      </c>
      <c r="AA107" s="18" t="str">
        <f t="shared" si="28"/>
        <v>105</v>
      </c>
      <c r="AB107" s="18" t="b">
        <f t="shared" si="22"/>
        <v>1</v>
      </c>
      <c r="AC107" s="18" t="str">
        <f t="shared" si="29"/>
        <v>04019105</v>
      </c>
      <c r="AD107" s="19" t="b">
        <f t="shared" si="23"/>
        <v>1</v>
      </c>
      <c r="AE107" s="82"/>
      <c r="AF107" s="17" t="s">
        <v>4729</v>
      </c>
      <c r="AG107" s="18" t="s">
        <v>10111</v>
      </c>
      <c r="AH107" s="19" t="s">
        <v>516</v>
      </c>
    </row>
    <row r="108" spans="1:34" x14ac:dyDescent="0.25">
      <c r="A108">
        <v>577640</v>
      </c>
      <c r="B108">
        <v>1.3450530000000001</v>
      </c>
      <c r="C108" t="s">
        <v>226</v>
      </c>
      <c r="D108" t="s">
        <v>4729</v>
      </c>
      <c r="E108" t="s">
        <v>4756</v>
      </c>
      <c r="F108" t="s">
        <v>4046</v>
      </c>
      <c r="G108" t="s">
        <v>4758</v>
      </c>
      <c r="H108" s="4">
        <v>106</v>
      </c>
      <c r="I108" t="s">
        <v>4760</v>
      </c>
      <c r="J108">
        <v>1317</v>
      </c>
      <c r="K108" s="34" t="s">
        <v>10112</v>
      </c>
      <c r="M108" s="29" t="str">
        <f t="shared" si="24"/>
        <v>YES</v>
      </c>
      <c r="N108" s="9" t="str">
        <f t="shared" si="17"/>
        <v>YES</v>
      </c>
      <c r="O108" s="9">
        <f t="shared" si="18"/>
        <v>0.97363691832686405</v>
      </c>
      <c r="P108" s="9" t="str">
        <f t="shared" si="19"/>
        <v>YES</v>
      </c>
      <c r="Q108" s="9" t="s">
        <v>4658</v>
      </c>
      <c r="R108" s="30" t="s">
        <v>4658</v>
      </c>
      <c r="U108" s="17">
        <v>38513253.605499998</v>
      </c>
      <c r="V108" s="18">
        <v>125</v>
      </c>
      <c r="W108" s="18">
        <v>106</v>
      </c>
      <c r="X108" s="83" t="str">
        <f t="shared" si="20"/>
        <v>04019106</v>
      </c>
      <c r="Y108" s="26">
        <f t="shared" si="21"/>
        <v>1.3814728824286902</v>
      </c>
      <c r="Z108" s="17" t="b">
        <f t="shared" si="25"/>
        <v>1</v>
      </c>
      <c r="AA108" s="18" t="str">
        <f t="shared" si="28"/>
        <v>106</v>
      </c>
      <c r="AB108" s="18" t="b">
        <f t="shared" si="22"/>
        <v>1</v>
      </c>
      <c r="AC108" s="18" t="str">
        <f t="shared" si="29"/>
        <v>04019106</v>
      </c>
      <c r="AD108" s="19" t="b">
        <f t="shared" si="23"/>
        <v>1</v>
      </c>
      <c r="AE108" s="82"/>
      <c r="AF108" s="17" t="s">
        <v>4729</v>
      </c>
      <c r="AG108" s="18" t="s">
        <v>10112</v>
      </c>
      <c r="AH108" s="19" t="s">
        <v>227</v>
      </c>
    </row>
    <row r="109" spans="1:34" x14ac:dyDescent="0.25">
      <c r="A109">
        <v>577562</v>
      </c>
      <c r="B109">
        <v>0.25637300000000002</v>
      </c>
      <c r="C109" t="s">
        <v>219</v>
      </c>
      <c r="D109" t="s">
        <v>4729</v>
      </c>
      <c r="E109" t="s">
        <v>4756</v>
      </c>
      <c r="F109" t="s">
        <v>4046</v>
      </c>
      <c r="G109" t="s">
        <v>4094</v>
      </c>
      <c r="H109" s="4">
        <v>107</v>
      </c>
      <c r="I109" t="s">
        <v>4760</v>
      </c>
      <c r="J109">
        <v>1351</v>
      </c>
      <c r="K109" s="34" t="s">
        <v>10113</v>
      </c>
      <c r="M109" s="29" t="str">
        <f t="shared" si="24"/>
        <v>YES</v>
      </c>
      <c r="N109" s="9" t="str">
        <f t="shared" si="17"/>
        <v>YES</v>
      </c>
      <c r="O109" s="9">
        <f t="shared" si="18"/>
        <v>1.0047864810029421</v>
      </c>
      <c r="P109" s="9" t="str">
        <f t="shared" si="19"/>
        <v>YES</v>
      </c>
      <c r="Q109" s="9" t="s">
        <v>4658</v>
      </c>
      <c r="R109" s="30" t="s">
        <v>4658</v>
      </c>
      <c r="U109" s="17">
        <v>7113221.7424600003</v>
      </c>
      <c r="V109" s="18">
        <v>152</v>
      </c>
      <c r="W109" s="18">
        <v>107</v>
      </c>
      <c r="X109" s="83" t="str">
        <f t="shared" si="20"/>
        <v>04019107</v>
      </c>
      <c r="Y109" s="26">
        <f t="shared" si="21"/>
        <v>0.25515172113392448</v>
      </c>
      <c r="Z109" s="17" t="b">
        <f t="shared" si="25"/>
        <v>1</v>
      </c>
      <c r="AA109" s="18" t="str">
        <f t="shared" si="28"/>
        <v>107</v>
      </c>
      <c r="AB109" s="18" t="b">
        <f t="shared" si="22"/>
        <v>1</v>
      </c>
      <c r="AC109" s="18" t="str">
        <f t="shared" si="29"/>
        <v>04019107</v>
      </c>
      <c r="AD109" s="19" t="b">
        <f t="shared" si="23"/>
        <v>1</v>
      </c>
      <c r="AE109" s="82"/>
      <c r="AF109" s="17" t="s">
        <v>4729</v>
      </c>
      <c r="AG109" s="18" t="s">
        <v>10113</v>
      </c>
      <c r="AH109" s="19" t="s">
        <v>220</v>
      </c>
    </row>
    <row r="110" spans="1:34" x14ac:dyDescent="0.25">
      <c r="A110">
        <v>554087</v>
      </c>
      <c r="B110">
        <v>0.51786500000000002</v>
      </c>
      <c r="C110" t="s">
        <v>600</v>
      </c>
      <c r="D110" t="s">
        <v>4729</v>
      </c>
      <c r="E110" t="s">
        <v>4756</v>
      </c>
      <c r="F110" t="s">
        <v>4046</v>
      </c>
      <c r="G110" t="s">
        <v>4094</v>
      </c>
      <c r="H110" s="4">
        <v>108</v>
      </c>
      <c r="I110" t="s">
        <v>4760</v>
      </c>
      <c r="J110">
        <v>2448</v>
      </c>
      <c r="K110" s="34" t="s">
        <v>10114</v>
      </c>
      <c r="M110" s="29" t="str">
        <f t="shared" si="24"/>
        <v>YES</v>
      </c>
      <c r="N110" s="9" t="str">
        <f t="shared" si="17"/>
        <v>YES</v>
      </c>
      <c r="O110" s="9">
        <f t="shared" si="18"/>
        <v>1.0005989040896586</v>
      </c>
      <c r="P110" s="9" t="str">
        <f t="shared" si="19"/>
        <v>YES</v>
      </c>
      <c r="Q110" s="9" t="s">
        <v>4658</v>
      </c>
      <c r="R110" s="30" t="s">
        <v>4658</v>
      </c>
      <c r="U110" s="17">
        <v>14428606.264699999</v>
      </c>
      <c r="V110" s="18">
        <v>171</v>
      </c>
      <c r="W110" s="18">
        <v>108</v>
      </c>
      <c r="X110" s="83" t="str">
        <f t="shared" si="20"/>
        <v>04019108</v>
      </c>
      <c r="Y110" s="26">
        <f t="shared" si="21"/>
        <v>0.5175550341734102</v>
      </c>
      <c r="Z110" s="17" t="b">
        <f t="shared" si="25"/>
        <v>1</v>
      </c>
      <c r="AA110" s="18" t="str">
        <f t="shared" si="28"/>
        <v>108</v>
      </c>
      <c r="AB110" s="18" t="b">
        <f t="shared" si="22"/>
        <v>1</v>
      </c>
      <c r="AC110" s="18" t="str">
        <f t="shared" si="29"/>
        <v>04019108</v>
      </c>
      <c r="AD110" s="19" t="b">
        <f t="shared" si="23"/>
        <v>1</v>
      </c>
      <c r="AE110" s="82"/>
      <c r="AF110" s="17" t="s">
        <v>4729</v>
      </c>
      <c r="AG110" s="18" t="s">
        <v>10114</v>
      </c>
      <c r="AH110" s="19" t="s">
        <v>601</v>
      </c>
    </row>
    <row r="111" spans="1:34" x14ac:dyDescent="0.25">
      <c r="A111">
        <v>554070</v>
      </c>
      <c r="B111">
        <v>0.51337500000000003</v>
      </c>
      <c r="C111" t="s">
        <v>598</v>
      </c>
      <c r="D111" t="s">
        <v>4729</v>
      </c>
      <c r="E111" t="s">
        <v>4756</v>
      </c>
      <c r="F111" t="s">
        <v>4046</v>
      </c>
      <c r="G111" t="s">
        <v>4094</v>
      </c>
      <c r="H111" s="4">
        <v>109</v>
      </c>
      <c r="I111" t="s">
        <v>4760</v>
      </c>
      <c r="J111">
        <v>2031</v>
      </c>
      <c r="K111" s="34" t="s">
        <v>10115</v>
      </c>
      <c r="M111" s="29" t="str">
        <f t="shared" si="24"/>
        <v>YES</v>
      </c>
      <c r="N111" s="9" t="str">
        <f t="shared" si="17"/>
        <v>YES</v>
      </c>
      <c r="O111" s="9">
        <f t="shared" si="18"/>
        <v>1.0080387203752734</v>
      </c>
      <c r="P111" s="9" t="str">
        <f t="shared" si="19"/>
        <v>YES</v>
      </c>
      <c r="Q111" s="9" t="s">
        <v>4658</v>
      </c>
      <c r="R111" s="30" t="s">
        <v>4658</v>
      </c>
      <c r="U111" s="17">
        <v>14197940.3278</v>
      </c>
      <c r="V111" s="18">
        <v>184</v>
      </c>
      <c r="W111" s="18">
        <v>109</v>
      </c>
      <c r="X111" s="83" t="str">
        <f t="shared" si="20"/>
        <v>04019109</v>
      </c>
      <c r="Y111" s="26">
        <f t="shared" si="21"/>
        <v>0.5092810321897957</v>
      </c>
      <c r="Z111" s="17" t="b">
        <f t="shared" si="25"/>
        <v>1</v>
      </c>
      <c r="AA111" s="18" t="str">
        <f t="shared" si="28"/>
        <v>109</v>
      </c>
      <c r="AB111" s="18" t="b">
        <f t="shared" si="22"/>
        <v>1</v>
      </c>
      <c r="AC111" s="18" t="str">
        <f t="shared" si="29"/>
        <v>04019109</v>
      </c>
      <c r="AD111" s="19" t="b">
        <f t="shared" si="23"/>
        <v>1</v>
      </c>
      <c r="AE111" s="82"/>
      <c r="AF111" s="17" t="s">
        <v>4729</v>
      </c>
      <c r="AG111" s="18" t="s">
        <v>10115</v>
      </c>
      <c r="AH111" s="19" t="s">
        <v>599</v>
      </c>
    </row>
    <row r="112" spans="1:34" x14ac:dyDescent="0.25">
      <c r="A112">
        <v>554050</v>
      </c>
      <c r="B112">
        <v>0.515926</v>
      </c>
      <c r="C112" t="s">
        <v>596</v>
      </c>
      <c r="D112" t="s">
        <v>4729</v>
      </c>
      <c r="E112" t="s">
        <v>4756</v>
      </c>
      <c r="F112" t="s">
        <v>4046</v>
      </c>
      <c r="G112" t="s">
        <v>4094</v>
      </c>
      <c r="H112" s="4">
        <v>110</v>
      </c>
      <c r="I112" t="s">
        <v>4760</v>
      </c>
      <c r="J112">
        <v>1967</v>
      </c>
      <c r="K112" s="34" t="s">
        <v>10116</v>
      </c>
      <c r="M112" s="29" t="str">
        <f t="shared" si="24"/>
        <v>YES</v>
      </c>
      <c r="N112" s="9" t="str">
        <f t="shared" si="17"/>
        <v>YES</v>
      </c>
      <c r="O112" s="9">
        <f t="shared" si="18"/>
        <v>0.99850996500498712</v>
      </c>
      <c r="P112" s="9" t="str">
        <f t="shared" si="19"/>
        <v>YES</v>
      </c>
      <c r="Q112" s="9" t="s">
        <v>4658</v>
      </c>
      <c r="R112" s="30" t="s">
        <v>4658</v>
      </c>
      <c r="U112" s="17">
        <v>14404654.838199999</v>
      </c>
      <c r="V112" s="18">
        <v>208</v>
      </c>
      <c r="W112" s="18">
        <v>110</v>
      </c>
      <c r="X112" s="83" t="str">
        <f t="shared" si="20"/>
        <v>04019110</v>
      </c>
      <c r="Y112" s="26">
        <f t="shared" si="21"/>
        <v>0.51669589496527779</v>
      </c>
      <c r="Z112" s="17" t="b">
        <f t="shared" si="25"/>
        <v>1</v>
      </c>
      <c r="AA112" s="18" t="str">
        <f t="shared" si="28"/>
        <v>110</v>
      </c>
      <c r="AB112" s="18" t="b">
        <f t="shared" si="22"/>
        <v>1</v>
      </c>
      <c r="AC112" s="18" t="str">
        <f t="shared" si="29"/>
        <v>04019110</v>
      </c>
      <c r="AD112" s="19" t="b">
        <f t="shared" si="23"/>
        <v>1</v>
      </c>
      <c r="AE112" s="82"/>
      <c r="AF112" s="17" t="s">
        <v>4729</v>
      </c>
      <c r="AG112" s="18" t="s">
        <v>10116</v>
      </c>
      <c r="AH112" s="19" t="s">
        <v>597</v>
      </c>
    </row>
    <row r="113" spans="1:34" x14ac:dyDescent="0.25">
      <c r="A113">
        <v>553972</v>
      </c>
      <c r="B113">
        <v>0.48657899999999998</v>
      </c>
      <c r="C113" t="s">
        <v>588</v>
      </c>
      <c r="D113" t="s">
        <v>4729</v>
      </c>
      <c r="E113" t="s">
        <v>4756</v>
      </c>
      <c r="F113" t="s">
        <v>4046</v>
      </c>
      <c r="G113" t="s">
        <v>4094</v>
      </c>
      <c r="H113" s="4">
        <v>111</v>
      </c>
      <c r="I113" t="s">
        <v>4760</v>
      </c>
      <c r="J113">
        <v>1785</v>
      </c>
      <c r="K113" s="34" t="s">
        <v>10117</v>
      </c>
      <c r="M113" s="29" t="str">
        <f t="shared" si="24"/>
        <v>YES</v>
      </c>
      <c r="N113" s="9" t="str">
        <f t="shared" si="17"/>
        <v>YES</v>
      </c>
      <c r="O113" s="9">
        <f t="shared" si="18"/>
        <v>0.97171368679626113</v>
      </c>
      <c r="P113" s="9" t="str">
        <f t="shared" si="19"/>
        <v>YES</v>
      </c>
      <c r="Q113" s="9" t="s">
        <v>4658</v>
      </c>
      <c r="R113" s="30" t="s">
        <v>4658</v>
      </c>
      <c r="U113" s="17">
        <v>13959918.6241</v>
      </c>
      <c r="V113" s="18">
        <v>222</v>
      </c>
      <c r="W113" s="18">
        <v>111</v>
      </c>
      <c r="X113" s="83" t="str">
        <f t="shared" si="20"/>
        <v>04019111</v>
      </c>
      <c r="Y113" s="26">
        <f t="shared" si="21"/>
        <v>0.50074317837824267</v>
      </c>
      <c r="Z113" s="17" t="b">
        <f t="shared" si="25"/>
        <v>1</v>
      </c>
      <c r="AA113" s="18" t="str">
        <f t="shared" si="28"/>
        <v>111</v>
      </c>
      <c r="AB113" s="18" t="b">
        <f t="shared" si="22"/>
        <v>1</v>
      </c>
      <c r="AC113" s="18" t="str">
        <f t="shared" si="29"/>
        <v>04019111</v>
      </c>
      <c r="AD113" s="19" t="b">
        <f t="shared" si="23"/>
        <v>1</v>
      </c>
      <c r="AE113" s="82"/>
      <c r="AF113" s="17" t="s">
        <v>4729</v>
      </c>
      <c r="AG113" s="18" t="s">
        <v>10117</v>
      </c>
      <c r="AH113" s="19" t="s">
        <v>589</v>
      </c>
    </row>
    <row r="114" spans="1:34" x14ac:dyDescent="0.25">
      <c r="A114">
        <v>554029</v>
      </c>
      <c r="B114">
        <v>0.52593699999999999</v>
      </c>
      <c r="C114" t="s">
        <v>594</v>
      </c>
      <c r="D114" t="s">
        <v>4729</v>
      </c>
      <c r="E114" t="s">
        <v>4756</v>
      </c>
      <c r="F114" t="s">
        <v>4046</v>
      </c>
      <c r="G114" t="s">
        <v>4094</v>
      </c>
      <c r="H114" s="4">
        <v>112</v>
      </c>
      <c r="I114" t="s">
        <v>4760</v>
      </c>
      <c r="J114">
        <v>1279</v>
      </c>
      <c r="K114" s="34" t="s">
        <v>10118</v>
      </c>
      <c r="M114" s="29" t="str">
        <f t="shared" si="24"/>
        <v>YES</v>
      </c>
      <c r="N114" s="9" t="str">
        <f t="shared" si="17"/>
        <v>YES</v>
      </c>
      <c r="O114" s="9">
        <f t="shared" si="18"/>
        <v>1.0230646983449592</v>
      </c>
      <c r="P114" s="9" t="str">
        <f t="shared" si="19"/>
        <v>YES</v>
      </c>
      <c r="Q114" s="9" t="s">
        <v>4658</v>
      </c>
      <c r="R114" s="30" t="s">
        <v>4658</v>
      </c>
      <c r="U114" s="17">
        <v>14331725.1436</v>
      </c>
      <c r="V114" s="18">
        <v>221</v>
      </c>
      <c r="W114" s="18">
        <v>112</v>
      </c>
      <c r="X114" s="83" t="str">
        <f t="shared" si="20"/>
        <v>04019112</v>
      </c>
      <c r="Y114" s="26">
        <f t="shared" si="21"/>
        <v>0.51407990213211663</v>
      </c>
      <c r="Z114" s="17" t="b">
        <f t="shared" si="25"/>
        <v>1</v>
      </c>
      <c r="AA114" s="18" t="str">
        <f t="shared" si="28"/>
        <v>112</v>
      </c>
      <c r="AB114" s="18" t="b">
        <f t="shared" si="22"/>
        <v>1</v>
      </c>
      <c r="AC114" s="18" t="str">
        <f t="shared" si="29"/>
        <v>04019112</v>
      </c>
      <c r="AD114" s="19" t="b">
        <f t="shared" si="23"/>
        <v>1</v>
      </c>
      <c r="AE114" s="82"/>
      <c r="AF114" s="17" t="s">
        <v>4729</v>
      </c>
      <c r="AG114" s="18" t="s">
        <v>10118</v>
      </c>
      <c r="AH114" s="19" t="s">
        <v>595</v>
      </c>
    </row>
    <row r="115" spans="1:34" x14ac:dyDescent="0.25">
      <c r="A115">
        <v>546086</v>
      </c>
      <c r="B115">
        <v>0.250247</v>
      </c>
      <c r="C115" t="s">
        <v>205</v>
      </c>
      <c r="D115" t="s">
        <v>4729</v>
      </c>
      <c r="E115" t="s">
        <v>4756</v>
      </c>
      <c r="F115" t="s">
        <v>4046</v>
      </c>
      <c r="G115" t="s">
        <v>4094</v>
      </c>
      <c r="H115" s="4">
        <v>113</v>
      </c>
      <c r="I115" t="s">
        <v>4760</v>
      </c>
      <c r="J115">
        <v>1311</v>
      </c>
      <c r="K115" s="34" t="s">
        <v>10119</v>
      </c>
      <c r="M115" s="29" t="str">
        <f t="shared" si="24"/>
        <v>YES</v>
      </c>
      <c r="N115" s="9" t="str">
        <f t="shared" si="17"/>
        <v>YES</v>
      </c>
      <c r="O115" s="9">
        <f t="shared" si="18"/>
        <v>0.99851147317229139</v>
      </c>
      <c r="P115" s="9" t="str">
        <f t="shared" si="19"/>
        <v>YES</v>
      </c>
      <c r="Q115" s="9" t="s">
        <v>4658</v>
      </c>
      <c r="R115" s="30" t="s">
        <v>4658</v>
      </c>
      <c r="U115" s="17">
        <v>6986886.1322499998</v>
      </c>
      <c r="V115" s="18">
        <v>249</v>
      </c>
      <c r="W115" s="18">
        <v>113</v>
      </c>
      <c r="X115" s="83" t="str">
        <f t="shared" si="20"/>
        <v>04019113</v>
      </c>
      <c r="Y115" s="26">
        <f t="shared" si="21"/>
        <v>0.25062005467494547</v>
      </c>
      <c r="Z115" s="17" t="b">
        <f t="shared" si="25"/>
        <v>1</v>
      </c>
      <c r="AA115" s="18" t="str">
        <f t="shared" si="28"/>
        <v>113</v>
      </c>
      <c r="AB115" s="18" t="b">
        <f t="shared" si="22"/>
        <v>1</v>
      </c>
      <c r="AC115" s="18" t="str">
        <f t="shared" si="29"/>
        <v>04019113</v>
      </c>
      <c r="AD115" s="19" t="b">
        <f t="shared" si="23"/>
        <v>1</v>
      </c>
      <c r="AE115" s="82"/>
      <c r="AF115" s="17" t="s">
        <v>4729</v>
      </c>
      <c r="AG115" s="18" t="s">
        <v>10119</v>
      </c>
      <c r="AH115" s="19" t="s">
        <v>206</v>
      </c>
    </row>
    <row r="116" spans="1:34" x14ac:dyDescent="0.25">
      <c r="A116">
        <v>545973</v>
      </c>
      <c r="B116">
        <v>16.826433999999999</v>
      </c>
      <c r="C116" t="s">
        <v>195</v>
      </c>
      <c r="D116" t="s">
        <v>4729</v>
      </c>
      <c r="E116" t="s">
        <v>4756</v>
      </c>
      <c r="F116" t="s">
        <v>4046</v>
      </c>
      <c r="G116" t="s">
        <v>4758</v>
      </c>
      <c r="H116" s="4">
        <v>114</v>
      </c>
      <c r="I116" t="s">
        <v>4760</v>
      </c>
      <c r="J116">
        <v>3744</v>
      </c>
      <c r="K116" s="34" t="s">
        <v>10120</v>
      </c>
      <c r="M116" s="29" t="str">
        <f t="shared" si="24"/>
        <v>YES</v>
      </c>
      <c r="N116" s="9" t="str">
        <f t="shared" si="17"/>
        <v>YES</v>
      </c>
      <c r="O116" s="9">
        <f t="shared" si="18"/>
        <v>1.0059716003838282</v>
      </c>
      <c r="P116" s="9" t="str">
        <f t="shared" si="19"/>
        <v>YES</v>
      </c>
      <c r="Q116" s="9" t="s">
        <v>4658</v>
      </c>
      <c r="R116" s="30" t="s">
        <v>4658</v>
      </c>
      <c r="U116" s="17">
        <v>466309443.97100002</v>
      </c>
      <c r="V116" s="18">
        <v>275</v>
      </c>
      <c r="W116" s="18">
        <v>114</v>
      </c>
      <c r="X116" s="83" t="str">
        <f t="shared" si="20"/>
        <v>04019114</v>
      </c>
      <c r="Y116" s="26">
        <f t="shared" si="21"/>
        <v>16.726549729216885</v>
      </c>
      <c r="Z116" s="17" t="b">
        <f t="shared" si="25"/>
        <v>1</v>
      </c>
      <c r="AA116" s="18" t="str">
        <f t="shared" si="28"/>
        <v>114</v>
      </c>
      <c r="AB116" s="18" t="b">
        <f t="shared" si="22"/>
        <v>1</v>
      </c>
      <c r="AC116" s="18" t="str">
        <f t="shared" si="29"/>
        <v>04019114</v>
      </c>
      <c r="AD116" s="19" t="b">
        <f t="shared" si="23"/>
        <v>1</v>
      </c>
      <c r="AE116" s="82"/>
      <c r="AF116" s="17" t="s">
        <v>4729</v>
      </c>
      <c r="AG116" s="18" t="s">
        <v>10120</v>
      </c>
      <c r="AH116" s="19" t="s">
        <v>196</v>
      </c>
    </row>
    <row r="117" spans="1:34" x14ac:dyDescent="0.25">
      <c r="A117">
        <v>554448</v>
      </c>
      <c r="B117">
        <v>0.43943399999999999</v>
      </c>
      <c r="C117" t="s">
        <v>636</v>
      </c>
      <c r="D117" t="s">
        <v>4729</v>
      </c>
      <c r="E117" t="s">
        <v>4756</v>
      </c>
      <c r="F117" t="s">
        <v>4046</v>
      </c>
      <c r="G117" t="s">
        <v>4094</v>
      </c>
      <c r="H117" s="4">
        <v>115</v>
      </c>
      <c r="I117" t="s">
        <v>4760</v>
      </c>
      <c r="J117">
        <v>1800</v>
      </c>
      <c r="K117" s="34" t="s">
        <v>10121</v>
      </c>
      <c r="M117" s="29" t="str">
        <f t="shared" si="24"/>
        <v>YES</v>
      </c>
      <c r="N117" s="9" t="str">
        <f t="shared" si="17"/>
        <v>YES</v>
      </c>
      <c r="O117" s="9">
        <f t="shared" si="18"/>
        <v>1.0042439647677666</v>
      </c>
      <c r="P117" s="9" t="str">
        <f t="shared" si="19"/>
        <v>YES</v>
      </c>
      <c r="Q117" s="9" t="s">
        <v>4658</v>
      </c>
      <c r="R117" s="30" t="s">
        <v>4658</v>
      </c>
      <c r="U117" s="17">
        <v>12198944.9331</v>
      </c>
      <c r="V117" s="18">
        <v>195</v>
      </c>
      <c r="W117" s="18">
        <v>115</v>
      </c>
      <c r="X117" s="83" t="str">
        <f t="shared" si="20"/>
        <v>04019115</v>
      </c>
      <c r="Y117" s="26">
        <f t="shared" si="21"/>
        <v>0.43757693888817151</v>
      </c>
      <c r="Z117" s="17" t="b">
        <f t="shared" si="25"/>
        <v>1</v>
      </c>
      <c r="AA117" s="18" t="str">
        <f t="shared" si="28"/>
        <v>115</v>
      </c>
      <c r="AB117" s="18" t="b">
        <f t="shared" si="22"/>
        <v>1</v>
      </c>
      <c r="AC117" s="18" t="str">
        <f t="shared" si="29"/>
        <v>04019115</v>
      </c>
      <c r="AD117" s="19" t="b">
        <f t="shared" si="23"/>
        <v>1</v>
      </c>
      <c r="AE117" s="82"/>
      <c r="AF117" s="17" t="s">
        <v>4729</v>
      </c>
      <c r="AG117" s="18" t="s">
        <v>10121</v>
      </c>
      <c r="AH117" s="19" t="s">
        <v>637</v>
      </c>
    </row>
    <row r="118" spans="1:34" x14ac:dyDescent="0.25">
      <c r="A118">
        <v>562936</v>
      </c>
      <c r="B118">
        <v>0.30288799999999999</v>
      </c>
      <c r="C118" t="s">
        <v>295</v>
      </c>
      <c r="D118" t="s">
        <v>4729</v>
      </c>
      <c r="E118" t="s">
        <v>4756</v>
      </c>
      <c r="F118" t="s">
        <v>4046</v>
      </c>
      <c r="G118" t="s">
        <v>4094</v>
      </c>
      <c r="H118" s="4">
        <v>116</v>
      </c>
      <c r="I118" t="s">
        <v>4760</v>
      </c>
      <c r="J118">
        <v>2441</v>
      </c>
      <c r="K118" s="34" t="s">
        <v>10122</v>
      </c>
      <c r="M118" s="29" t="str">
        <f t="shared" si="24"/>
        <v>YES</v>
      </c>
      <c r="N118" s="9" t="str">
        <f t="shared" si="17"/>
        <v>YES</v>
      </c>
      <c r="O118" s="9">
        <f t="shared" si="18"/>
        <v>0.99904887822418154</v>
      </c>
      <c r="P118" s="9" t="str">
        <f t="shared" si="19"/>
        <v>YES</v>
      </c>
      <c r="Q118" s="9" t="s">
        <v>4658</v>
      </c>
      <c r="R118" s="30" t="s">
        <v>4658</v>
      </c>
      <c r="U118" s="17">
        <v>8452071.7687100004</v>
      </c>
      <c r="V118" s="18">
        <v>189</v>
      </c>
      <c r="W118" s="18">
        <v>116</v>
      </c>
      <c r="X118" s="83" t="str">
        <f t="shared" si="20"/>
        <v>04019116</v>
      </c>
      <c r="Y118" s="26">
        <f t="shared" si="21"/>
        <v>0.30317635763566059</v>
      </c>
      <c r="Z118" s="17" t="b">
        <f t="shared" si="25"/>
        <v>1</v>
      </c>
      <c r="AA118" s="18" t="str">
        <f t="shared" si="28"/>
        <v>116</v>
      </c>
      <c r="AB118" s="18" t="b">
        <f t="shared" si="22"/>
        <v>1</v>
      </c>
      <c r="AC118" s="18" t="str">
        <f t="shared" si="29"/>
        <v>04019116</v>
      </c>
      <c r="AD118" s="19" t="b">
        <f t="shared" si="23"/>
        <v>1</v>
      </c>
      <c r="AE118" s="82"/>
      <c r="AF118" s="17" t="s">
        <v>4729</v>
      </c>
      <c r="AG118" s="18" t="s">
        <v>10122</v>
      </c>
      <c r="AH118" s="19" t="s">
        <v>296</v>
      </c>
    </row>
    <row r="119" spans="1:34" x14ac:dyDescent="0.25">
      <c r="A119">
        <v>554366</v>
      </c>
      <c r="B119">
        <v>0.32564599999999999</v>
      </c>
      <c r="C119" t="s">
        <v>628</v>
      </c>
      <c r="D119" t="s">
        <v>4729</v>
      </c>
      <c r="E119" t="s">
        <v>4756</v>
      </c>
      <c r="F119" t="s">
        <v>4046</v>
      </c>
      <c r="G119" t="s">
        <v>4094</v>
      </c>
      <c r="H119" s="4">
        <v>117</v>
      </c>
      <c r="I119" t="s">
        <v>4760</v>
      </c>
      <c r="J119">
        <v>1379</v>
      </c>
      <c r="K119" s="34" t="s">
        <v>10123</v>
      </c>
      <c r="M119" s="29" t="str">
        <f t="shared" si="24"/>
        <v>YES</v>
      </c>
      <c r="N119" s="9" t="str">
        <f t="shared" si="17"/>
        <v>YES</v>
      </c>
      <c r="O119" s="9">
        <f t="shared" si="18"/>
        <v>1.005853716480654</v>
      </c>
      <c r="P119" s="9" t="str">
        <f t="shared" si="19"/>
        <v>YES</v>
      </c>
      <c r="Q119" s="9" t="s">
        <v>4658</v>
      </c>
      <c r="R119" s="30" t="s">
        <v>4658</v>
      </c>
      <c r="U119" s="17">
        <v>9025655.8161999993</v>
      </c>
      <c r="V119" s="18">
        <v>228</v>
      </c>
      <c r="W119" s="18">
        <v>117</v>
      </c>
      <c r="X119" s="83" t="str">
        <f t="shared" si="20"/>
        <v>04019117</v>
      </c>
      <c r="Y119" s="26">
        <f t="shared" si="21"/>
        <v>0.32375085428862488</v>
      </c>
      <c r="Z119" s="17" t="b">
        <f t="shared" si="25"/>
        <v>1</v>
      </c>
      <c r="AA119" s="18" t="str">
        <f t="shared" si="28"/>
        <v>117</v>
      </c>
      <c r="AB119" s="18" t="b">
        <f t="shared" si="22"/>
        <v>1</v>
      </c>
      <c r="AC119" s="18" t="str">
        <f t="shared" si="29"/>
        <v>04019117</v>
      </c>
      <c r="AD119" s="19" t="b">
        <f t="shared" si="23"/>
        <v>1</v>
      </c>
      <c r="AE119" s="82"/>
      <c r="AF119" s="17" t="s">
        <v>4729</v>
      </c>
      <c r="AG119" s="18" t="s">
        <v>10123</v>
      </c>
      <c r="AH119" s="19" t="s">
        <v>629</v>
      </c>
    </row>
    <row r="120" spans="1:34" x14ac:dyDescent="0.25">
      <c r="A120">
        <v>554385</v>
      </c>
      <c r="B120">
        <v>0.29468800000000001</v>
      </c>
      <c r="C120" t="s">
        <v>630</v>
      </c>
      <c r="D120" t="s">
        <v>4729</v>
      </c>
      <c r="E120" t="s">
        <v>4756</v>
      </c>
      <c r="F120" t="s">
        <v>4046</v>
      </c>
      <c r="G120" t="s">
        <v>4094</v>
      </c>
      <c r="H120" s="4">
        <v>118</v>
      </c>
      <c r="I120" t="s">
        <v>4760</v>
      </c>
      <c r="J120">
        <v>899</v>
      </c>
      <c r="K120" s="34" t="s">
        <v>10124</v>
      </c>
      <c r="M120" s="29" t="str">
        <f t="shared" si="24"/>
        <v>YES</v>
      </c>
      <c r="N120" s="9" t="str">
        <f t="shared" si="17"/>
        <v>YES</v>
      </c>
      <c r="O120" s="9">
        <f t="shared" si="18"/>
        <v>1.0078515372283403</v>
      </c>
      <c r="P120" s="9" t="str">
        <f t="shared" si="19"/>
        <v>YES</v>
      </c>
      <c r="Q120" s="9" t="s">
        <v>4658</v>
      </c>
      <c r="R120" s="30" t="s">
        <v>4658</v>
      </c>
      <c r="U120" s="17">
        <v>8151428.6933500003</v>
      </c>
      <c r="V120" s="18">
        <v>230</v>
      </c>
      <c r="W120" s="18">
        <v>118</v>
      </c>
      <c r="X120" s="83" t="str">
        <f t="shared" si="20"/>
        <v>04019118</v>
      </c>
      <c r="Y120" s="26">
        <f t="shared" si="21"/>
        <v>0.29239227119741451</v>
      </c>
      <c r="Z120" s="17" t="b">
        <f t="shared" si="25"/>
        <v>1</v>
      </c>
      <c r="AA120" s="18" t="str">
        <f t="shared" si="28"/>
        <v>118</v>
      </c>
      <c r="AB120" s="18" t="b">
        <f t="shared" si="22"/>
        <v>1</v>
      </c>
      <c r="AC120" s="18" t="str">
        <f t="shared" si="29"/>
        <v>04019118</v>
      </c>
      <c r="AD120" s="19" t="b">
        <f t="shared" si="23"/>
        <v>1</v>
      </c>
      <c r="AE120" s="82"/>
      <c r="AF120" s="17" t="s">
        <v>4729</v>
      </c>
      <c r="AG120" s="18" t="s">
        <v>10124</v>
      </c>
      <c r="AH120" s="19" t="s">
        <v>631</v>
      </c>
    </row>
    <row r="121" spans="1:34" x14ac:dyDescent="0.25">
      <c r="A121">
        <v>554467</v>
      </c>
      <c r="B121">
        <v>0.31298599999999999</v>
      </c>
      <c r="C121" t="s">
        <v>638</v>
      </c>
      <c r="D121" t="s">
        <v>4729</v>
      </c>
      <c r="E121" t="s">
        <v>4756</v>
      </c>
      <c r="F121" t="s">
        <v>4046</v>
      </c>
      <c r="G121" t="s">
        <v>4094</v>
      </c>
      <c r="H121" s="4">
        <v>119</v>
      </c>
      <c r="I121" t="s">
        <v>4760</v>
      </c>
      <c r="J121">
        <v>1150</v>
      </c>
      <c r="K121" s="34" t="s">
        <v>10125</v>
      </c>
      <c r="M121" s="29" t="str">
        <f t="shared" si="24"/>
        <v>YES</v>
      </c>
      <c r="N121" s="9" t="str">
        <f t="shared" si="17"/>
        <v>YES</v>
      </c>
      <c r="O121" s="9">
        <f t="shared" si="18"/>
        <v>1.0227065296541333</v>
      </c>
      <c r="P121" s="9" t="str">
        <f t="shared" si="19"/>
        <v>YES</v>
      </c>
      <c r="Q121" s="9" t="s">
        <v>4658</v>
      </c>
      <c r="R121" s="30" t="s">
        <v>4658</v>
      </c>
      <c r="U121" s="17">
        <v>8531820.8590600006</v>
      </c>
      <c r="V121" s="18">
        <v>229</v>
      </c>
      <c r="W121" s="18">
        <v>119</v>
      </c>
      <c r="X121" s="83" t="str">
        <f t="shared" si="20"/>
        <v>04019119</v>
      </c>
      <c r="Y121" s="26">
        <f t="shared" si="21"/>
        <v>0.30603696263271923</v>
      </c>
      <c r="Z121" s="17" t="b">
        <f t="shared" si="25"/>
        <v>1</v>
      </c>
      <c r="AA121" s="18" t="str">
        <f t="shared" si="28"/>
        <v>119</v>
      </c>
      <c r="AB121" s="18" t="b">
        <f t="shared" si="22"/>
        <v>1</v>
      </c>
      <c r="AC121" s="18" t="str">
        <f t="shared" si="29"/>
        <v>04019119</v>
      </c>
      <c r="AD121" s="19" t="b">
        <f t="shared" si="23"/>
        <v>1</v>
      </c>
      <c r="AE121" s="82"/>
      <c r="AF121" s="17" t="s">
        <v>4729</v>
      </c>
      <c r="AG121" s="18" t="s">
        <v>10125</v>
      </c>
      <c r="AH121" s="19" t="s">
        <v>639</v>
      </c>
    </row>
    <row r="122" spans="1:34" x14ac:dyDescent="0.25">
      <c r="A122">
        <v>554164</v>
      </c>
      <c r="B122">
        <v>0.37026799999999999</v>
      </c>
      <c r="C122" t="s">
        <v>608</v>
      </c>
      <c r="D122" t="s">
        <v>4729</v>
      </c>
      <c r="E122" t="s">
        <v>4756</v>
      </c>
      <c r="F122" t="s">
        <v>4046</v>
      </c>
      <c r="G122" t="s">
        <v>4094</v>
      </c>
      <c r="H122" s="4">
        <v>120</v>
      </c>
      <c r="I122" t="s">
        <v>4760</v>
      </c>
      <c r="J122">
        <v>1765</v>
      </c>
      <c r="K122" s="34" t="s">
        <v>10126</v>
      </c>
      <c r="M122" s="29" t="str">
        <f t="shared" si="24"/>
        <v>YES</v>
      </c>
      <c r="N122" s="9" t="str">
        <f t="shared" si="17"/>
        <v>YES</v>
      </c>
      <c r="O122" s="9">
        <f t="shared" si="18"/>
        <v>1.00171450778148</v>
      </c>
      <c r="P122" s="9" t="str">
        <f t="shared" si="19"/>
        <v>YES</v>
      </c>
      <c r="Q122" s="9" t="s">
        <v>4658</v>
      </c>
      <c r="R122" s="30" t="s">
        <v>4658</v>
      </c>
      <c r="U122" s="17">
        <v>10304811.7313</v>
      </c>
      <c r="V122" s="18">
        <v>265</v>
      </c>
      <c r="W122" s="18">
        <v>120</v>
      </c>
      <c r="X122" s="83" t="str">
        <f t="shared" si="20"/>
        <v>04019120</v>
      </c>
      <c r="Y122" s="26">
        <f t="shared" si="21"/>
        <v>0.36963425918632348</v>
      </c>
      <c r="Z122" s="17" t="b">
        <f t="shared" si="25"/>
        <v>1</v>
      </c>
      <c r="AA122" s="18" t="str">
        <f t="shared" si="28"/>
        <v>120</v>
      </c>
      <c r="AB122" s="18" t="b">
        <f t="shared" si="22"/>
        <v>1</v>
      </c>
      <c r="AC122" s="18" t="str">
        <f t="shared" si="29"/>
        <v>04019120</v>
      </c>
      <c r="AD122" s="19" t="b">
        <f t="shared" si="23"/>
        <v>1</v>
      </c>
      <c r="AE122" s="82"/>
      <c r="AF122" s="17" t="s">
        <v>4729</v>
      </c>
      <c r="AG122" s="18" t="s">
        <v>10126</v>
      </c>
      <c r="AH122" s="19" t="s">
        <v>609</v>
      </c>
    </row>
    <row r="123" spans="1:34" x14ac:dyDescent="0.25">
      <c r="A123">
        <v>554184</v>
      </c>
      <c r="B123">
        <v>0.39921699999999999</v>
      </c>
      <c r="C123" t="s">
        <v>610</v>
      </c>
      <c r="D123" t="s">
        <v>4729</v>
      </c>
      <c r="E123" t="s">
        <v>4756</v>
      </c>
      <c r="F123" t="s">
        <v>4046</v>
      </c>
      <c r="G123" t="s">
        <v>4094</v>
      </c>
      <c r="H123" s="4">
        <v>121</v>
      </c>
      <c r="I123" t="s">
        <v>4760</v>
      </c>
      <c r="J123">
        <v>1607</v>
      </c>
      <c r="K123" s="34" t="s">
        <v>10127</v>
      </c>
      <c r="M123" s="29" t="str">
        <f t="shared" si="24"/>
        <v>YES</v>
      </c>
      <c r="N123" s="9" t="str">
        <f t="shared" si="17"/>
        <v>YES</v>
      </c>
      <c r="O123" s="9">
        <f t="shared" si="18"/>
        <v>1.0005460303253404</v>
      </c>
      <c r="P123" s="9" t="str">
        <f t="shared" si="19"/>
        <v>YES</v>
      </c>
      <c r="Q123" s="9" t="s">
        <v>4658</v>
      </c>
      <c r="R123" s="30" t="s">
        <v>4658</v>
      </c>
      <c r="U123" s="17">
        <v>11123457.467700001</v>
      </c>
      <c r="V123" s="18">
        <v>254</v>
      </c>
      <c r="W123" s="18">
        <v>121</v>
      </c>
      <c r="X123" s="83" t="str">
        <f t="shared" si="20"/>
        <v>04019121</v>
      </c>
      <c r="Y123" s="26">
        <f t="shared" si="21"/>
        <v>0.39899913437284784</v>
      </c>
      <c r="Z123" s="17" t="b">
        <f t="shared" si="25"/>
        <v>1</v>
      </c>
      <c r="AA123" s="18" t="str">
        <f t="shared" si="28"/>
        <v>121</v>
      </c>
      <c r="AB123" s="18" t="b">
        <f t="shared" si="22"/>
        <v>1</v>
      </c>
      <c r="AC123" s="18" t="str">
        <f t="shared" si="29"/>
        <v>04019121</v>
      </c>
      <c r="AD123" s="19" t="b">
        <f t="shared" si="23"/>
        <v>1</v>
      </c>
      <c r="AE123" s="82"/>
      <c r="AF123" s="17" t="s">
        <v>4729</v>
      </c>
      <c r="AG123" s="18" t="s">
        <v>10127</v>
      </c>
      <c r="AH123" s="19" t="s">
        <v>611</v>
      </c>
    </row>
    <row r="124" spans="1:34" x14ac:dyDescent="0.25">
      <c r="A124">
        <v>554307</v>
      </c>
      <c r="B124">
        <v>0.30473600000000001</v>
      </c>
      <c r="C124" t="s">
        <v>622</v>
      </c>
      <c r="D124" t="s">
        <v>4729</v>
      </c>
      <c r="E124" t="s">
        <v>4756</v>
      </c>
      <c r="F124" t="s">
        <v>4046</v>
      </c>
      <c r="G124" t="s">
        <v>4094</v>
      </c>
      <c r="H124" s="4">
        <v>122</v>
      </c>
      <c r="I124" t="s">
        <v>4760</v>
      </c>
      <c r="J124">
        <v>1497</v>
      </c>
      <c r="K124" s="34" t="s">
        <v>10128</v>
      </c>
      <c r="M124" s="29" t="str">
        <f t="shared" si="24"/>
        <v>YES</v>
      </c>
      <c r="N124" s="9" t="str">
        <f t="shared" si="17"/>
        <v>YES</v>
      </c>
      <c r="O124" s="9">
        <f t="shared" si="18"/>
        <v>0.99903721096969034</v>
      </c>
      <c r="P124" s="9" t="str">
        <f t="shared" si="19"/>
        <v>YES</v>
      </c>
      <c r="Q124" s="9" t="s">
        <v>4658</v>
      </c>
      <c r="R124" s="30" t="s">
        <v>4658</v>
      </c>
      <c r="U124" s="17">
        <v>8503739.4094200004</v>
      </c>
      <c r="V124" s="18">
        <v>267</v>
      </c>
      <c r="W124" s="18">
        <v>122</v>
      </c>
      <c r="X124" s="83" t="str">
        <f t="shared" si="20"/>
        <v>04019122</v>
      </c>
      <c r="Y124" s="26">
        <f t="shared" si="21"/>
        <v>0.30502967922908059</v>
      </c>
      <c r="Z124" s="17" t="b">
        <f t="shared" si="25"/>
        <v>1</v>
      </c>
      <c r="AA124" s="18" t="str">
        <f t="shared" si="28"/>
        <v>122</v>
      </c>
      <c r="AB124" s="18" t="b">
        <f t="shared" si="22"/>
        <v>1</v>
      </c>
      <c r="AC124" s="18" t="str">
        <f t="shared" si="29"/>
        <v>04019122</v>
      </c>
      <c r="AD124" s="19" t="b">
        <f t="shared" si="23"/>
        <v>1</v>
      </c>
      <c r="AE124" s="82"/>
      <c r="AF124" s="17" t="s">
        <v>4729</v>
      </c>
      <c r="AG124" s="18" t="s">
        <v>10128</v>
      </c>
      <c r="AH124" s="19" t="s">
        <v>623</v>
      </c>
    </row>
    <row r="125" spans="1:34" x14ac:dyDescent="0.25">
      <c r="A125">
        <v>554107</v>
      </c>
      <c r="B125">
        <v>0.37065199999999998</v>
      </c>
      <c r="C125" t="s">
        <v>602</v>
      </c>
      <c r="D125" t="s">
        <v>4729</v>
      </c>
      <c r="E125" t="s">
        <v>4756</v>
      </c>
      <c r="F125" t="s">
        <v>4046</v>
      </c>
      <c r="G125" t="s">
        <v>4094</v>
      </c>
      <c r="H125" s="4">
        <v>123</v>
      </c>
      <c r="I125" t="s">
        <v>4760</v>
      </c>
      <c r="J125">
        <v>2846</v>
      </c>
      <c r="K125" s="34" t="s">
        <v>10129</v>
      </c>
      <c r="M125" s="29" t="str">
        <f t="shared" si="24"/>
        <v>YES</v>
      </c>
      <c r="N125" s="9" t="str">
        <f t="shared" si="17"/>
        <v>YES</v>
      </c>
      <c r="O125" s="9">
        <f t="shared" si="18"/>
        <v>0.99072698902304701</v>
      </c>
      <c r="P125" s="9" t="str">
        <f t="shared" si="19"/>
        <v>YES</v>
      </c>
      <c r="Q125" s="9" t="s">
        <v>4658</v>
      </c>
      <c r="R125" s="30" t="s">
        <v>4658</v>
      </c>
      <c r="U125" s="17">
        <v>10429901.3061</v>
      </c>
      <c r="V125" s="18">
        <v>291</v>
      </c>
      <c r="W125" s="18">
        <v>123</v>
      </c>
      <c r="X125" s="83" t="str">
        <f t="shared" si="20"/>
        <v>04019123</v>
      </c>
      <c r="Y125" s="26">
        <f t="shared" si="21"/>
        <v>0.37412123027505162</v>
      </c>
      <c r="Z125" s="17" t="b">
        <f t="shared" si="25"/>
        <v>1</v>
      </c>
      <c r="AA125" s="18" t="str">
        <f t="shared" si="28"/>
        <v>123</v>
      </c>
      <c r="AB125" s="18" t="b">
        <f t="shared" si="22"/>
        <v>1</v>
      </c>
      <c r="AC125" s="18" t="str">
        <f t="shared" si="29"/>
        <v>04019123</v>
      </c>
      <c r="AD125" s="19" t="b">
        <f t="shared" si="23"/>
        <v>1</v>
      </c>
      <c r="AE125" s="82"/>
      <c r="AF125" s="17" t="s">
        <v>4729</v>
      </c>
      <c r="AG125" s="18" t="s">
        <v>10129</v>
      </c>
      <c r="AH125" s="19" t="s">
        <v>603</v>
      </c>
    </row>
    <row r="126" spans="1:34" x14ac:dyDescent="0.25">
      <c r="A126">
        <v>554266</v>
      </c>
      <c r="B126">
        <v>0.503243</v>
      </c>
      <c r="C126" t="s">
        <v>618</v>
      </c>
      <c r="D126" t="s">
        <v>4729</v>
      </c>
      <c r="E126" t="s">
        <v>4756</v>
      </c>
      <c r="F126" t="s">
        <v>4046</v>
      </c>
      <c r="G126" t="s">
        <v>4094</v>
      </c>
      <c r="H126" s="4">
        <v>124</v>
      </c>
      <c r="I126" t="s">
        <v>4760</v>
      </c>
      <c r="J126">
        <v>2914</v>
      </c>
      <c r="K126" s="34" t="s">
        <v>10130</v>
      </c>
      <c r="M126" s="29" t="str">
        <f t="shared" si="24"/>
        <v>YES</v>
      </c>
      <c r="N126" s="9" t="str">
        <f t="shared" si="17"/>
        <v>YES</v>
      </c>
      <c r="O126" s="9">
        <f t="shared" si="18"/>
        <v>1.0044919576000073</v>
      </c>
      <c r="P126" s="9" t="str">
        <f t="shared" si="19"/>
        <v>YES</v>
      </c>
      <c r="Q126" s="9" t="s">
        <v>4658</v>
      </c>
      <c r="R126" s="30" t="s">
        <v>4658</v>
      </c>
      <c r="U126" s="17">
        <v>13966871.058599999</v>
      </c>
      <c r="V126" s="18">
        <v>283</v>
      </c>
      <c r="W126" s="18">
        <v>124</v>
      </c>
      <c r="X126" s="83" t="str">
        <f t="shared" si="20"/>
        <v>04019124</v>
      </c>
      <c r="Y126" s="26">
        <f t="shared" si="21"/>
        <v>0.50099256265065428</v>
      </c>
      <c r="Z126" s="17" t="b">
        <f t="shared" si="25"/>
        <v>1</v>
      </c>
      <c r="AA126" s="18" t="str">
        <f t="shared" si="28"/>
        <v>124</v>
      </c>
      <c r="AB126" s="18" t="b">
        <f t="shared" si="22"/>
        <v>1</v>
      </c>
      <c r="AC126" s="18" t="str">
        <f t="shared" si="29"/>
        <v>04019124</v>
      </c>
      <c r="AD126" s="19" t="b">
        <f t="shared" si="23"/>
        <v>1</v>
      </c>
      <c r="AE126" s="82"/>
      <c r="AF126" s="17" t="s">
        <v>4729</v>
      </c>
      <c r="AG126" s="18" t="s">
        <v>10130</v>
      </c>
      <c r="AH126" s="19" t="s">
        <v>619</v>
      </c>
    </row>
    <row r="127" spans="1:34" x14ac:dyDescent="0.25">
      <c r="A127">
        <v>577823</v>
      </c>
      <c r="B127">
        <v>1.4159409999999999</v>
      </c>
      <c r="C127" t="s">
        <v>245</v>
      </c>
      <c r="D127" t="s">
        <v>4729</v>
      </c>
      <c r="E127" t="s">
        <v>4756</v>
      </c>
      <c r="F127" t="s">
        <v>4046</v>
      </c>
      <c r="G127" t="s">
        <v>229</v>
      </c>
      <c r="H127" s="4">
        <v>125</v>
      </c>
      <c r="I127" t="s">
        <v>4760</v>
      </c>
      <c r="J127">
        <v>2236</v>
      </c>
      <c r="K127" s="34" t="s">
        <v>10131</v>
      </c>
      <c r="M127" s="29" t="str">
        <f t="shared" si="24"/>
        <v>YES</v>
      </c>
      <c r="N127" s="9" t="str">
        <f t="shared" si="17"/>
        <v>YES</v>
      </c>
      <c r="O127" s="9">
        <f t="shared" si="18"/>
        <v>1.0258086066073819</v>
      </c>
      <c r="P127" s="9" t="str">
        <f t="shared" si="19"/>
        <v>YES</v>
      </c>
      <c r="Q127" s="9" t="s">
        <v>4658</v>
      </c>
      <c r="R127" s="30" t="s">
        <v>4658</v>
      </c>
      <c r="U127" s="17">
        <v>38481027.864399999</v>
      </c>
      <c r="V127" s="18">
        <v>91</v>
      </c>
      <c r="W127" s="18">
        <v>125</v>
      </c>
      <c r="X127" s="83" t="str">
        <f t="shared" si="20"/>
        <v>04019125</v>
      </c>
      <c r="Y127" s="26">
        <f t="shared" si="21"/>
        <v>1.3803169430239899</v>
      </c>
      <c r="Z127" s="17" t="b">
        <f t="shared" si="25"/>
        <v>1</v>
      </c>
      <c r="AA127" s="18" t="str">
        <f t="shared" si="28"/>
        <v>125</v>
      </c>
      <c r="AB127" s="18" t="b">
        <f t="shared" si="22"/>
        <v>1</v>
      </c>
      <c r="AC127" s="18" t="str">
        <f t="shared" si="29"/>
        <v>04019125</v>
      </c>
      <c r="AD127" s="19" t="b">
        <f t="shared" si="23"/>
        <v>1</v>
      </c>
      <c r="AE127" s="82"/>
      <c r="AF127" s="17" t="s">
        <v>4729</v>
      </c>
      <c r="AG127" s="18" t="s">
        <v>10131</v>
      </c>
      <c r="AH127" s="19" t="s">
        <v>246</v>
      </c>
    </row>
    <row r="128" spans="1:34" x14ac:dyDescent="0.25">
      <c r="A128">
        <v>578038</v>
      </c>
      <c r="B128">
        <v>2.5435469999999998</v>
      </c>
      <c r="C128" t="s">
        <v>267</v>
      </c>
      <c r="D128" t="s">
        <v>4729</v>
      </c>
      <c r="E128" t="s">
        <v>4756</v>
      </c>
      <c r="F128" t="s">
        <v>4046</v>
      </c>
      <c r="G128" t="s">
        <v>4758</v>
      </c>
      <c r="H128" s="4">
        <v>126</v>
      </c>
      <c r="I128" t="s">
        <v>4760</v>
      </c>
      <c r="J128">
        <v>2021</v>
      </c>
      <c r="K128" s="34" t="s">
        <v>10132</v>
      </c>
      <c r="M128" s="29" t="str">
        <f t="shared" si="24"/>
        <v>YES</v>
      </c>
      <c r="N128" s="9" t="str">
        <f t="shared" si="17"/>
        <v>YES</v>
      </c>
      <c r="O128" s="9">
        <f t="shared" si="18"/>
        <v>0.99160706828404266</v>
      </c>
      <c r="P128" s="9" t="str">
        <f t="shared" si="19"/>
        <v>YES</v>
      </c>
      <c r="Q128" s="9" t="s">
        <v>4658</v>
      </c>
      <c r="R128" s="30" t="s">
        <v>4658</v>
      </c>
      <c r="U128" s="17">
        <v>71510200.918099999</v>
      </c>
      <c r="V128" s="18">
        <v>105</v>
      </c>
      <c r="W128" s="18">
        <v>126</v>
      </c>
      <c r="X128" s="83" t="str">
        <f t="shared" si="20"/>
        <v>04019126</v>
      </c>
      <c r="Y128" s="26">
        <f t="shared" si="21"/>
        <v>2.5650755035475492</v>
      </c>
      <c r="Z128" s="17" t="b">
        <f t="shared" si="25"/>
        <v>1</v>
      </c>
      <c r="AA128" s="18" t="str">
        <f t="shared" si="28"/>
        <v>126</v>
      </c>
      <c r="AB128" s="18" t="b">
        <f t="shared" si="22"/>
        <v>1</v>
      </c>
      <c r="AC128" s="18" t="str">
        <f t="shared" si="29"/>
        <v>04019126</v>
      </c>
      <c r="AD128" s="19" t="b">
        <f t="shared" si="23"/>
        <v>1</v>
      </c>
      <c r="AE128" s="82"/>
      <c r="AF128" s="17" t="s">
        <v>4729</v>
      </c>
      <c r="AG128" s="18" t="s">
        <v>10132</v>
      </c>
      <c r="AH128" s="19" t="s">
        <v>268</v>
      </c>
    </row>
    <row r="129" spans="1:34" x14ac:dyDescent="0.25">
      <c r="A129">
        <v>562956</v>
      </c>
      <c r="B129">
        <v>0.48234399999999999</v>
      </c>
      <c r="C129" t="s">
        <v>297</v>
      </c>
      <c r="D129" t="s">
        <v>4729</v>
      </c>
      <c r="E129" t="s">
        <v>4756</v>
      </c>
      <c r="F129" t="s">
        <v>4046</v>
      </c>
      <c r="G129" t="s">
        <v>4094</v>
      </c>
      <c r="H129" s="4">
        <v>127</v>
      </c>
      <c r="I129" t="s">
        <v>4760</v>
      </c>
      <c r="J129">
        <v>2467</v>
      </c>
      <c r="K129" s="34" t="s">
        <v>10133</v>
      </c>
      <c r="M129" s="29" t="str">
        <f t="shared" si="24"/>
        <v>YES</v>
      </c>
      <c r="N129" s="9" t="str">
        <f t="shared" si="17"/>
        <v>YES</v>
      </c>
      <c r="O129" s="9">
        <f t="shared" si="18"/>
        <v>1.0018321662933696</v>
      </c>
      <c r="P129" s="9" t="str">
        <f t="shared" si="19"/>
        <v>YES</v>
      </c>
      <c r="Q129" s="9" t="s">
        <v>4658</v>
      </c>
      <c r="R129" s="30" t="s">
        <v>4658</v>
      </c>
      <c r="U129" s="17">
        <v>13422386.924699999</v>
      </c>
      <c r="V129" s="18">
        <v>190</v>
      </c>
      <c r="W129" s="18">
        <v>127</v>
      </c>
      <c r="X129" s="83" t="str">
        <f t="shared" si="20"/>
        <v>04019127</v>
      </c>
      <c r="Y129" s="26">
        <f t="shared" si="21"/>
        <v>0.4814618817686811</v>
      </c>
      <c r="Z129" s="17" t="b">
        <f t="shared" si="25"/>
        <v>1</v>
      </c>
      <c r="AA129" s="18" t="str">
        <f t="shared" si="28"/>
        <v>127</v>
      </c>
      <c r="AB129" s="18" t="b">
        <f t="shared" si="22"/>
        <v>1</v>
      </c>
      <c r="AC129" s="18" t="str">
        <f t="shared" si="29"/>
        <v>04019127</v>
      </c>
      <c r="AD129" s="19" t="b">
        <f t="shared" si="23"/>
        <v>1</v>
      </c>
      <c r="AE129" s="82"/>
      <c r="AF129" s="17" t="s">
        <v>4729</v>
      </c>
      <c r="AG129" s="18" t="s">
        <v>10133</v>
      </c>
      <c r="AH129" s="19" t="s">
        <v>298</v>
      </c>
    </row>
    <row r="130" spans="1:34" x14ac:dyDescent="0.25">
      <c r="A130">
        <v>563070</v>
      </c>
      <c r="B130">
        <v>0.40772700000000001</v>
      </c>
      <c r="C130" t="s">
        <v>309</v>
      </c>
      <c r="D130" t="s">
        <v>4729</v>
      </c>
      <c r="E130" t="s">
        <v>4756</v>
      </c>
      <c r="F130" t="s">
        <v>4046</v>
      </c>
      <c r="G130" t="s">
        <v>4094</v>
      </c>
      <c r="H130" s="4">
        <v>128</v>
      </c>
      <c r="I130" t="s">
        <v>4760</v>
      </c>
      <c r="J130">
        <v>1346</v>
      </c>
      <c r="K130" s="34" t="s">
        <v>10134</v>
      </c>
      <c r="M130" s="29" t="str">
        <f t="shared" si="24"/>
        <v>YES</v>
      </c>
      <c r="N130" s="9" t="str">
        <f t="shared" si="17"/>
        <v>YES</v>
      </c>
      <c r="O130" s="9">
        <f t="shared" si="18"/>
        <v>1.0147751787903323</v>
      </c>
      <c r="P130" s="9" t="str">
        <f t="shared" si="19"/>
        <v>YES</v>
      </c>
      <c r="Q130" s="9" t="s">
        <v>4658</v>
      </c>
      <c r="R130" s="30" t="s">
        <v>4658</v>
      </c>
      <c r="U130" s="17">
        <v>11201275.547900001</v>
      </c>
      <c r="V130" s="18">
        <v>159</v>
      </c>
      <c r="W130" s="18">
        <v>128</v>
      </c>
      <c r="X130" s="83" t="str">
        <f t="shared" si="20"/>
        <v>04019128</v>
      </c>
      <c r="Y130" s="26">
        <f t="shared" si="21"/>
        <v>0.40179047391170225</v>
      </c>
      <c r="Z130" s="17" t="b">
        <f t="shared" si="25"/>
        <v>1</v>
      </c>
      <c r="AA130" s="18" t="str">
        <f t="shared" si="28"/>
        <v>128</v>
      </c>
      <c r="AB130" s="18" t="b">
        <f t="shared" si="22"/>
        <v>1</v>
      </c>
      <c r="AC130" s="18" t="str">
        <f t="shared" si="29"/>
        <v>04019128</v>
      </c>
      <c r="AD130" s="19" t="b">
        <f t="shared" si="23"/>
        <v>1</v>
      </c>
      <c r="AE130" s="82"/>
      <c r="AF130" s="17" t="s">
        <v>4729</v>
      </c>
      <c r="AG130" s="18" t="s">
        <v>10134</v>
      </c>
      <c r="AH130" s="19" t="s">
        <v>310</v>
      </c>
    </row>
    <row r="131" spans="1:34" x14ac:dyDescent="0.25">
      <c r="A131">
        <v>562878</v>
      </c>
      <c r="B131">
        <v>0.45752100000000001</v>
      </c>
      <c r="C131" t="s">
        <v>289</v>
      </c>
      <c r="D131" t="s">
        <v>4729</v>
      </c>
      <c r="E131" t="s">
        <v>4756</v>
      </c>
      <c r="F131" t="s">
        <v>4046</v>
      </c>
      <c r="G131" t="s">
        <v>4094</v>
      </c>
      <c r="H131" s="4">
        <v>129</v>
      </c>
      <c r="I131" t="s">
        <v>4760</v>
      </c>
      <c r="J131">
        <v>2370</v>
      </c>
      <c r="K131" s="34" t="s">
        <v>10135</v>
      </c>
      <c r="M131" s="29" t="str">
        <f t="shared" si="24"/>
        <v>YES</v>
      </c>
      <c r="N131" s="9" t="str">
        <f t="shared" ref="N131:N194" si="30">IF(H131=W131,"YES","NO")</f>
        <v>YES</v>
      </c>
      <c r="O131" s="9">
        <f t="shared" ref="O131:O194" si="31">(B131*(5280*5280))/U131</f>
        <v>0.98498160128425161</v>
      </c>
      <c r="P131" s="9" t="str">
        <f t="shared" ref="P131:P194" si="32">IF(ABS(B131-Y131)/B131 &gt; 0.03, "NO", "YES")</f>
        <v>YES</v>
      </c>
      <c r="Q131" s="9" t="s">
        <v>4658</v>
      </c>
      <c r="R131" s="30" t="s">
        <v>4658</v>
      </c>
      <c r="U131" s="17">
        <v>12949433.1973</v>
      </c>
      <c r="V131" s="18">
        <v>227</v>
      </c>
      <c r="W131" s="18">
        <v>129</v>
      </c>
      <c r="X131" s="83" t="str">
        <f t="shared" ref="X131:X194" si="33">CONCATENATE("04019", W131)</f>
        <v>04019129</v>
      </c>
      <c r="Y131" s="26">
        <f t="shared" ref="Y131:Y194" si="34">U131/27878400</f>
        <v>0.46449700116577708</v>
      </c>
      <c r="Z131" s="17" t="b">
        <f t="shared" si="25"/>
        <v>1</v>
      </c>
      <c r="AA131" s="18" t="str">
        <f t="shared" si="28"/>
        <v>129</v>
      </c>
      <c r="AB131" s="18" t="b">
        <f t="shared" ref="AB131:AB194" si="35">EXACT(TRIM(AH131),TRIM(AA131))</f>
        <v>1</v>
      </c>
      <c r="AC131" s="18" t="str">
        <f t="shared" si="29"/>
        <v>04019129</v>
      </c>
      <c r="AD131" s="19" t="b">
        <f t="shared" ref="AD131:AD194" si="36">EXACT(TRIM(AC131),TRIM(X131))</f>
        <v>1</v>
      </c>
      <c r="AE131" s="82"/>
      <c r="AF131" s="17" t="s">
        <v>4729</v>
      </c>
      <c r="AG131" s="18" t="s">
        <v>10135</v>
      </c>
      <c r="AH131" s="19" t="s">
        <v>290</v>
      </c>
    </row>
    <row r="132" spans="1:34" x14ac:dyDescent="0.25">
      <c r="A132">
        <v>562916</v>
      </c>
      <c r="B132">
        <v>0.44216100000000003</v>
      </c>
      <c r="C132" t="s">
        <v>293</v>
      </c>
      <c r="D132" t="s">
        <v>4729</v>
      </c>
      <c r="E132" t="s">
        <v>4756</v>
      </c>
      <c r="F132" t="s">
        <v>4046</v>
      </c>
      <c r="G132" t="s">
        <v>4094</v>
      </c>
      <c r="H132" s="4">
        <v>130</v>
      </c>
      <c r="I132" t="s">
        <v>4760</v>
      </c>
      <c r="J132">
        <v>3216</v>
      </c>
      <c r="K132" s="34" t="s">
        <v>10136</v>
      </c>
      <c r="M132" s="29" t="str">
        <f t="shared" si="24"/>
        <v>YES</v>
      </c>
      <c r="N132" s="9" t="str">
        <f t="shared" si="30"/>
        <v>YES</v>
      </c>
      <c r="O132" s="9">
        <f t="shared" si="31"/>
        <v>0.99994674409681372</v>
      </c>
      <c r="P132" s="9" t="str">
        <f t="shared" si="32"/>
        <v>YES</v>
      </c>
      <c r="Q132" s="9" t="s">
        <v>4658</v>
      </c>
      <c r="R132" s="30" t="s">
        <v>4658</v>
      </c>
      <c r="U132" s="17">
        <v>12327397.7291</v>
      </c>
      <c r="V132" s="18">
        <v>225</v>
      </c>
      <c r="W132" s="18">
        <v>130</v>
      </c>
      <c r="X132" s="83" t="str">
        <f t="shared" si="33"/>
        <v>04019130</v>
      </c>
      <c r="Y132" s="26">
        <f t="shared" si="34"/>
        <v>0.44218454893752868</v>
      </c>
      <c r="Z132" s="17" t="b">
        <f t="shared" si="25"/>
        <v>1</v>
      </c>
      <c r="AA132" s="18" t="str">
        <f t="shared" si="28"/>
        <v>130</v>
      </c>
      <c r="AB132" s="18" t="b">
        <f t="shared" si="35"/>
        <v>1</v>
      </c>
      <c r="AC132" s="18" t="str">
        <f t="shared" si="29"/>
        <v>04019130</v>
      </c>
      <c r="AD132" s="19" t="b">
        <f t="shared" si="36"/>
        <v>1</v>
      </c>
      <c r="AE132" s="82"/>
      <c r="AF132" s="17" t="s">
        <v>4729</v>
      </c>
      <c r="AG132" s="18" t="s">
        <v>10136</v>
      </c>
      <c r="AH132" s="19" t="s">
        <v>294</v>
      </c>
    </row>
    <row r="133" spans="1:34" x14ac:dyDescent="0.25">
      <c r="A133">
        <v>562995</v>
      </c>
      <c r="B133">
        <v>0.295153</v>
      </c>
      <c r="C133" t="s">
        <v>301</v>
      </c>
      <c r="D133" t="s">
        <v>4729</v>
      </c>
      <c r="E133" t="s">
        <v>4756</v>
      </c>
      <c r="F133" t="s">
        <v>4046</v>
      </c>
      <c r="G133" t="s">
        <v>4094</v>
      </c>
      <c r="H133" s="4">
        <v>131</v>
      </c>
      <c r="I133" t="s">
        <v>4760</v>
      </c>
      <c r="J133">
        <v>1496</v>
      </c>
      <c r="K133" s="34" t="s">
        <v>10137</v>
      </c>
      <c r="M133" s="29" t="str">
        <f t="shared" si="24"/>
        <v>YES</v>
      </c>
      <c r="N133" s="9" t="str">
        <f t="shared" si="30"/>
        <v>YES</v>
      </c>
      <c r="O133" s="9">
        <f t="shared" si="31"/>
        <v>0.99453786075178652</v>
      </c>
      <c r="P133" s="9" t="str">
        <f t="shared" si="32"/>
        <v>YES</v>
      </c>
      <c r="Q133" s="9" t="s">
        <v>4658</v>
      </c>
      <c r="R133" s="30" t="s">
        <v>4658</v>
      </c>
      <c r="U133" s="17">
        <v>8273584.8678299999</v>
      </c>
      <c r="V133" s="18">
        <v>226</v>
      </c>
      <c r="W133" s="18">
        <v>131</v>
      </c>
      <c r="X133" s="83" t="str">
        <f t="shared" si="33"/>
        <v>04019131</v>
      </c>
      <c r="Y133" s="26">
        <f t="shared" si="34"/>
        <v>0.29677402102810779</v>
      </c>
      <c r="Z133" s="17" t="b">
        <f t="shared" si="25"/>
        <v>1</v>
      </c>
      <c r="AA133" s="18" t="str">
        <f t="shared" si="28"/>
        <v>131</v>
      </c>
      <c r="AB133" s="18" t="b">
        <f t="shared" si="35"/>
        <v>1</v>
      </c>
      <c r="AC133" s="18" t="str">
        <f t="shared" si="29"/>
        <v>04019131</v>
      </c>
      <c r="AD133" s="19" t="b">
        <f t="shared" si="36"/>
        <v>1</v>
      </c>
      <c r="AE133" s="82"/>
      <c r="AF133" s="17" t="s">
        <v>4729</v>
      </c>
      <c r="AG133" s="18" t="s">
        <v>10137</v>
      </c>
      <c r="AH133" s="19" t="s">
        <v>302</v>
      </c>
    </row>
    <row r="134" spans="1:34" x14ac:dyDescent="0.25">
      <c r="A134">
        <v>562842</v>
      </c>
      <c r="B134">
        <v>0.59723700000000002</v>
      </c>
      <c r="C134" t="s">
        <v>285</v>
      </c>
      <c r="D134" t="s">
        <v>4729</v>
      </c>
      <c r="E134" t="s">
        <v>4756</v>
      </c>
      <c r="F134" t="s">
        <v>4046</v>
      </c>
      <c r="G134" t="s">
        <v>4094</v>
      </c>
      <c r="H134" s="4">
        <v>132</v>
      </c>
      <c r="I134" t="s">
        <v>4760</v>
      </c>
      <c r="J134">
        <v>2405</v>
      </c>
      <c r="K134" s="34" t="s">
        <v>10138</v>
      </c>
      <c r="M134" s="29" t="str">
        <f t="shared" si="24"/>
        <v>YES</v>
      </c>
      <c r="N134" s="9" t="str">
        <f t="shared" si="30"/>
        <v>YES</v>
      </c>
      <c r="O134" s="9">
        <f t="shared" si="31"/>
        <v>0.99839724212379233</v>
      </c>
      <c r="P134" s="9" t="str">
        <f t="shared" si="32"/>
        <v>YES</v>
      </c>
      <c r="Q134" s="9" t="s">
        <v>4658</v>
      </c>
      <c r="R134" s="30" t="s">
        <v>4658</v>
      </c>
      <c r="U134" s="17">
        <v>16676740.758400001</v>
      </c>
      <c r="V134" s="18">
        <v>268</v>
      </c>
      <c r="W134" s="18">
        <v>132</v>
      </c>
      <c r="X134" s="83" t="str">
        <f t="shared" si="33"/>
        <v>04019132</v>
      </c>
      <c r="Y134" s="26">
        <f t="shared" si="34"/>
        <v>0.59819576297061527</v>
      </c>
      <c r="Z134" s="17" t="b">
        <f t="shared" si="25"/>
        <v>1</v>
      </c>
      <c r="AA134" s="18" t="str">
        <f t="shared" si="28"/>
        <v>132</v>
      </c>
      <c r="AB134" s="18" t="b">
        <f t="shared" si="35"/>
        <v>1</v>
      </c>
      <c r="AC134" s="18" t="str">
        <f t="shared" si="29"/>
        <v>04019132</v>
      </c>
      <c r="AD134" s="19" t="b">
        <f t="shared" si="36"/>
        <v>1</v>
      </c>
      <c r="AE134" s="82"/>
      <c r="AF134" s="17" t="s">
        <v>4729</v>
      </c>
      <c r="AG134" s="18" t="s">
        <v>10138</v>
      </c>
      <c r="AH134" s="19" t="s">
        <v>286</v>
      </c>
    </row>
    <row r="135" spans="1:34" x14ac:dyDescent="0.25">
      <c r="A135">
        <v>562742</v>
      </c>
      <c r="B135">
        <v>0.57795700000000005</v>
      </c>
      <c r="C135" t="s">
        <v>275</v>
      </c>
      <c r="D135" t="s">
        <v>4729</v>
      </c>
      <c r="E135" t="s">
        <v>4756</v>
      </c>
      <c r="F135" t="s">
        <v>4046</v>
      </c>
      <c r="G135" t="s">
        <v>4094</v>
      </c>
      <c r="H135" s="4">
        <v>133</v>
      </c>
      <c r="I135" t="s">
        <v>4760</v>
      </c>
      <c r="J135">
        <v>2342</v>
      </c>
      <c r="K135" s="34" t="s">
        <v>10139</v>
      </c>
      <c r="M135" s="29" t="str">
        <f t="shared" si="24"/>
        <v>YES</v>
      </c>
      <c r="N135" s="9" t="str">
        <f t="shared" si="30"/>
        <v>YES</v>
      </c>
      <c r="O135" s="9">
        <f t="shared" si="31"/>
        <v>1.0093765771602763</v>
      </c>
      <c r="P135" s="9" t="str">
        <f t="shared" si="32"/>
        <v>YES</v>
      </c>
      <c r="Q135" s="9" t="s">
        <v>4658</v>
      </c>
      <c r="R135" s="30" t="s">
        <v>4658</v>
      </c>
      <c r="U135" s="17">
        <v>15962839.6313</v>
      </c>
      <c r="V135" s="18">
        <v>282</v>
      </c>
      <c r="W135" s="18">
        <v>133</v>
      </c>
      <c r="X135" s="83" t="str">
        <f t="shared" si="33"/>
        <v>04019133</v>
      </c>
      <c r="Y135" s="26">
        <f t="shared" si="34"/>
        <v>0.57258808365257696</v>
      </c>
      <c r="Z135" s="17" t="b">
        <f t="shared" si="25"/>
        <v>1</v>
      </c>
      <c r="AA135" s="18" t="str">
        <f t="shared" si="28"/>
        <v>133</v>
      </c>
      <c r="AB135" s="18" t="b">
        <f t="shared" si="35"/>
        <v>1</v>
      </c>
      <c r="AC135" s="18" t="str">
        <f t="shared" si="29"/>
        <v>04019133</v>
      </c>
      <c r="AD135" s="19" t="b">
        <f t="shared" si="36"/>
        <v>1</v>
      </c>
      <c r="AE135" s="82"/>
      <c r="AF135" s="17" t="s">
        <v>4729</v>
      </c>
      <c r="AG135" s="18" t="s">
        <v>10139</v>
      </c>
      <c r="AH135" s="19" t="s">
        <v>276</v>
      </c>
    </row>
    <row r="136" spans="1:34" x14ac:dyDescent="0.25">
      <c r="A136">
        <v>473902</v>
      </c>
      <c r="B136">
        <v>0.52270000000000005</v>
      </c>
      <c r="C136" t="s">
        <v>560</v>
      </c>
      <c r="D136" t="s">
        <v>4729</v>
      </c>
      <c r="E136" t="s">
        <v>4756</v>
      </c>
      <c r="F136" t="s">
        <v>4046</v>
      </c>
      <c r="G136" t="s">
        <v>556</v>
      </c>
      <c r="H136" s="4">
        <v>134</v>
      </c>
      <c r="I136" t="s">
        <v>4760</v>
      </c>
      <c r="J136">
        <v>3673</v>
      </c>
      <c r="K136" s="34" t="s">
        <v>10140</v>
      </c>
      <c r="M136" s="29" t="str">
        <f t="shared" si="24"/>
        <v>YES</v>
      </c>
      <c r="N136" s="9" t="str">
        <f t="shared" si="30"/>
        <v>YES</v>
      </c>
      <c r="O136" s="9">
        <f t="shared" si="31"/>
        <v>1.0202735083779271</v>
      </c>
      <c r="P136" s="9" t="str">
        <f t="shared" si="32"/>
        <v>YES</v>
      </c>
      <c r="Q136" s="9" t="s">
        <v>4658</v>
      </c>
      <c r="R136" s="30" t="s">
        <v>4658</v>
      </c>
      <c r="U136" s="17">
        <v>14282483.6285</v>
      </c>
      <c r="V136" s="18">
        <v>266</v>
      </c>
      <c r="W136" s="18">
        <v>134</v>
      </c>
      <c r="X136" s="83" t="str">
        <f t="shared" si="33"/>
        <v>04019134</v>
      </c>
      <c r="Y136" s="26">
        <f t="shared" si="34"/>
        <v>0.51231360582027663</v>
      </c>
      <c r="Z136" s="17" t="b">
        <f t="shared" si="25"/>
        <v>1</v>
      </c>
      <c r="AA136" s="18" t="str">
        <f t="shared" si="28"/>
        <v>134</v>
      </c>
      <c r="AB136" s="18" t="b">
        <f t="shared" si="35"/>
        <v>1</v>
      </c>
      <c r="AC136" s="18" t="str">
        <f t="shared" si="29"/>
        <v>04019134</v>
      </c>
      <c r="AD136" s="19" t="b">
        <f t="shared" si="36"/>
        <v>1</v>
      </c>
      <c r="AE136" s="82"/>
      <c r="AF136" s="17" t="s">
        <v>4729</v>
      </c>
      <c r="AG136" s="18" t="s">
        <v>10140</v>
      </c>
      <c r="AH136" s="19" t="s">
        <v>561</v>
      </c>
    </row>
    <row r="137" spans="1:34" x14ac:dyDescent="0.25">
      <c r="A137">
        <v>83150</v>
      </c>
      <c r="B137">
        <v>328.05205100000001</v>
      </c>
      <c r="C137" t="s">
        <v>3311</v>
      </c>
      <c r="D137" t="s">
        <v>4729</v>
      </c>
      <c r="E137" t="s">
        <v>4756</v>
      </c>
      <c r="F137" t="s">
        <v>3309</v>
      </c>
      <c r="G137" t="s">
        <v>4758</v>
      </c>
      <c r="H137" s="4">
        <v>135</v>
      </c>
      <c r="I137" t="s">
        <v>4760</v>
      </c>
      <c r="J137">
        <v>494</v>
      </c>
      <c r="K137" s="34" t="s">
        <v>10141</v>
      </c>
      <c r="M137" s="29" t="str">
        <f t="shared" si="24"/>
        <v>YES</v>
      </c>
      <c r="N137" s="9" t="str">
        <f t="shared" si="30"/>
        <v>YES</v>
      </c>
      <c r="O137" s="9">
        <f t="shared" si="31"/>
        <v>1.0043799849727417</v>
      </c>
      <c r="P137" s="9" t="str">
        <f t="shared" si="32"/>
        <v>YES</v>
      </c>
      <c r="Q137" s="9" t="s">
        <v>4658</v>
      </c>
      <c r="R137" s="30" t="s">
        <v>4658</v>
      </c>
      <c r="U137" s="17">
        <v>9105683541.5200005</v>
      </c>
      <c r="V137" s="18">
        <v>87</v>
      </c>
      <c r="W137" s="18">
        <v>135</v>
      </c>
      <c r="X137" s="83" t="str">
        <f t="shared" si="33"/>
        <v>04019135</v>
      </c>
      <c r="Y137" s="26">
        <f t="shared" si="34"/>
        <v>326.62145393996786</v>
      </c>
      <c r="Z137" s="17" t="b">
        <f t="shared" si="25"/>
        <v>1</v>
      </c>
      <c r="AA137" s="18" t="str">
        <f t="shared" si="28"/>
        <v>135</v>
      </c>
      <c r="AB137" s="18" t="b">
        <f t="shared" si="35"/>
        <v>1</v>
      </c>
      <c r="AC137" s="18" t="str">
        <f t="shared" si="29"/>
        <v>04019135</v>
      </c>
      <c r="AD137" s="19" t="b">
        <f t="shared" si="36"/>
        <v>1</v>
      </c>
      <c r="AE137" s="82"/>
      <c r="AF137" s="17" t="s">
        <v>4729</v>
      </c>
      <c r="AG137" s="18" t="s">
        <v>10141</v>
      </c>
      <c r="AH137" s="19" t="s">
        <v>3312</v>
      </c>
    </row>
    <row r="138" spans="1:34" x14ac:dyDescent="0.25">
      <c r="A138">
        <v>83169</v>
      </c>
      <c r="B138">
        <v>555.19173000000001</v>
      </c>
      <c r="C138" t="s">
        <v>3313</v>
      </c>
      <c r="D138" t="s">
        <v>4729</v>
      </c>
      <c r="E138" t="s">
        <v>4756</v>
      </c>
      <c r="F138" t="s">
        <v>3309</v>
      </c>
      <c r="G138" t="s">
        <v>4758</v>
      </c>
      <c r="H138" s="4">
        <v>136</v>
      </c>
      <c r="I138" t="s">
        <v>4760</v>
      </c>
      <c r="J138">
        <v>473</v>
      </c>
      <c r="K138" s="34" t="s">
        <v>10142</v>
      </c>
      <c r="M138" s="29" t="str">
        <f t="shared" si="24"/>
        <v>YES</v>
      </c>
      <c r="N138" s="9" t="str">
        <f t="shared" si="30"/>
        <v>YES</v>
      </c>
      <c r="O138" s="9">
        <f t="shared" si="31"/>
        <v>1.0049526275660436</v>
      </c>
      <c r="P138" s="9" t="str">
        <f t="shared" si="32"/>
        <v>YES</v>
      </c>
      <c r="Q138" s="9" t="s">
        <v>4658</v>
      </c>
      <c r="R138" s="30" t="s">
        <v>4658</v>
      </c>
      <c r="U138" s="17">
        <v>15401578841.700001</v>
      </c>
      <c r="V138" s="18">
        <v>5</v>
      </c>
      <c r="W138" s="18">
        <v>136</v>
      </c>
      <c r="X138" s="83" t="str">
        <f t="shared" si="33"/>
        <v>04019136</v>
      </c>
      <c r="Y138" s="26">
        <f t="shared" si="34"/>
        <v>552.45562305225553</v>
      </c>
      <c r="Z138" s="17" t="b">
        <f t="shared" si="25"/>
        <v>1</v>
      </c>
      <c r="AA138" s="18" t="str">
        <f t="shared" si="28"/>
        <v>136</v>
      </c>
      <c r="AB138" s="18" t="b">
        <f t="shared" si="35"/>
        <v>1</v>
      </c>
      <c r="AC138" s="18" t="str">
        <f t="shared" si="29"/>
        <v>04019136</v>
      </c>
      <c r="AD138" s="19" t="b">
        <f t="shared" si="36"/>
        <v>1</v>
      </c>
      <c r="AE138" s="82"/>
      <c r="AF138" s="17" t="s">
        <v>4729</v>
      </c>
      <c r="AG138" s="18" t="s">
        <v>10142</v>
      </c>
      <c r="AH138" s="19" t="s">
        <v>3314</v>
      </c>
    </row>
    <row r="139" spans="1:34" x14ac:dyDescent="0.25">
      <c r="A139">
        <v>83131</v>
      </c>
      <c r="B139">
        <v>363.33444900000001</v>
      </c>
      <c r="C139" t="s">
        <v>3308</v>
      </c>
      <c r="D139" t="s">
        <v>4729</v>
      </c>
      <c r="E139" t="s">
        <v>4756</v>
      </c>
      <c r="F139" t="s">
        <v>3309</v>
      </c>
      <c r="G139" t="s">
        <v>4758</v>
      </c>
      <c r="H139" s="4">
        <v>137</v>
      </c>
      <c r="I139" t="s">
        <v>4760</v>
      </c>
      <c r="J139">
        <v>419</v>
      </c>
      <c r="K139" s="34" t="s">
        <v>10143</v>
      </c>
      <c r="M139" s="29" t="str">
        <f t="shared" si="24"/>
        <v>YES</v>
      </c>
      <c r="N139" s="9" t="str">
        <f t="shared" si="30"/>
        <v>YES</v>
      </c>
      <c r="O139" s="9">
        <f t="shared" si="31"/>
        <v>1.0183536692978445</v>
      </c>
      <c r="P139" s="9" t="str">
        <f t="shared" si="32"/>
        <v>YES</v>
      </c>
      <c r="Q139" s="9" t="s">
        <v>4658</v>
      </c>
      <c r="R139" s="30" t="s">
        <v>4658</v>
      </c>
      <c r="U139" s="17">
        <v>9946626018.4300003</v>
      </c>
      <c r="V139" s="18">
        <v>245</v>
      </c>
      <c r="W139" s="18">
        <v>137</v>
      </c>
      <c r="X139" s="83" t="str">
        <f t="shared" si="33"/>
        <v>04019137</v>
      </c>
      <c r="Y139" s="26">
        <f t="shared" si="34"/>
        <v>356.78611464180153</v>
      </c>
      <c r="Z139" s="17" t="b">
        <f t="shared" si="25"/>
        <v>1</v>
      </c>
      <c r="AA139" s="18" t="str">
        <f t="shared" si="28"/>
        <v>137</v>
      </c>
      <c r="AB139" s="18" t="b">
        <f t="shared" si="35"/>
        <v>1</v>
      </c>
      <c r="AC139" s="18" t="str">
        <f t="shared" si="29"/>
        <v>04019137</v>
      </c>
      <c r="AD139" s="19" t="b">
        <f t="shared" si="36"/>
        <v>1</v>
      </c>
      <c r="AE139" s="82"/>
      <c r="AF139" s="17" t="s">
        <v>4729</v>
      </c>
      <c r="AG139" s="18" t="s">
        <v>10143</v>
      </c>
      <c r="AH139" s="19" t="s">
        <v>3310</v>
      </c>
    </row>
    <row r="140" spans="1:34" x14ac:dyDescent="0.25">
      <c r="A140">
        <v>153784</v>
      </c>
      <c r="B140">
        <v>615.69970799999999</v>
      </c>
      <c r="C140" t="s">
        <v>111</v>
      </c>
      <c r="D140" t="s">
        <v>4729</v>
      </c>
      <c r="E140" t="s">
        <v>4756</v>
      </c>
      <c r="F140" t="s">
        <v>3309</v>
      </c>
      <c r="G140" t="s">
        <v>4758</v>
      </c>
      <c r="H140" s="4">
        <v>138</v>
      </c>
      <c r="I140" t="s">
        <v>4760</v>
      </c>
      <c r="J140">
        <v>1339</v>
      </c>
      <c r="K140" s="34" t="s">
        <v>10144</v>
      </c>
      <c r="M140" s="29" t="str">
        <f t="shared" si="24"/>
        <v>YES</v>
      </c>
      <c r="N140" s="9" t="str">
        <f t="shared" si="30"/>
        <v>YES</v>
      </c>
      <c r="O140" s="9">
        <f t="shared" si="31"/>
        <v>0.99177573977854727</v>
      </c>
      <c r="P140" s="9" t="str">
        <f t="shared" si="32"/>
        <v>YES</v>
      </c>
      <c r="Q140" s="9" t="s">
        <v>4658</v>
      </c>
      <c r="R140" s="30" t="s">
        <v>4658</v>
      </c>
      <c r="U140" s="17">
        <v>17307060508.799999</v>
      </c>
      <c r="V140" s="18">
        <v>7</v>
      </c>
      <c r="W140" s="18">
        <v>138</v>
      </c>
      <c r="X140" s="83" t="str">
        <f t="shared" si="33"/>
        <v>04019138</v>
      </c>
      <c r="Y140" s="26">
        <f t="shared" si="34"/>
        <v>620.80537293388431</v>
      </c>
      <c r="Z140" s="17" t="b">
        <f t="shared" si="25"/>
        <v>1</v>
      </c>
      <c r="AA140" s="18" t="str">
        <f t="shared" si="28"/>
        <v>138</v>
      </c>
      <c r="AB140" s="18" t="b">
        <f t="shared" si="35"/>
        <v>1</v>
      </c>
      <c r="AC140" s="18" t="str">
        <f t="shared" si="29"/>
        <v>04019138</v>
      </c>
      <c r="AD140" s="19" t="b">
        <f t="shared" si="36"/>
        <v>1</v>
      </c>
      <c r="AE140" s="82"/>
      <c r="AF140" s="17" t="s">
        <v>4729</v>
      </c>
      <c r="AG140" s="18" t="s">
        <v>10144</v>
      </c>
      <c r="AH140" s="19" t="s">
        <v>112</v>
      </c>
    </row>
    <row r="141" spans="1:34" x14ac:dyDescent="0.25">
      <c r="A141">
        <v>449770</v>
      </c>
      <c r="B141">
        <v>40.357461999999998</v>
      </c>
      <c r="C141" t="s">
        <v>3315</v>
      </c>
      <c r="D141" t="s">
        <v>4729</v>
      </c>
      <c r="E141" t="s">
        <v>4756</v>
      </c>
      <c r="F141" t="s">
        <v>4758</v>
      </c>
      <c r="G141" t="s">
        <v>4758</v>
      </c>
      <c r="H141" s="4">
        <v>139</v>
      </c>
      <c r="I141" t="s">
        <v>4760</v>
      </c>
      <c r="J141">
        <v>1577</v>
      </c>
      <c r="K141" s="34" t="s">
        <v>10145</v>
      </c>
      <c r="M141" s="29" t="str">
        <f t="shared" si="24"/>
        <v>YES</v>
      </c>
      <c r="N141" s="9" t="str">
        <f t="shared" si="30"/>
        <v>YES</v>
      </c>
      <c r="O141" s="9">
        <f t="shared" si="31"/>
        <v>0.99234155807754609</v>
      </c>
      <c r="P141" s="9" t="str">
        <f t="shared" si="32"/>
        <v>YES</v>
      </c>
      <c r="Q141" s="9" t="s">
        <v>4658</v>
      </c>
      <c r="R141" s="30" t="s">
        <v>4658</v>
      </c>
      <c r="U141" s="17">
        <v>1133784491.3</v>
      </c>
      <c r="V141" s="18">
        <v>346</v>
      </c>
      <c r="W141" s="18">
        <v>139</v>
      </c>
      <c r="X141" s="83" t="str">
        <f t="shared" si="33"/>
        <v>04019139</v>
      </c>
      <c r="Y141" s="26">
        <f t="shared" si="34"/>
        <v>40.668922581640267</v>
      </c>
      <c r="Z141" s="17" t="b">
        <f t="shared" si="25"/>
        <v>1</v>
      </c>
      <c r="AA141" s="18" t="str">
        <f t="shared" si="28"/>
        <v>139</v>
      </c>
      <c r="AB141" s="18" t="b">
        <f t="shared" si="35"/>
        <v>1</v>
      </c>
      <c r="AC141" s="18" t="str">
        <f t="shared" si="29"/>
        <v>04019139</v>
      </c>
      <c r="AD141" s="19" t="b">
        <f t="shared" si="36"/>
        <v>1</v>
      </c>
      <c r="AE141" s="82"/>
      <c r="AF141" s="17" t="s">
        <v>4729</v>
      </c>
      <c r="AG141" s="18" t="s">
        <v>10145</v>
      </c>
      <c r="AH141" s="19" t="s">
        <v>3316</v>
      </c>
    </row>
    <row r="142" spans="1:34" x14ac:dyDescent="0.25">
      <c r="A142">
        <v>450064</v>
      </c>
      <c r="B142">
        <v>0.968113</v>
      </c>
      <c r="C142" t="s">
        <v>3345</v>
      </c>
      <c r="D142" t="s">
        <v>4729</v>
      </c>
      <c r="E142" t="s">
        <v>4756</v>
      </c>
      <c r="F142" t="s">
        <v>3318</v>
      </c>
      <c r="G142" t="s">
        <v>4758</v>
      </c>
      <c r="H142" s="4">
        <v>140</v>
      </c>
      <c r="I142" t="s">
        <v>4760</v>
      </c>
      <c r="J142">
        <v>1449</v>
      </c>
      <c r="K142" s="34" t="s">
        <v>10146</v>
      </c>
      <c r="M142" s="29" t="str">
        <f t="shared" si="24"/>
        <v>YES</v>
      </c>
      <c r="N142" s="9" t="str">
        <f t="shared" si="30"/>
        <v>YES</v>
      </c>
      <c r="O142" s="9">
        <f t="shared" si="31"/>
        <v>0.96642554314932805</v>
      </c>
      <c r="P142" s="9" t="str">
        <f t="shared" si="32"/>
        <v>NO</v>
      </c>
      <c r="Q142" s="9" t="s">
        <v>4658</v>
      </c>
      <c r="R142" s="30" t="s">
        <v>4658</v>
      </c>
      <c r="U142" s="17">
        <v>27927077.9322</v>
      </c>
      <c r="V142" s="18">
        <v>339</v>
      </c>
      <c r="W142" s="18">
        <v>140</v>
      </c>
      <c r="X142" s="83" t="str">
        <f t="shared" si="33"/>
        <v>04019140</v>
      </c>
      <c r="Y142" s="26">
        <f t="shared" si="34"/>
        <v>1.0017460805569904</v>
      </c>
      <c r="Z142" s="17" t="b">
        <f t="shared" si="25"/>
        <v>1</v>
      </c>
      <c r="AA142" s="18" t="str">
        <f t="shared" si="28"/>
        <v>140</v>
      </c>
      <c r="AB142" s="18" t="b">
        <f t="shared" si="35"/>
        <v>1</v>
      </c>
      <c r="AC142" s="18" t="str">
        <f t="shared" si="29"/>
        <v>04019140</v>
      </c>
      <c r="AD142" s="19" t="b">
        <f t="shared" si="36"/>
        <v>1</v>
      </c>
      <c r="AE142" s="82"/>
      <c r="AF142" s="17" t="s">
        <v>4729</v>
      </c>
      <c r="AG142" s="18" t="s">
        <v>10146</v>
      </c>
      <c r="AH142" s="19" t="s">
        <v>3346</v>
      </c>
    </row>
    <row r="143" spans="1:34" x14ac:dyDescent="0.25">
      <c r="A143">
        <v>450023</v>
      </c>
      <c r="B143">
        <v>1.447327</v>
      </c>
      <c r="C143" t="s">
        <v>3341</v>
      </c>
      <c r="D143" t="s">
        <v>4729</v>
      </c>
      <c r="E143" t="s">
        <v>4756</v>
      </c>
      <c r="F143" t="s">
        <v>3318</v>
      </c>
      <c r="G143" t="s">
        <v>3335</v>
      </c>
      <c r="H143" s="4">
        <v>141</v>
      </c>
      <c r="I143" t="s">
        <v>4760</v>
      </c>
      <c r="J143">
        <v>2128</v>
      </c>
      <c r="K143" s="34" t="s">
        <v>10147</v>
      </c>
      <c r="M143" s="29" t="str">
        <f t="shared" ref="M143:M206" si="37">IF(EXACT(LOWER(TRIM(C143)),LOWER(TRIM(X143))), "YES", "NO")</f>
        <v>YES</v>
      </c>
      <c r="N143" s="9" t="str">
        <f t="shared" si="30"/>
        <v>YES</v>
      </c>
      <c r="O143" s="9">
        <f t="shared" si="31"/>
        <v>0.99713342997774634</v>
      </c>
      <c r="P143" s="9" t="str">
        <f t="shared" si="32"/>
        <v>YES</v>
      </c>
      <c r="Q143" s="9" t="s">
        <v>4658</v>
      </c>
      <c r="R143" s="30" t="s">
        <v>4658</v>
      </c>
      <c r="U143" s="17">
        <v>40465157.243500002</v>
      </c>
      <c r="V143" s="18">
        <v>340</v>
      </c>
      <c r="W143" s="18">
        <v>141</v>
      </c>
      <c r="X143" s="83" t="str">
        <f t="shared" si="33"/>
        <v>04019141</v>
      </c>
      <c r="Y143" s="26">
        <f t="shared" si="34"/>
        <v>1.4514877913904671</v>
      </c>
      <c r="Z143" s="17" t="b">
        <f t="shared" ref="Z143:Z206" si="38">EXACT(TRIM(AG143),TRIM(K143))</f>
        <v>1</v>
      </c>
      <c r="AA143" s="18" t="str">
        <f t="shared" si="28"/>
        <v>141</v>
      </c>
      <c r="AB143" s="18" t="b">
        <f t="shared" si="35"/>
        <v>1</v>
      </c>
      <c r="AC143" s="18" t="str">
        <f t="shared" si="29"/>
        <v>04019141</v>
      </c>
      <c r="AD143" s="19" t="b">
        <f t="shared" si="36"/>
        <v>1</v>
      </c>
      <c r="AE143" s="82"/>
      <c r="AF143" s="17" t="s">
        <v>4729</v>
      </c>
      <c r="AG143" s="18" t="s">
        <v>10147</v>
      </c>
      <c r="AH143" s="19" t="s">
        <v>3342</v>
      </c>
    </row>
    <row r="144" spans="1:34" x14ac:dyDescent="0.25">
      <c r="A144">
        <v>450040</v>
      </c>
      <c r="B144">
        <v>2.2104490000000001</v>
      </c>
      <c r="C144" t="s">
        <v>3343</v>
      </c>
      <c r="D144" t="s">
        <v>4729</v>
      </c>
      <c r="E144" t="s">
        <v>4756</v>
      </c>
      <c r="F144" t="s">
        <v>3318</v>
      </c>
      <c r="G144" t="s">
        <v>4758</v>
      </c>
      <c r="H144" s="4">
        <v>142</v>
      </c>
      <c r="I144" t="s">
        <v>4760</v>
      </c>
      <c r="J144">
        <v>2674</v>
      </c>
      <c r="K144" s="34" t="s">
        <v>10148</v>
      </c>
      <c r="M144" s="29" t="str">
        <f t="shared" si="37"/>
        <v>YES</v>
      </c>
      <c r="N144" s="9" t="str">
        <f t="shared" si="30"/>
        <v>YES</v>
      </c>
      <c r="O144" s="9">
        <f t="shared" si="31"/>
        <v>0.99640481288673544</v>
      </c>
      <c r="P144" s="9" t="str">
        <f t="shared" si="32"/>
        <v>YES</v>
      </c>
      <c r="Q144" s="9" t="s">
        <v>4658</v>
      </c>
      <c r="R144" s="30" t="s">
        <v>4658</v>
      </c>
      <c r="U144" s="17">
        <v>61846129.810500003</v>
      </c>
      <c r="V144" s="18">
        <v>337</v>
      </c>
      <c r="W144" s="18">
        <v>142</v>
      </c>
      <c r="X144" s="83" t="str">
        <f t="shared" si="33"/>
        <v>04019142</v>
      </c>
      <c r="Y144" s="26">
        <f t="shared" si="34"/>
        <v>2.2184246517196109</v>
      </c>
      <c r="Z144" s="17" t="b">
        <f t="shared" si="38"/>
        <v>1</v>
      </c>
      <c r="AA144" s="18" t="str">
        <f t="shared" si="28"/>
        <v>142</v>
      </c>
      <c r="AB144" s="18" t="b">
        <f t="shared" si="35"/>
        <v>1</v>
      </c>
      <c r="AC144" s="18" t="str">
        <f t="shared" si="29"/>
        <v>04019142</v>
      </c>
      <c r="AD144" s="19" t="b">
        <f t="shared" si="36"/>
        <v>1</v>
      </c>
      <c r="AE144" s="82"/>
      <c r="AF144" s="17" t="s">
        <v>4729</v>
      </c>
      <c r="AG144" s="18" t="s">
        <v>10148</v>
      </c>
      <c r="AH144" s="19" t="s">
        <v>3344</v>
      </c>
    </row>
    <row r="145" spans="1:34" x14ac:dyDescent="0.25">
      <c r="A145">
        <v>474038</v>
      </c>
      <c r="B145">
        <v>0.52785599999999999</v>
      </c>
      <c r="C145" t="s">
        <v>574</v>
      </c>
      <c r="D145" t="s">
        <v>4729</v>
      </c>
      <c r="E145" t="s">
        <v>4756</v>
      </c>
      <c r="F145" t="s">
        <v>4046</v>
      </c>
      <c r="G145" t="s">
        <v>4094</v>
      </c>
      <c r="H145" s="4">
        <v>143</v>
      </c>
      <c r="I145" t="s">
        <v>4760</v>
      </c>
      <c r="J145">
        <v>1770</v>
      </c>
      <c r="K145" s="34" t="s">
        <v>10149</v>
      </c>
      <c r="M145" s="29" t="str">
        <f t="shared" si="37"/>
        <v>YES</v>
      </c>
      <c r="N145" s="9" t="str">
        <f t="shared" si="30"/>
        <v>YES</v>
      </c>
      <c r="O145" s="9">
        <f t="shared" si="31"/>
        <v>1.0087397861636729</v>
      </c>
      <c r="P145" s="9" t="str">
        <f t="shared" si="32"/>
        <v>YES</v>
      </c>
      <c r="Q145" s="9" t="s">
        <v>4658</v>
      </c>
      <c r="R145" s="30" t="s">
        <v>4658</v>
      </c>
      <c r="U145" s="17">
        <v>14588282.243100001</v>
      </c>
      <c r="V145" s="18">
        <v>202</v>
      </c>
      <c r="W145" s="18">
        <v>143</v>
      </c>
      <c r="X145" s="83" t="str">
        <f t="shared" si="33"/>
        <v>04019143</v>
      </c>
      <c r="Y145" s="26">
        <f t="shared" si="34"/>
        <v>0.52328262178245522</v>
      </c>
      <c r="Z145" s="17" t="b">
        <f t="shared" si="38"/>
        <v>1</v>
      </c>
      <c r="AA145" s="18" t="str">
        <f t="shared" si="28"/>
        <v>143</v>
      </c>
      <c r="AB145" s="18" t="b">
        <f t="shared" si="35"/>
        <v>1</v>
      </c>
      <c r="AC145" s="18" t="str">
        <f t="shared" si="29"/>
        <v>04019143</v>
      </c>
      <c r="AD145" s="19" t="b">
        <f t="shared" si="36"/>
        <v>1</v>
      </c>
      <c r="AE145" s="82"/>
      <c r="AF145" s="17" t="s">
        <v>4729</v>
      </c>
      <c r="AG145" s="18" t="s">
        <v>10149</v>
      </c>
      <c r="AH145" s="19" t="s">
        <v>575</v>
      </c>
    </row>
    <row r="146" spans="1:34" x14ac:dyDescent="0.25">
      <c r="A146">
        <v>463912</v>
      </c>
      <c r="B146">
        <v>12.262142000000001</v>
      </c>
      <c r="C146" t="s">
        <v>4091</v>
      </c>
      <c r="D146" t="s">
        <v>4729</v>
      </c>
      <c r="E146" t="s">
        <v>4756</v>
      </c>
      <c r="F146" t="s">
        <v>4046</v>
      </c>
      <c r="G146" t="s">
        <v>4758</v>
      </c>
      <c r="H146" s="4">
        <v>144</v>
      </c>
      <c r="I146" t="s">
        <v>4760</v>
      </c>
      <c r="J146">
        <v>1744</v>
      </c>
      <c r="K146" s="34" t="s">
        <v>10150</v>
      </c>
      <c r="M146" s="29" t="str">
        <f t="shared" si="37"/>
        <v>YES</v>
      </c>
      <c r="N146" s="9" t="str">
        <f t="shared" si="30"/>
        <v>YES</v>
      </c>
      <c r="O146" s="9">
        <f t="shared" si="31"/>
        <v>0.98140438149438902</v>
      </c>
      <c r="P146" s="9" t="str">
        <f t="shared" si="32"/>
        <v>YES</v>
      </c>
      <c r="Q146" s="9" t="s">
        <v>4658</v>
      </c>
      <c r="R146" s="30" t="s">
        <v>4658</v>
      </c>
      <c r="U146" s="17">
        <v>348326241.43400002</v>
      </c>
      <c r="V146" s="18">
        <v>217</v>
      </c>
      <c r="W146" s="18">
        <v>144</v>
      </c>
      <c r="X146" s="83" t="str">
        <f t="shared" si="33"/>
        <v>04019144</v>
      </c>
      <c r="Y146" s="26">
        <f t="shared" si="34"/>
        <v>12.49448467035411</v>
      </c>
      <c r="Z146" s="17" t="b">
        <f t="shared" si="38"/>
        <v>1</v>
      </c>
      <c r="AA146" s="18" t="str">
        <f t="shared" si="28"/>
        <v>144</v>
      </c>
      <c r="AB146" s="18" t="b">
        <f t="shared" si="35"/>
        <v>1</v>
      </c>
      <c r="AC146" s="18" t="str">
        <f t="shared" si="29"/>
        <v>04019144</v>
      </c>
      <c r="AD146" s="19" t="b">
        <f t="shared" si="36"/>
        <v>1</v>
      </c>
      <c r="AE146" s="82"/>
      <c r="AF146" s="17" t="s">
        <v>4729</v>
      </c>
      <c r="AG146" s="18" t="s">
        <v>10150</v>
      </c>
      <c r="AH146" s="19" t="s">
        <v>4092</v>
      </c>
    </row>
    <row r="147" spans="1:34" x14ac:dyDescent="0.25">
      <c r="A147">
        <v>473664</v>
      </c>
      <c r="B147">
        <v>1.288959</v>
      </c>
      <c r="C147" t="s">
        <v>535</v>
      </c>
      <c r="D147" t="s">
        <v>4729</v>
      </c>
      <c r="E147" t="s">
        <v>4756</v>
      </c>
      <c r="F147" t="s">
        <v>4046</v>
      </c>
      <c r="G147" t="s">
        <v>4094</v>
      </c>
      <c r="H147" s="4">
        <v>145</v>
      </c>
      <c r="I147" t="s">
        <v>4760</v>
      </c>
      <c r="J147">
        <v>5456</v>
      </c>
      <c r="K147" s="34" t="s">
        <v>10151</v>
      </c>
      <c r="M147" s="29" t="str">
        <f t="shared" si="37"/>
        <v>YES</v>
      </c>
      <c r="N147" s="9" t="str">
        <f t="shared" si="30"/>
        <v>YES</v>
      </c>
      <c r="O147" s="9">
        <f t="shared" si="31"/>
        <v>1.0050817140835899</v>
      </c>
      <c r="P147" s="9" t="str">
        <f t="shared" si="32"/>
        <v>YES</v>
      </c>
      <c r="Q147" s="9" t="s">
        <v>4658</v>
      </c>
      <c r="R147" s="30" t="s">
        <v>4658</v>
      </c>
      <c r="U147" s="17">
        <v>35752430.953699999</v>
      </c>
      <c r="V147" s="18">
        <v>273</v>
      </c>
      <c r="W147" s="18">
        <v>145</v>
      </c>
      <c r="X147" s="83" t="str">
        <f t="shared" si="33"/>
        <v>04019145</v>
      </c>
      <c r="Y147" s="26">
        <f t="shared" si="34"/>
        <v>1.2824419964452767</v>
      </c>
      <c r="Z147" s="17" t="b">
        <f t="shared" si="38"/>
        <v>1</v>
      </c>
      <c r="AA147" s="18" t="str">
        <f t="shared" si="28"/>
        <v>145</v>
      </c>
      <c r="AB147" s="18" t="b">
        <f t="shared" si="35"/>
        <v>1</v>
      </c>
      <c r="AC147" s="18" t="str">
        <f t="shared" si="29"/>
        <v>04019145</v>
      </c>
      <c r="AD147" s="19" t="b">
        <f t="shared" si="36"/>
        <v>1</v>
      </c>
      <c r="AE147" s="82"/>
      <c r="AF147" s="17" t="s">
        <v>4729</v>
      </c>
      <c r="AG147" s="18" t="s">
        <v>10151</v>
      </c>
      <c r="AH147" s="19" t="s">
        <v>536</v>
      </c>
    </row>
    <row r="148" spans="1:34" x14ac:dyDescent="0.25">
      <c r="A148">
        <v>464218</v>
      </c>
      <c r="B148">
        <v>0.776505</v>
      </c>
      <c r="C148" t="s">
        <v>4122</v>
      </c>
      <c r="D148" t="s">
        <v>4729</v>
      </c>
      <c r="E148" t="s">
        <v>4756</v>
      </c>
      <c r="F148" t="s">
        <v>4046</v>
      </c>
      <c r="G148" t="s">
        <v>4094</v>
      </c>
      <c r="H148" s="4">
        <v>146</v>
      </c>
      <c r="I148" t="s">
        <v>4760</v>
      </c>
      <c r="J148">
        <v>5825</v>
      </c>
      <c r="K148" s="34" t="s">
        <v>10152</v>
      </c>
      <c r="M148" s="29" t="str">
        <f t="shared" si="37"/>
        <v>YES</v>
      </c>
      <c r="N148" s="9" t="str">
        <f t="shared" si="30"/>
        <v>YES</v>
      </c>
      <c r="O148" s="9">
        <f t="shared" si="31"/>
        <v>1.0352076196223037</v>
      </c>
      <c r="P148" s="9" t="str">
        <f t="shared" si="32"/>
        <v>NO</v>
      </c>
      <c r="Q148" s="9" t="s">
        <v>4658</v>
      </c>
      <c r="R148" s="30" t="s">
        <v>4658</v>
      </c>
      <c r="U148" s="17">
        <v>20911473.7775</v>
      </c>
      <c r="V148" s="18">
        <v>298</v>
      </c>
      <c r="W148" s="18">
        <v>146</v>
      </c>
      <c r="X148" s="83" t="str">
        <f t="shared" si="33"/>
        <v>04019146</v>
      </c>
      <c r="Y148" s="26">
        <f t="shared" si="34"/>
        <v>0.75009590857079311</v>
      </c>
      <c r="Z148" s="17" t="b">
        <f t="shared" si="38"/>
        <v>1</v>
      </c>
      <c r="AA148" s="18" t="str">
        <f t="shared" si="28"/>
        <v>146</v>
      </c>
      <c r="AB148" s="18" t="b">
        <f t="shared" si="35"/>
        <v>1</v>
      </c>
      <c r="AC148" s="18" t="str">
        <f t="shared" si="29"/>
        <v>04019146</v>
      </c>
      <c r="AD148" s="19" t="b">
        <f t="shared" si="36"/>
        <v>1</v>
      </c>
      <c r="AE148" s="82"/>
      <c r="AF148" s="17" t="s">
        <v>4729</v>
      </c>
      <c r="AG148" s="18" t="s">
        <v>10152</v>
      </c>
      <c r="AH148" s="19" t="s">
        <v>4123</v>
      </c>
    </row>
    <row r="149" spans="1:34" x14ac:dyDescent="0.25">
      <c r="A149">
        <v>464174</v>
      </c>
      <c r="B149">
        <v>2.3373379999999999</v>
      </c>
      <c r="C149" t="s">
        <v>4118</v>
      </c>
      <c r="D149" t="s">
        <v>4729</v>
      </c>
      <c r="E149" t="s">
        <v>4756</v>
      </c>
      <c r="F149" t="s">
        <v>4046</v>
      </c>
      <c r="G149" t="s">
        <v>4758</v>
      </c>
      <c r="H149" s="4">
        <v>147</v>
      </c>
      <c r="I149" t="s">
        <v>4760</v>
      </c>
      <c r="J149">
        <v>2071</v>
      </c>
      <c r="K149" s="34" t="s">
        <v>10153</v>
      </c>
      <c r="M149" s="29" t="str">
        <f t="shared" si="37"/>
        <v>YES</v>
      </c>
      <c r="N149" s="9" t="str">
        <f t="shared" si="30"/>
        <v>YES</v>
      </c>
      <c r="O149" s="9">
        <f t="shared" si="31"/>
        <v>1.0059921114600623</v>
      </c>
      <c r="P149" s="9" t="str">
        <f t="shared" si="32"/>
        <v>YES</v>
      </c>
      <c r="Q149" s="9" t="s">
        <v>4658</v>
      </c>
      <c r="R149" s="30" t="s">
        <v>4658</v>
      </c>
      <c r="U149" s="17">
        <v>64773115.968699999</v>
      </c>
      <c r="V149" s="18">
        <v>382</v>
      </c>
      <c r="W149" s="18">
        <v>147</v>
      </c>
      <c r="X149" s="83" t="str">
        <f t="shared" si="33"/>
        <v>04019147</v>
      </c>
      <c r="Y149" s="26">
        <f t="shared" si="34"/>
        <v>2.3234158333584425</v>
      </c>
      <c r="Z149" s="17" t="b">
        <f t="shared" si="38"/>
        <v>1</v>
      </c>
      <c r="AA149" s="18" t="str">
        <f t="shared" si="28"/>
        <v>147</v>
      </c>
      <c r="AB149" s="18" t="b">
        <f t="shared" si="35"/>
        <v>1</v>
      </c>
      <c r="AC149" s="18" t="str">
        <f t="shared" si="29"/>
        <v>04019147</v>
      </c>
      <c r="AD149" s="19" t="b">
        <f t="shared" si="36"/>
        <v>1</v>
      </c>
      <c r="AE149" s="82"/>
      <c r="AF149" s="17" t="s">
        <v>4729</v>
      </c>
      <c r="AG149" s="18" t="s">
        <v>10153</v>
      </c>
      <c r="AH149" s="19" t="s">
        <v>4119</v>
      </c>
    </row>
    <row r="150" spans="1:34" x14ac:dyDescent="0.25">
      <c r="A150">
        <v>521454</v>
      </c>
      <c r="B150">
        <v>0.99606799999999995</v>
      </c>
      <c r="C150" t="s">
        <v>418</v>
      </c>
      <c r="D150" t="s">
        <v>4729</v>
      </c>
      <c r="E150" t="s">
        <v>4756</v>
      </c>
      <c r="F150" t="s">
        <v>4046</v>
      </c>
      <c r="G150" t="s">
        <v>11</v>
      </c>
      <c r="H150" s="4">
        <v>148</v>
      </c>
      <c r="I150" t="s">
        <v>4760</v>
      </c>
      <c r="J150">
        <v>1367</v>
      </c>
      <c r="K150" s="34" t="s">
        <v>10154</v>
      </c>
      <c r="M150" s="29" t="str">
        <f t="shared" si="37"/>
        <v>YES</v>
      </c>
      <c r="N150" s="9" t="str">
        <f t="shared" si="30"/>
        <v>YES</v>
      </c>
      <c r="O150" s="9">
        <f t="shared" si="31"/>
        <v>0.99633195813946851</v>
      </c>
      <c r="P150" s="9" t="str">
        <f t="shared" si="32"/>
        <v>YES</v>
      </c>
      <c r="Q150" s="9" t="s">
        <v>4658</v>
      </c>
      <c r="R150" s="30" t="s">
        <v>4658</v>
      </c>
      <c r="U150" s="17">
        <v>27871014.177900001</v>
      </c>
      <c r="V150" s="18">
        <v>48</v>
      </c>
      <c r="W150" s="18">
        <v>148</v>
      </c>
      <c r="X150" s="83" t="str">
        <f t="shared" si="33"/>
        <v>04019148</v>
      </c>
      <c r="Y150" s="26">
        <f t="shared" si="34"/>
        <v>0.99973507008651863</v>
      </c>
      <c r="Z150" s="17" t="b">
        <f t="shared" si="38"/>
        <v>1</v>
      </c>
      <c r="AA150" s="18" t="str">
        <f t="shared" si="28"/>
        <v>148</v>
      </c>
      <c r="AB150" s="18" t="b">
        <f t="shared" si="35"/>
        <v>1</v>
      </c>
      <c r="AC150" s="18" t="str">
        <f t="shared" si="29"/>
        <v>04019148</v>
      </c>
      <c r="AD150" s="19" t="b">
        <f t="shared" si="36"/>
        <v>1</v>
      </c>
      <c r="AE150" s="82"/>
      <c r="AF150" s="17" t="s">
        <v>4729</v>
      </c>
      <c r="AG150" s="18" t="s">
        <v>10154</v>
      </c>
      <c r="AH150" s="19" t="s">
        <v>419</v>
      </c>
    </row>
    <row r="151" spans="1:34" x14ac:dyDescent="0.25">
      <c r="A151">
        <v>521473</v>
      </c>
      <c r="B151">
        <v>0.72962499999999997</v>
      </c>
      <c r="C151" t="s">
        <v>420</v>
      </c>
      <c r="D151" t="s">
        <v>4729</v>
      </c>
      <c r="E151" t="s">
        <v>4756</v>
      </c>
      <c r="F151" t="s">
        <v>4046</v>
      </c>
      <c r="G151" t="s">
        <v>11</v>
      </c>
      <c r="H151" s="4">
        <v>149</v>
      </c>
      <c r="I151" t="s">
        <v>4760</v>
      </c>
      <c r="J151">
        <v>1281</v>
      </c>
      <c r="K151" s="34" t="s">
        <v>10155</v>
      </c>
      <c r="M151" s="29" t="str">
        <f t="shared" si="37"/>
        <v>YES</v>
      </c>
      <c r="N151" s="9" t="str">
        <f t="shared" si="30"/>
        <v>YES</v>
      </c>
      <c r="O151" s="9">
        <f t="shared" si="31"/>
        <v>1.0077632818675639</v>
      </c>
      <c r="P151" s="9" t="str">
        <f t="shared" si="32"/>
        <v>YES</v>
      </c>
      <c r="Q151" s="9" t="s">
        <v>4658</v>
      </c>
      <c r="R151" s="30" t="s">
        <v>4658</v>
      </c>
      <c r="U151" s="17">
        <v>20184082.875399999</v>
      </c>
      <c r="V151" s="18">
        <v>66</v>
      </c>
      <c r="W151" s="18">
        <v>149</v>
      </c>
      <c r="X151" s="83" t="str">
        <f t="shared" si="33"/>
        <v>04019149</v>
      </c>
      <c r="Y151" s="26">
        <f t="shared" si="34"/>
        <v>0.72400435015639342</v>
      </c>
      <c r="Z151" s="17" t="b">
        <f t="shared" si="38"/>
        <v>1</v>
      </c>
      <c r="AA151" s="18" t="str">
        <f t="shared" si="28"/>
        <v>149</v>
      </c>
      <c r="AB151" s="18" t="b">
        <f t="shared" si="35"/>
        <v>1</v>
      </c>
      <c r="AC151" s="18" t="str">
        <f t="shared" si="29"/>
        <v>04019149</v>
      </c>
      <c r="AD151" s="19" t="b">
        <f t="shared" si="36"/>
        <v>1</v>
      </c>
      <c r="AE151" s="82"/>
      <c r="AF151" s="17" t="s">
        <v>4729</v>
      </c>
      <c r="AG151" s="18" t="s">
        <v>10155</v>
      </c>
      <c r="AH151" s="19" t="s">
        <v>421</v>
      </c>
    </row>
    <row r="152" spans="1:34" x14ac:dyDescent="0.25">
      <c r="A152">
        <v>499204</v>
      </c>
      <c r="B152">
        <v>1.213068</v>
      </c>
      <c r="C152" t="s">
        <v>6</v>
      </c>
      <c r="D152" t="s">
        <v>4729</v>
      </c>
      <c r="E152" t="s">
        <v>4756</v>
      </c>
      <c r="F152" t="s">
        <v>4046</v>
      </c>
      <c r="G152" t="s">
        <v>4758</v>
      </c>
      <c r="H152" s="4">
        <v>150</v>
      </c>
      <c r="I152" t="s">
        <v>4760</v>
      </c>
      <c r="J152">
        <v>2576</v>
      </c>
      <c r="K152" s="34" t="s">
        <v>10156</v>
      </c>
      <c r="M152" s="29" t="str">
        <f t="shared" si="37"/>
        <v>YES</v>
      </c>
      <c r="N152" s="9" t="str">
        <f t="shared" si="30"/>
        <v>YES</v>
      </c>
      <c r="O152" s="9">
        <f t="shared" si="31"/>
        <v>1.0047261329795696</v>
      </c>
      <c r="P152" s="9" t="str">
        <f t="shared" si="32"/>
        <v>YES</v>
      </c>
      <c r="Q152" s="9" t="s">
        <v>4658</v>
      </c>
      <c r="R152" s="30" t="s">
        <v>4658</v>
      </c>
      <c r="U152" s="17">
        <v>33659316.525300004</v>
      </c>
      <c r="V152" s="18">
        <v>51</v>
      </c>
      <c r="W152" s="18">
        <v>150</v>
      </c>
      <c r="X152" s="83" t="str">
        <f t="shared" si="33"/>
        <v>04019150</v>
      </c>
      <c r="Y152" s="26">
        <f t="shared" si="34"/>
        <v>1.2073618473549417</v>
      </c>
      <c r="Z152" s="17" t="b">
        <f t="shared" si="38"/>
        <v>1</v>
      </c>
      <c r="AA152" s="18" t="str">
        <f t="shared" si="28"/>
        <v>150</v>
      </c>
      <c r="AB152" s="18" t="b">
        <f t="shared" si="35"/>
        <v>1</v>
      </c>
      <c r="AC152" s="18" t="str">
        <f t="shared" si="29"/>
        <v>04019150</v>
      </c>
      <c r="AD152" s="19" t="b">
        <f t="shared" si="36"/>
        <v>1</v>
      </c>
      <c r="AE152" s="82"/>
      <c r="AF152" s="17" t="s">
        <v>4729</v>
      </c>
      <c r="AG152" s="18" t="s">
        <v>10156</v>
      </c>
      <c r="AH152" s="19" t="s">
        <v>7</v>
      </c>
    </row>
    <row r="153" spans="1:34" x14ac:dyDescent="0.25">
      <c r="A153">
        <v>512429</v>
      </c>
      <c r="B153">
        <v>0.87898100000000001</v>
      </c>
      <c r="C153" t="s">
        <v>57</v>
      </c>
      <c r="D153" t="s">
        <v>4729</v>
      </c>
      <c r="E153" t="s">
        <v>4756</v>
      </c>
      <c r="F153" t="s">
        <v>4046</v>
      </c>
      <c r="G153" t="s">
        <v>4176</v>
      </c>
      <c r="H153" s="4">
        <v>151</v>
      </c>
      <c r="I153" t="s">
        <v>4760</v>
      </c>
      <c r="J153">
        <v>3315</v>
      </c>
      <c r="K153" s="34" t="s">
        <v>10157</v>
      </c>
      <c r="M153" s="29" t="str">
        <f t="shared" si="37"/>
        <v>YES</v>
      </c>
      <c r="N153" s="9" t="str">
        <f t="shared" si="30"/>
        <v>YES</v>
      </c>
      <c r="O153" s="9">
        <f t="shared" si="31"/>
        <v>1.0078209967638987</v>
      </c>
      <c r="P153" s="9" t="str">
        <f t="shared" si="32"/>
        <v>YES</v>
      </c>
      <c r="Q153" s="9" t="s">
        <v>4658</v>
      </c>
      <c r="R153" s="30" t="s">
        <v>4658</v>
      </c>
      <c r="U153" s="17">
        <v>24314420.903200001</v>
      </c>
      <c r="V153" s="18">
        <v>80</v>
      </c>
      <c r="W153" s="18">
        <v>151</v>
      </c>
      <c r="X153" s="83" t="str">
        <f t="shared" si="33"/>
        <v>04019151</v>
      </c>
      <c r="Y153" s="26">
        <f t="shared" si="34"/>
        <v>0.87215984070821861</v>
      </c>
      <c r="Z153" s="17" t="b">
        <f t="shared" si="38"/>
        <v>1</v>
      </c>
      <c r="AA153" s="18" t="str">
        <f t="shared" si="28"/>
        <v>151</v>
      </c>
      <c r="AB153" s="18" t="b">
        <f t="shared" si="35"/>
        <v>1</v>
      </c>
      <c r="AC153" s="18" t="str">
        <f t="shared" si="29"/>
        <v>04019151</v>
      </c>
      <c r="AD153" s="19" t="b">
        <f t="shared" si="36"/>
        <v>1</v>
      </c>
      <c r="AE153" s="82"/>
      <c r="AF153" s="17" t="s">
        <v>4729</v>
      </c>
      <c r="AG153" s="18" t="s">
        <v>10157</v>
      </c>
      <c r="AH153" s="19" t="s">
        <v>58</v>
      </c>
    </row>
    <row r="154" spans="1:34" x14ac:dyDescent="0.25">
      <c r="A154">
        <v>512334</v>
      </c>
      <c r="B154">
        <v>0.35384100000000002</v>
      </c>
      <c r="C154" t="s">
        <v>47</v>
      </c>
      <c r="D154" t="s">
        <v>4729</v>
      </c>
      <c r="E154" t="s">
        <v>4756</v>
      </c>
      <c r="F154" t="s">
        <v>4046</v>
      </c>
      <c r="G154" t="s">
        <v>4094</v>
      </c>
      <c r="H154" s="4">
        <v>152</v>
      </c>
      <c r="I154" t="s">
        <v>4760</v>
      </c>
      <c r="J154">
        <v>2265</v>
      </c>
      <c r="K154" s="34" t="s">
        <v>10158</v>
      </c>
      <c r="M154" s="29" t="str">
        <f t="shared" si="37"/>
        <v>YES</v>
      </c>
      <c r="N154" s="9" t="str">
        <f t="shared" si="30"/>
        <v>YES</v>
      </c>
      <c r="O154" s="9">
        <f t="shared" si="31"/>
        <v>0.99506357588833039</v>
      </c>
      <c r="P154" s="9" t="str">
        <f t="shared" si="32"/>
        <v>YES</v>
      </c>
      <c r="Q154" s="9" t="s">
        <v>4658</v>
      </c>
      <c r="R154" s="30" t="s">
        <v>4658</v>
      </c>
      <c r="U154" s="17">
        <v>9913457.96734</v>
      </c>
      <c r="V154" s="18">
        <v>122</v>
      </c>
      <c r="W154" s="18">
        <v>152</v>
      </c>
      <c r="X154" s="83" t="str">
        <f t="shared" si="33"/>
        <v>04019152</v>
      </c>
      <c r="Y154" s="26">
        <f t="shared" si="34"/>
        <v>0.35559637451718895</v>
      </c>
      <c r="Z154" s="17" t="b">
        <f t="shared" si="38"/>
        <v>1</v>
      </c>
      <c r="AA154" s="18" t="str">
        <f t="shared" si="28"/>
        <v>152</v>
      </c>
      <c r="AB154" s="18" t="b">
        <f t="shared" si="35"/>
        <v>1</v>
      </c>
      <c r="AC154" s="18" t="str">
        <f t="shared" si="29"/>
        <v>04019152</v>
      </c>
      <c r="AD154" s="19" t="b">
        <f t="shared" si="36"/>
        <v>1</v>
      </c>
      <c r="AE154" s="82"/>
      <c r="AF154" s="17" t="s">
        <v>4729</v>
      </c>
      <c r="AG154" s="18" t="s">
        <v>10158</v>
      </c>
      <c r="AH154" s="19" t="s">
        <v>48</v>
      </c>
    </row>
    <row r="155" spans="1:34" x14ac:dyDescent="0.25">
      <c r="A155">
        <v>512311</v>
      </c>
      <c r="B155">
        <v>2.1804320000000001</v>
      </c>
      <c r="C155" t="s">
        <v>45</v>
      </c>
      <c r="D155" t="s">
        <v>4729</v>
      </c>
      <c r="E155" t="s">
        <v>4756</v>
      </c>
      <c r="F155" t="s">
        <v>4046</v>
      </c>
      <c r="G155" t="s">
        <v>4094</v>
      </c>
      <c r="H155" s="4">
        <v>153</v>
      </c>
      <c r="I155" t="s">
        <v>4760</v>
      </c>
      <c r="J155">
        <v>2080</v>
      </c>
      <c r="K155" s="34" t="s">
        <v>10159</v>
      </c>
      <c r="M155" s="29" t="str">
        <f t="shared" si="37"/>
        <v>YES</v>
      </c>
      <c r="N155" s="9" t="str">
        <f t="shared" si="30"/>
        <v>YES</v>
      </c>
      <c r="O155" s="9">
        <f t="shared" si="31"/>
        <v>1.0021307385034868</v>
      </c>
      <c r="P155" s="9" t="str">
        <f t="shared" si="32"/>
        <v>YES</v>
      </c>
      <c r="Q155" s="9" t="s">
        <v>4658</v>
      </c>
      <c r="R155" s="30" t="s">
        <v>4658</v>
      </c>
      <c r="U155" s="17">
        <v>60657709.751100004</v>
      </c>
      <c r="V155" s="18">
        <v>109</v>
      </c>
      <c r="W155" s="18">
        <v>153</v>
      </c>
      <c r="X155" s="83" t="str">
        <f t="shared" si="33"/>
        <v>04019153</v>
      </c>
      <c r="Y155" s="26">
        <f t="shared" si="34"/>
        <v>2.1757959477982958</v>
      </c>
      <c r="Z155" s="17" t="b">
        <f t="shared" si="38"/>
        <v>1</v>
      </c>
      <c r="AA155" s="18" t="str">
        <f t="shared" si="28"/>
        <v>153</v>
      </c>
      <c r="AB155" s="18" t="b">
        <f t="shared" si="35"/>
        <v>1</v>
      </c>
      <c r="AC155" s="18" t="str">
        <f t="shared" si="29"/>
        <v>04019153</v>
      </c>
      <c r="AD155" s="19" t="b">
        <f t="shared" si="36"/>
        <v>1</v>
      </c>
      <c r="AE155" s="82"/>
      <c r="AF155" s="17" t="s">
        <v>4729</v>
      </c>
      <c r="AG155" s="18" t="s">
        <v>10159</v>
      </c>
      <c r="AH155" s="19" t="s">
        <v>46</v>
      </c>
    </row>
    <row r="156" spans="1:34" x14ac:dyDescent="0.25">
      <c r="A156">
        <v>512567</v>
      </c>
      <c r="B156">
        <v>0.82538999999999996</v>
      </c>
      <c r="C156" t="s">
        <v>71</v>
      </c>
      <c r="D156" t="s">
        <v>4729</v>
      </c>
      <c r="E156" t="s">
        <v>4756</v>
      </c>
      <c r="F156" t="s">
        <v>4046</v>
      </c>
      <c r="G156" t="s">
        <v>4094</v>
      </c>
      <c r="H156" s="4">
        <v>154</v>
      </c>
      <c r="I156" t="s">
        <v>4760</v>
      </c>
      <c r="J156">
        <v>6128</v>
      </c>
      <c r="K156" s="34" t="s">
        <v>10160</v>
      </c>
      <c r="M156" s="29" t="str">
        <f t="shared" si="37"/>
        <v>YES</v>
      </c>
      <c r="N156" s="9" t="str">
        <f t="shared" si="30"/>
        <v>YES</v>
      </c>
      <c r="O156" s="9">
        <f t="shared" si="31"/>
        <v>1.0004044309346549</v>
      </c>
      <c r="P156" s="9" t="str">
        <f t="shared" si="32"/>
        <v>YES</v>
      </c>
      <c r="Q156" s="9" t="s">
        <v>4658</v>
      </c>
      <c r="R156" s="30" t="s">
        <v>4658</v>
      </c>
      <c r="U156" s="17">
        <v>23001250.1589</v>
      </c>
      <c r="V156" s="18">
        <v>113</v>
      </c>
      <c r="W156" s="18">
        <v>154</v>
      </c>
      <c r="X156" s="83" t="str">
        <f t="shared" si="33"/>
        <v>04019154</v>
      </c>
      <c r="Y156" s="26">
        <f t="shared" si="34"/>
        <v>0.82505632170067145</v>
      </c>
      <c r="Z156" s="17" t="b">
        <f t="shared" si="38"/>
        <v>1</v>
      </c>
      <c r="AA156" s="18" t="str">
        <f t="shared" si="28"/>
        <v>154</v>
      </c>
      <c r="AB156" s="18" t="b">
        <f t="shared" si="35"/>
        <v>1</v>
      </c>
      <c r="AC156" s="18" t="str">
        <f t="shared" si="29"/>
        <v>04019154</v>
      </c>
      <c r="AD156" s="19" t="b">
        <f t="shared" si="36"/>
        <v>1</v>
      </c>
      <c r="AE156" s="82"/>
      <c r="AF156" s="17" t="s">
        <v>4729</v>
      </c>
      <c r="AG156" s="18" t="s">
        <v>10160</v>
      </c>
      <c r="AH156" s="19" t="s">
        <v>72</v>
      </c>
    </row>
    <row r="157" spans="1:34" x14ac:dyDescent="0.25">
      <c r="A157">
        <v>498999</v>
      </c>
      <c r="B157">
        <v>0.90827899999999995</v>
      </c>
      <c r="C157" t="s">
        <v>4171</v>
      </c>
      <c r="D157" t="s">
        <v>4729</v>
      </c>
      <c r="E157" t="s">
        <v>4756</v>
      </c>
      <c r="F157" t="s">
        <v>4046</v>
      </c>
      <c r="G157" t="s">
        <v>4758</v>
      </c>
      <c r="H157" s="4">
        <v>155</v>
      </c>
      <c r="I157" t="s">
        <v>4760</v>
      </c>
      <c r="J157">
        <v>2114</v>
      </c>
      <c r="K157" s="34" t="s">
        <v>10161</v>
      </c>
      <c r="M157" s="29" t="str">
        <f t="shared" si="37"/>
        <v>YES</v>
      </c>
      <c r="N157" s="9" t="str">
        <f t="shared" si="30"/>
        <v>YES</v>
      </c>
      <c r="O157" s="9">
        <f t="shared" si="31"/>
        <v>1.0036967362300337</v>
      </c>
      <c r="P157" s="9" t="str">
        <f t="shared" si="32"/>
        <v>YES</v>
      </c>
      <c r="Q157" s="9" t="s">
        <v>4658</v>
      </c>
      <c r="R157" s="30" t="s">
        <v>4658</v>
      </c>
      <c r="U157" s="17">
        <v>25228103.628899999</v>
      </c>
      <c r="V157" s="18">
        <v>137</v>
      </c>
      <c r="W157" s="18">
        <v>155</v>
      </c>
      <c r="X157" s="83" t="str">
        <f t="shared" si="33"/>
        <v>04019155</v>
      </c>
      <c r="Y157" s="26">
        <f t="shared" si="34"/>
        <v>0.90493369880983121</v>
      </c>
      <c r="Z157" s="17" t="b">
        <f t="shared" si="38"/>
        <v>1</v>
      </c>
      <c r="AA157" s="18" t="str">
        <f t="shared" si="28"/>
        <v>155</v>
      </c>
      <c r="AB157" s="18" t="b">
        <f t="shared" si="35"/>
        <v>1</v>
      </c>
      <c r="AC157" s="18" t="str">
        <f t="shared" si="29"/>
        <v>04019155</v>
      </c>
      <c r="AD157" s="19" t="b">
        <f t="shared" si="36"/>
        <v>1</v>
      </c>
      <c r="AE157" s="82"/>
      <c r="AF157" s="17" t="s">
        <v>4729</v>
      </c>
      <c r="AG157" s="18" t="s">
        <v>10161</v>
      </c>
      <c r="AH157" s="19" t="s">
        <v>4172</v>
      </c>
    </row>
    <row r="158" spans="1:34" x14ac:dyDescent="0.25">
      <c r="A158">
        <v>512509</v>
      </c>
      <c r="B158">
        <v>0.56771499999999997</v>
      </c>
      <c r="C158" t="s">
        <v>65</v>
      </c>
      <c r="D158" t="s">
        <v>4729</v>
      </c>
      <c r="E158" t="s">
        <v>4756</v>
      </c>
      <c r="F158" t="s">
        <v>4046</v>
      </c>
      <c r="G158" t="s">
        <v>4094</v>
      </c>
      <c r="H158" s="4">
        <v>156</v>
      </c>
      <c r="I158" t="s">
        <v>4760</v>
      </c>
      <c r="J158">
        <v>1869</v>
      </c>
      <c r="K158" s="34" t="s">
        <v>10162</v>
      </c>
      <c r="M158" s="29" t="str">
        <f t="shared" si="37"/>
        <v>YES</v>
      </c>
      <c r="N158" s="9" t="str">
        <f t="shared" si="30"/>
        <v>YES</v>
      </c>
      <c r="O158" s="9">
        <f t="shared" si="31"/>
        <v>1.0005515451980456</v>
      </c>
      <c r="P158" s="9" t="str">
        <f t="shared" si="32"/>
        <v>YES</v>
      </c>
      <c r="Q158" s="9" t="s">
        <v>4658</v>
      </c>
      <c r="R158" s="30" t="s">
        <v>4658</v>
      </c>
      <c r="U158" s="17">
        <v>15818261.369899999</v>
      </c>
      <c r="V158" s="18">
        <v>165</v>
      </c>
      <c r="W158" s="18">
        <v>156</v>
      </c>
      <c r="X158" s="83" t="str">
        <f t="shared" si="33"/>
        <v>04019156</v>
      </c>
      <c r="Y158" s="26">
        <f t="shared" si="34"/>
        <v>0.56740205212279038</v>
      </c>
      <c r="Z158" s="17" t="b">
        <f t="shared" si="38"/>
        <v>1</v>
      </c>
      <c r="AA158" s="18" t="str">
        <f t="shared" si="28"/>
        <v>156</v>
      </c>
      <c r="AB158" s="18" t="b">
        <f t="shared" si="35"/>
        <v>1</v>
      </c>
      <c r="AC158" s="18" t="str">
        <f t="shared" si="29"/>
        <v>04019156</v>
      </c>
      <c r="AD158" s="19" t="b">
        <f t="shared" si="36"/>
        <v>1</v>
      </c>
      <c r="AE158" s="82"/>
      <c r="AF158" s="17" t="s">
        <v>4729</v>
      </c>
      <c r="AG158" s="18" t="s">
        <v>10162</v>
      </c>
      <c r="AH158" s="19" t="s">
        <v>66</v>
      </c>
    </row>
    <row r="159" spans="1:34" x14ac:dyDescent="0.25">
      <c r="A159">
        <v>464152</v>
      </c>
      <c r="B159">
        <v>0.377521</v>
      </c>
      <c r="C159" t="s">
        <v>4116</v>
      </c>
      <c r="D159" t="s">
        <v>4729</v>
      </c>
      <c r="E159" t="s">
        <v>4756</v>
      </c>
      <c r="F159" t="s">
        <v>4046</v>
      </c>
      <c r="G159" t="s">
        <v>4094</v>
      </c>
      <c r="H159" s="4">
        <v>157</v>
      </c>
      <c r="I159" t="s">
        <v>4760</v>
      </c>
      <c r="J159">
        <v>3525</v>
      </c>
      <c r="K159" s="34" t="s">
        <v>10163</v>
      </c>
      <c r="M159" s="29" t="str">
        <f t="shared" si="37"/>
        <v>YES</v>
      </c>
      <c r="N159" s="9" t="str">
        <f t="shared" si="30"/>
        <v>YES</v>
      </c>
      <c r="O159" s="9">
        <f t="shared" si="31"/>
        <v>0.99937659563916903</v>
      </c>
      <c r="P159" s="9" t="str">
        <f t="shared" si="32"/>
        <v>YES</v>
      </c>
      <c r="Q159" s="9" t="s">
        <v>4658</v>
      </c>
      <c r="R159" s="30" t="s">
        <v>4658</v>
      </c>
      <c r="U159" s="17">
        <v>10531246.671499999</v>
      </c>
      <c r="V159" s="18">
        <v>389</v>
      </c>
      <c r="W159" s="18">
        <v>157</v>
      </c>
      <c r="X159" s="83" t="str">
        <f t="shared" si="33"/>
        <v>04019157</v>
      </c>
      <c r="Y159" s="26">
        <f t="shared" si="34"/>
        <v>0.37775649504634412</v>
      </c>
      <c r="Z159" s="17" t="b">
        <f t="shared" si="38"/>
        <v>1</v>
      </c>
      <c r="AA159" s="18" t="str">
        <f t="shared" si="28"/>
        <v>157</v>
      </c>
      <c r="AB159" s="18" t="b">
        <f t="shared" si="35"/>
        <v>1</v>
      </c>
      <c r="AC159" s="18" t="str">
        <f t="shared" si="29"/>
        <v>04019157</v>
      </c>
      <c r="AD159" s="19" t="b">
        <f t="shared" si="36"/>
        <v>1</v>
      </c>
      <c r="AE159" s="82"/>
      <c r="AF159" s="17" t="s">
        <v>4729</v>
      </c>
      <c r="AG159" s="18" t="s">
        <v>10163</v>
      </c>
      <c r="AH159" s="19" t="s">
        <v>4117</v>
      </c>
    </row>
    <row r="160" spans="1:34" x14ac:dyDescent="0.25">
      <c r="A160">
        <v>464198</v>
      </c>
      <c r="B160">
        <v>0.56779999999999997</v>
      </c>
      <c r="C160" t="s">
        <v>4120</v>
      </c>
      <c r="D160" t="s">
        <v>4729</v>
      </c>
      <c r="E160" t="s">
        <v>4756</v>
      </c>
      <c r="F160" t="s">
        <v>4046</v>
      </c>
      <c r="G160" t="s">
        <v>4094</v>
      </c>
      <c r="H160" s="4">
        <v>158</v>
      </c>
      <c r="I160" t="s">
        <v>4760</v>
      </c>
      <c r="J160">
        <v>3009</v>
      </c>
      <c r="K160" s="34" t="s">
        <v>10164</v>
      </c>
      <c r="M160" s="29" t="str">
        <f t="shared" si="37"/>
        <v>YES</v>
      </c>
      <c r="N160" s="9" t="str">
        <f t="shared" si="30"/>
        <v>YES</v>
      </c>
      <c r="O160" s="9">
        <f t="shared" si="31"/>
        <v>0.98744276231310157</v>
      </c>
      <c r="P160" s="9" t="str">
        <f t="shared" si="32"/>
        <v>YES</v>
      </c>
      <c r="Q160" s="9" t="s">
        <v>4658</v>
      </c>
      <c r="R160" s="30" t="s">
        <v>4658</v>
      </c>
      <c r="U160" s="17">
        <v>16030656.281199999</v>
      </c>
      <c r="V160" s="18">
        <v>383</v>
      </c>
      <c r="W160" s="18">
        <v>158</v>
      </c>
      <c r="X160" s="83" t="str">
        <f t="shared" si="33"/>
        <v>04019158</v>
      </c>
      <c r="Y160" s="26">
        <f t="shared" si="34"/>
        <v>0.57502067124368683</v>
      </c>
      <c r="Z160" s="17" t="b">
        <f t="shared" si="38"/>
        <v>1</v>
      </c>
      <c r="AA160" s="18" t="str">
        <f t="shared" si="28"/>
        <v>158</v>
      </c>
      <c r="AB160" s="18" t="b">
        <f t="shared" si="35"/>
        <v>1</v>
      </c>
      <c r="AC160" s="18" t="str">
        <f t="shared" si="29"/>
        <v>04019158</v>
      </c>
      <c r="AD160" s="19" t="b">
        <f t="shared" si="36"/>
        <v>1</v>
      </c>
      <c r="AE160" s="82"/>
      <c r="AF160" s="17" t="s">
        <v>4729</v>
      </c>
      <c r="AG160" s="18" t="s">
        <v>10164</v>
      </c>
      <c r="AH160" s="19" t="s">
        <v>4121</v>
      </c>
    </row>
    <row r="161" spans="1:34" x14ac:dyDescent="0.25">
      <c r="A161">
        <v>473621</v>
      </c>
      <c r="B161">
        <v>0.82027700000000003</v>
      </c>
      <c r="C161" t="s">
        <v>531</v>
      </c>
      <c r="D161" t="s">
        <v>4729</v>
      </c>
      <c r="E161" t="s">
        <v>4756</v>
      </c>
      <c r="F161" t="s">
        <v>4046</v>
      </c>
      <c r="G161" t="s">
        <v>4094</v>
      </c>
      <c r="H161" s="4">
        <v>159</v>
      </c>
      <c r="I161" t="s">
        <v>4760</v>
      </c>
      <c r="J161">
        <v>5922</v>
      </c>
      <c r="K161" s="34" t="s">
        <v>10165</v>
      </c>
      <c r="M161" s="29" t="str">
        <f t="shared" si="37"/>
        <v>YES</v>
      </c>
      <c r="N161" s="9" t="str">
        <f t="shared" si="30"/>
        <v>YES</v>
      </c>
      <c r="O161" s="9">
        <f t="shared" si="31"/>
        <v>0.97084984659394402</v>
      </c>
      <c r="P161" s="9" t="str">
        <f t="shared" si="32"/>
        <v>NO</v>
      </c>
      <c r="Q161" s="9" t="s">
        <v>4658</v>
      </c>
      <c r="R161" s="30" t="s">
        <v>4658</v>
      </c>
      <c r="U161" s="17">
        <v>23554631.4366</v>
      </c>
      <c r="V161" s="18">
        <v>306</v>
      </c>
      <c r="W161" s="18">
        <v>159</v>
      </c>
      <c r="X161" s="83" t="str">
        <f t="shared" si="33"/>
        <v>04019159</v>
      </c>
      <c r="Y161" s="26">
        <f t="shared" si="34"/>
        <v>0.84490614370265149</v>
      </c>
      <c r="Z161" s="17" t="b">
        <f t="shared" si="38"/>
        <v>1</v>
      </c>
      <c r="AA161" s="18" t="str">
        <f t="shared" si="28"/>
        <v>159</v>
      </c>
      <c r="AB161" s="18" t="b">
        <f t="shared" si="35"/>
        <v>1</v>
      </c>
      <c r="AC161" s="18" t="str">
        <f t="shared" si="29"/>
        <v>04019159</v>
      </c>
      <c r="AD161" s="19" t="b">
        <f t="shared" si="36"/>
        <v>1</v>
      </c>
      <c r="AE161" s="82"/>
      <c r="AF161" s="17" t="s">
        <v>4729</v>
      </c>
      <c r="AG161" s="18" t="s">
        <v>10165</v>
      </c>
      <c r="AH161" s="19" t="s">
        <v>532</v>
      </c>
    </row>
    <row r="162" spans="1:34" x14ac:dyDescent="0.25">
      <c r="A162">
        <v>473584</v>
      </c>
      <c r="B162">
        <v>0.96820200000000001</v>
      </c>
      <c r="C162" t="s">
        <v>527</v>
      </c>
      <c r="D162" t="s">
        <v>4729</v>
      </c>
      <c r="E162" t="s">
        <v>4756</v>
      </c>
      <c r="F162" t="s">
        <v>4046</v>
      </c>
      <c r="G162" t="s">
        <v>4094</v>
      </c>
      <c r="H162" s="4">
        <v>160</v>
      </c>
      <c r="I162" t="s">
        <v>4760</v>
      </c>
      <c r="J162">
        <v>4259</v>
      </c>
      <c r="K162" s="34" t="s">
        <v>10166</v>
      </c>
      <c r="M162" s="29" t="str">
        <f t="shared" si="37"/>
        <v>YES</v>
      </c>
      <c r="N162" s="9" t="str">
        <f t="shared" si="30"/>
        <v>YES</v>
      </c>
      <c r="O162" s="9">
        <f t="shared" si="31"/>
        <v>1.0235776398355567</v>
      </c>
      <c r="P162" s="9" t="str">
        <f t="shared" si="32"/>
        <v>YES</v>
      </c>
      <c r="Q162" s="9" t="s">
        <v>4658</v>
      </c>
      <c r="R162" s="30" t="s">
        <v>4658</v>
      </c>
      <c r="U162" s="17">
        <v>26370176.121800002</v>
      </c>
      <c r="V162" s="18">
        <v>307</v>
      </c>
      <c r="W162" s="18">
        <v>160</v>
      </c>
      <c r="X162" s="83" t="str">
        <f t="shared" si="33"/>
        <v>04019160</v>
      </c>
      <c r="Y162" s="26">
        <f t="shared" si="34"/>
        <v>0.94589991254160932</v>
      </c>
      <c r="Z162" s="17" t="b">
        <f t="shared" si="38"/>
        <v>1</v>
      </c>
      <c r="AA162" s="18" t="str">
        <f t="shared" si="28"/>
        <v>160</v>
      </c>
      <c r="AB162" s="18" t="b">
        <f t="shared" si="35"/>
        <v>1</v>
      </c>
      <c r="AC162" s="18" t="str">
        <f t="shared" si="29"/>
        <v>04019160</v>
      </c>
      <c r="AD162" s="19" t="b">
        <f t="shared" si="36"/>
        <v>1</v>
      </c>
      <c r="AE162" s="82"/>
      <c r="AF162" s="17" t="s">
        <v>4729</v>
      </c>
      <c r="AG162" s="18" t="s">
        <v>10166</v>
      </c>
      <c r="AH162" s="19" t="s">
        <v>528</v>
      </c>
    </row>
    <row r="163" spans="1:34" x14ac:dyDescent="0.25">
      <c r="A163">
        <v>483367</v>
      </c>
      <c r="B163">
        <v>0.64226499999999997</v>
      </c>
      <c r="C163" t="s">
        <v>464</v>
      </c>
      <c r="D163" t="s">
        <v>4729</v>
      </c>
      <c r="E163" t="s">
        <v>4756</v>
      </c>
      <c r="F163" t="s">
        <v>4046</v>
      </c>
      <c r="G163" t="s">
        <v>4094</v>
      </c>
      <c r="H163" s="4">
        <v>161</v>
      </c>
      <c r="I163" t="s">
        <v>4760</v>
      </c>
      <c r="J163">
        <v>4209</v>
      </c>
      <c r="K163" s="34" t="s">
        <v>10167</v>
      </c>
      <c r="M163" s="29" t="str">
        <f t="shared" si="37"/>
        <v>YES</v>
      </c>
      <c r="N163" s="9" t="str">
        <f t="shared" si="30"/>
        <v>YES</v>
      </c>
      <c r="O163" s="9">
        <f t="shared" si="31"/>
        <v>0.99965045913265882</v>
      </c>
      <c r="P163" s="9" t="str">
        <f t="shared" si="32"/>
        <v>YES</v>
      </c>
      <c r="Q163" s="9" t="s">
        <v>4658</v>
      </c>
      <c r="R163" s="30" t="s">
        <v>4658</v>
      </c>
      <c r="U163" s="17">
        <v>17911581.405699998</v>
      </c>
      <c r="V163" s="18">
        <v>305</v>
      </c>
      <c r="W163" s="18">
        <v>161</v>
      </c>
      <c r="X163" s="83" t="str">
        <f t="shared" si="33"/>
        <v>04019161</v>
      </c>
      <c r="Y163" s="26">
        <f t="shared" si="34"/>
        <v>0.64248957636377979</v>
      </c>
      <c r="Z163" s="17" t="b">
        <f t="shared" si="38"/>
        <v>1</v>
      </c>
      <c r="AA163" s="18" t="str">
        <f t="shared" si="28"/>
        <v>161</v>
      </c>
      <c r="AB163" s="18" t="b">
        <f t="shared" si="35"/>
        <v>1</v>
      </c>
      <c r="AC163" s="18" t="str">
        <f t="shared" si="29"/>
        <v>04019161</v>
      </c>
      <c r="AD163" s="19" t="b">
        <f t="shared" si="36"/>
        <v>1</v>
      </c>
      <c r="AE163" s="82"/>
      <c r="AF163" s="17" t="s">
        <v>4729</v>
      </c>
      <c r="AG163" s="18" t="s">
        <v>10167</v>
      </c>
      <c r="AH163" s="19" t="s">
        <v>465</v>
      </c>
    </row>
    <row r="164" spans="1:34" x14ac:dyDescent="0.25">
      <c r="A164">
        <v>521630</v>
      </c>
      <c r="B164">
        <v>1.291566</v>
      </c>
      <c r="C164" t="s">
        <v>436</v>
      </c>
      <c r="D164" t="s">
        <v>4729</v>
      </c>
      <c r="E164" t="s">
        <v>4756</v>
      </c>
      <c r="F164" t="s">
        <v>4046</v>
      </c>
      <c r="G164" t="s">
        <v>11</v>
      </c>
      <c r="H164" s="4">
        <v>162</v>
      </c>
      <c r="I164" t="s">
        <v>4760</v>
      </c>
      <c r="J164">
        <v>2521</v>
      </c>
      <c r="K164" s="34" t="s">
        <v>10168</v>
      </c>
      <c r="M164" s="29" t="str">
        <f t="shared" si="37"/>
        <v>YES</v>
      </c>
      <c r="N164" s="9" t="str">
        <f t="shared" si="30"/>
        <v>YES</v>
      </c>
      <c r="O164" s="9">
        <f t="shared" si="31"/>
        <v>1.0015195449390759</v>
      </c>
      <c r="P164" s="9" t="str">
        <f t="shared" si="32"/>
        <v>YES</v>
      </c>
      <c r="Q164" s="9" t="s">
        <v>4658</v>
      </c>
      <c r="R164" s="30" t="s">
        <v>4658</v>
      </c>
      <c r="U164" s="17">
        <v>35952162.647600003</v>
      </c>
      <c r="V164" s="18">
        <v>46</v>
      </c>
      <c r="W164" s="18">
        <v>162</v>
      </c>
      <c r="X164" s="83" t="str">
        <f t="shared" si="33"/>
        <v>04019162</v>
      </c>
      <c r="Y164" s="26">
        <f t="shared" si="34"/>
        <v>1.2896063851440542</v>
      </c>
      <c r="Z164" s="17" t="b">
        <f t="shared" si="38"/>
        <v>1</v>
      </c>
      <c r="AA164" s="18" t="str">
        <f t="shared" si="28"/>
        <v>162</v>
      </c>
      <c r="AB164" s="18" t="b">
        <f t="shared" si="35"/>
        <v>1</v>
      </c>
      <c r="AC164" s="18" t="str">
        <f t="shared" si="29"/>
        <v>04019162</v>
      </c>
      <c r="AD164" s="19" t="b">
        <f t="shared" si="36"/>
        <v>1</v>
      </c>
      <c r="AE164" s="82"/>
      <c r="AF164" s="17" t="s">
        <v>4729</v>
      </c>
      <c r="AG164" s="18" t="s">
        <v>10168</v>
      </c>
      <c r="AH164" s="19" t="s">
        <v>437</v>
      </c>
    </row>
    <row r="165" spans="1:34" x14ac:dyDescent="0.25">
      <c r="A165">
        <v>531332</v>
      </c>
      <c r="B165">
        <v>1.052853</v>
      </c>
      <c r="C165" t="s">
        <v>380</v>
      </c>
      <c r="D165" t="s">
        <v>4729</v>
      </c>
      <c r="E165" t="s">
        <v>4756</v>
      </c>
      <c r="F165" t="s">
        <v>4046</v>
      </c>
      <c r="G165" t="s">
        <v>229</v>
      </c>
      <c r="H165" s="4">
        <v>163</v>
      </c>
      <c r="I165" t="s">
        <v>4760</v>
      </c>
      <c r="J165">
        <v>1623</v>
      </c>
      <c r="K165" s="34" t="s">
        <v>10169</v>
      </c>
      <c r="M165" s="29" t="str">
        <f t="shared" si="37"/>
        <v>YES</v>
      </c>
      <c r="N165" s="9" t="str">
        <f t="shared" si="30"/>
        <v>YES</v>
      </c>
      <c r="O165" s="9">
        <f t="shared" si="31"/>
        <v>1.0009699752154511</v>
      </c>
      <c r="P165" s="9" t="str">
        <f t="shared" si="32"/>
        <v>YES</v>
      </c>
      <c r="Q165" s="9" t="s">
        <v>4658</v>
      </c>
      <c r="R165" s="30" t="s">
        <v>4658</v>
      </c>
      <c r="U165" s="17">
        <v>29323414.090300001</v>
      </c>
      <c r="V165" s="18">
        <v>45</v>
      </c>
      <c r="W165" s="18">
        <v>163</v>
      </c>
      <c r="X165" s="83" t="str">
        <f t="shared" si="33"/>
        <v>04019163</v>
      </c>
      <c r="Y165" s="26">
        <f t="shared" si="34"/>
        <v>1.0518327483033461</v>
      </c>
      <c r="Z165" s="17" t="b">
        <f t="shared" si="38"/>
        <v>1</v>
      </c>
      <c r="AA165" s="18" t="str">
        <f t="shared" si="28"/>
        <v>163</v>
      </c>
      <c r="AB165" s="18" t="b">
        <f t="shared" si="35"/>
        <v>1</v>
      </c>
      <c r="AC165" s="18" t="str">
        <f t="shared" si="29"/>
        <v>04019163</v>
      </c>
      <c r="AD165" s="19" t="b">
        <f t="shared" si="36"/>
        <v>1</v>
      </c>
      <c r="AE165" s="82"/>
      <c r="AF165" s="17" t="s">
        <v>4729</v>
      </c>
      <c r="AG165" s="18" t="s">
        <v>10169</v>
      </c>
      <c r="AH165" s="19" t="s">
        <v>381</v>
      </c>
    </row>
    <row r="166" spans="1:34" x14ac:dyDescent="0.25">
      <c r="A166">
        <v>521842</v>
      </c>
      <c r="B166">
        <v>0.52200100000000005</v>
      </c>
      <c r="C166" t="s">
        <v>458</v>
      </c>
      <c r="D166" t="s">
        <v>4729</v>
      </c>
      <c r="E166" t="s">
        <v>4756</v>
      </c>
      <c r="F166" t="s">
        <v>4046</v>
      </c>
      <c r="G166" t="s">
        <v>4094</v>
      </c>
      <c r="H166" s="4">
        <v>164</v>
      </c>
      <c r="I166" t="s">
        <v>4760</v>
      </c>
      <c r="J166">
        <v>2150</v>
      </c>
      <c r="K166" s="34" t="s">
        <v>10170</v>
      </c>
      <c r="M166" s="29" t="str">
        <f t="shared" si="37"/>
        <v>YES</v>
      </c>
      <c r="N166" s="9" t="str">
        <f t="shared" si="30"/>
        <v>YES</v>
      </c>
      <c r="O166" s="9">
        <f t="shared" si="31"/>
        <v>1.0072609554407381</v>
      </c>
      <c r="P166" s="9" t="str">
        <f t="shared" si="32"/>
        <v>YES</v>
      </c>
      <c r="Q166" s="9" t="s">
        <v>4658</v>
      </c>
      <c r="R166" s="30" t="s">
        <v>4658</v>
      </c>
      <c r="U166" s="17">
        <v>14447648.9432</v>
      </c>
      <c r="V166" s="18">
        <v>99</v>
      </c>
      <c r="W166" s="18">
        <v>164</v>
      </c>
      <c r="X166" s="83" t="str">
        <f t="shared" si="33"/>
        <v>04019164</v>
      </c>
      <c r="Y166" s="26">
        <f t="shared" si="34"/>
        <v>0.51823809627525252</v>
      </c>
      <c r="Z166" s="17" t="b">
        <f t="shared" si="38"/>
        <v>1</v>
      </c>
      <c r="AA166" s="18" t="str">
        <f t="shared" ref="AA166:AA229" si="39">AH166</f>
        <v>164</v>
      </c>
      <c r="AB166" s="18" t="b">
        <f t="shared" si="35"/>
        <v>1</v>
      </c>
      <c r="AC166" s="18" t="str">
        <f t="shared" ref="AC166:AC229" si="40">CONCATENATE(AF166,AA166)</f>
        <v>04019164</v>
      </c>
      <c r="AD166" s="19" t="b">
        <f t="shared" si="36"/>
        <v>1</v>
      </c>
      <c r="AE166" s="82"/>
      <c r="AF166" s="17" t="s">
        <v>4729</v>
      </c>
      <c r="AG166" s="18" t="s">
        <v>10170</v>
      </c>
      <c r="AH166" s="19" t="s">
        <v>459</v>
      </c>
    </row>
    <row r="167" spans="1:34" x14ac:dyDescent="0.25">
      <c r="A167">
        <v>498944</v>
      </c>
      <c r="B167">
        <v>0.91094399999999998</v>
      </c>
      <c r="C167" t="s">
        <v>4165</v>
      </c>
      <c r="D167" t="s">
        <v>4729</v>
      </c>
      <c r="E167" t="s">
        <v>4756</v>
      </c>
      <c r="F167" t="s">
        <v>4046</v>
      </c>
      <c r="G167" t="s">
        <v>4758</v>
      </c>
      <c r="H167" s="4">
        <v>165</v>
      </c>
      <c r="I167" t="s">
        <v>4760</v>
      </c>
      <c r="J167">
        <v>2102</v>
      </c>
      <c r="K167" s="34" t="s">
        <v>10171</v>
      </c>
      <c r="M167" s="29" t="str">
        <f t="shared" si="37"/>
        <v>YES</v>
      </c>
      <c r="N167" s="9" t="str">
        <f t="shared" si="30"/>
        <v>YES</v>
      </c>
      <c r="O167" s="9">
        <f t="shared" si="31"/>
        <v>0.99683634027453294</v>
      </c>
      <c r="P167" s="9" t="str">
        <f t="shared" si="32"/>
        <v>YES</v>
      </c>
      <c r="Q167" s="9" t="s">
        <v>4658</v>
      </c>
      <c r="R167" s="30" t="s">
        <v>4658</v>
      </c>
      <c r="U167" s="17">
        <v>25476259.425500002</v>
      </c>
      <c r="V167" s="18">
        <v>110</v>
      </c>
      <c r="W167" s="18">
        <v>165</v>
      </c>
      <c r="X167" s="83" t="str">
        <f t="shared" si="33"/>
        <v>04019165</v>
      </c>
      <c r="Y167" s="26">
        <f t="shared" si="34"/>
        <v>0.91383506318511831</v>
      </c>
      <c r="Z167" s="17" t="b">
        <f t="shared" si="38"/>
        <v>1</v>
      </c>
      <c r="AA167" s="18" t="str">
        <f t="shared" si="39"/>
        <v>165</v>
      </c>
      <c r="AB167" s="18" t="b">
        <f t="shared" si="35"/>
        <v>1</v>
      </c>
      <c r="AC167" s="18" t="str">
        <f t="shared" si="40"/>
        <v>04019165</v>
      </c>
      <c r="AD167" s="19" t="b">
        <f t="shared" si="36"/>
        <v>1</v>
      </c>
      <c r="AE167" s="82"/>
      <c r="AF167" s="17" t="s">
        <v>4729</v>
      </c>
      <c r="AG167" s="18" t="s">
        <v>10171</v>
      </c>
      <c r="AH167" s="19" t="s">
        <v>4166</v>
      </c>
    </row>
    <row r="168" spans="1:34" x14ac:dyDescent="0.25">
      <c r="A168">
        <v>483565</v>
      </c>
      <c r="B168">
        <v>0.40298200000000001</v>
      </c>
      <c r="C168" t="s">
        <v>484</v>
      </c>
      <c r="D168" t="s">
        <v>4729</v>
      </c>
      <c r="E168" t="s">
        <v>4756</v>
      </c>
      <c r="F168" t="s">
        <v>4046</v>
      </c>
      <c r="G168" t="s">
        <v>4094</v>
      </c>
      <c r="H168" s="4">
        <v>166</v>
      </c>
      <c r="I168" t="s">
        <v>4760</v>
      </c>
      <c r="J168">
        <v>2801</v>
      </c>
      <c r="K168" s="34" t="s">
        <v>10172</v>
      </c>
      <c r="M168" s="29" t="str">
        <f t="shared" si="37"/>
        <v>YES</v>
      </c>
      <c r="N168" s="9" t="str">
        <f t="shared" si="30"/>
        <v>YES</v>
      </c>
      <c r="O168" s="9">
        <f t="shared" si="31"/>
        <v>1.002318737830447</v>
      </c>
      <c r="P168" s="9" t="str">
        <f t="shared" si="32"/>
        <v>YES</v>
      </c>
      <c r="Q168" s="9" t="s">
        <v>4658</v>
      </c>
      <c r="R168" s="30" t="s">
        <v>4658</v>
      </c>
      <c r="U168" s="17">
        <v>11208503.807</v>
      </c>
      <c r="V168" s="18">
        <v>216</v>
      </c>
      <c r="W168" s="18">
        <v>166</v>
      </c>
      <c r="X168" s="83" t="str">
        <f t="shared" si="33"/>
        <v>04019166</v>
      </c>
      <c r="Y168" s="26">
        <f t="shared" si="34"/>
        <v>0.40204975203024562</v>
      </c>
      <c r="Z168" s="17" t="b">
        <f t="shared" si="38"/>
        <v>1</v>
      </c>
      <c r="AA168" s="18" t="str">
        <f t="shared" si="39"/>
        <v>166</v>
      </c>
      <c r="AB168" s="18" t="b">
        <f t="shared" si="35"/>
        <v>1</v>
      </c>
      <c r="AC168" s="18" t="str">
        <f t="shared" si="40"/>
        <v>04019166</v>
      </c>
      <c r="AD168" s="19" t="b">
        <f t="shared" si="36"/>
        <v>1</v>
      </c>
      <c r="AE168" s="82"/>
      <c r="AF168" s="17" t="s">
        <v>4729</v>
      </c>
      <c r="AG168" s="18" t="s">
        <v>10172</v>
      </c>
      <c r="AH168" s="19" t="s">
        <v>485</v>
      </c>
    </row>
    <row r="169" spans="1:34" x14ac:dyDescent="0.25">
      <c r="A169">
        <v>521768</v>
      </c>
      <c r="B169">
        <v>0.25095000000000001</v>
      </c>
      <c r="C169" t="s">
        <v>450</v>
      </c>
      <c r="D169" t="s">
        <v>4729</v>
      </c>
      <c r="E169" t="s">
        <v>4756</v>
      </c>
      <c r="F169" t="s">
        <v>4046</v>
      </c>
      <c r="G169" t="s">
        <v>4094</v>
      </c>
      <c r="H169" s="4">
        <v>167</v>
      </c>
      <c r="I169" t="s">
        <v>4760</v>
      </c>
      <c r="J169">
        <v>1249</v>
      </c>
      <c r="K169" s="34" t="s">
        <v>10173</v>
      </c>
      <c r="M169" s="29" t="str">
        <f t="shared" si="37"/>
        <v>YES</v>
      </c>
      <c r="N169" s="9" t="str">
        <f t="shared" si="30"/>
        <v>YES</v>
      </c>
      <c r="O169" s="9">
        <f t="shared" si="31"/>
        <v>0.99664629814265249</v>
      </c>
      <c r="P169" s="9" t="str">
        <f t="shared" si="32"/>
        <v>YES</v>
      </c>
      <c r="Q169" s="9" t="s">
        <v>4658</v>
      </c>
      <c r="R169" s="30" t="s">
        <v>4658</v>
      </c>
      <c r="U169" s="17">
        <v>7019626.2134699998</v>
      </c>
      <c r="V169" s="18">
        <v>145</v>
      </c>
      <c r="W169" s="18">
        <v>167</v>
      </c>
      <c r="X169" s="83" t="str">
        <f t="shared" si="33"/>
        <v>04019167</v>
      </c>
      <c r="Y169" s="26">
        <f t="shared" si="34"/>
        <v>0.25179444349281166</v>
      </c>
      <c r="Z169" s="17" t="b">
        <f t="shared" si="38"/>
        <v>1</v>
      </c>
      <c r="AA169" s="18" t="str">
        <f t="shared" si="39"/>
        <v>167</v>
      </c>
      <c r="AB169" s="18" t="b">
        <f t="shared" si="35"/>
        <v>1</v>
      </c>
      <c r="AC169" s="18" t="str">
        <f t="shared" si="40"/>
        <v>04019167</v>
      </c>
      <c r="AD169" s="19" t="b">
        <f t="shared" si="36"/>
        <v>1</v>
      </c>
      <c r="AE169" s="82"/>
      <c r="AF169" s="17" t="s">
        <v>4729</v>
      </c>
      <c r="AG169" s="18" t="s">
        <v>10173</v>
      </c>
      <c r="AH169" s="19" t="s">
        <v>451</v>
      </c>
    </row>
    <row r="170" spans="1:34" x14ac:dyDescent="0.25">
      <c r="A170">
        <v>530882</v>
      </c>
      <c r="B170">
        <v>0.25043399999999999</v>
      </c>
      <c r="C170" t="s">
        <v>337</v>
      </c>
      <c r="D170" t="s">
        <v>4729</v>
      </c>
      <c r="E170" t="s">
        <v>4756</v>
      </c>
      <c r="F170" t="s">
        <v>4046</v>
      </c>
      <c r="G170" t="s">
        <v>4094</v>
      </c>
      <c r="H170" s="4">
        <v>168</v>
      </c>
      <c r="I170" t="s">
        <v>4760</v>
      </c>
      <c r="J170">
        <v>1420</v>
      </c>
      <c r="K170" s="34" t="s">
        <v>10174</v>
      </c>
      <c r="M170" s="29" t="str">
        <f t="shared" si="37"/>
        <v>YES</v>
      </c>
      <c r="N170" s="9" t="str">
        <f t="shared" si="30"/>
        <v>YES</v>
      </c>
      <c r="O170" s="9">
        <f t="shared" si="31"/>
        <v>0.99692242164663813</v>
      </c>
      <c r="P170" s="9" t="str">
        <f t="shared" si="32"/>
        <v>YES</v>
      </c>
      <c r="Q170" s="9" t="s">
        <v>4658</v>
      </c>
      <c r="R170" s="30" t="s">
        <v>4658</v>
      </c>
      <c r="U170" s="17">
        <v>7003252.2832300002</v>
      </c>
      <c r="V170" s="18">
        <v>144</v>
      </c>
      <c r="W170" s="18">
        <v>168</v>
      </c>
      <c r="X170" s="83" t="str">
        <f t="shared" si="33"/>
        <v>04019168</v>
      </c>
      <c r="Y170" s="26">
        <f t="shared" si="34"/>
        <v>0.25120710956260045</v>
      </c>
      <c r="Z170" s="17" t="b">
        <f t="shared" si="38"/>
        <v>1</v>
      </c>
      <c r="AA170" s="18" t="str">
        <f t="shared" si="39"/>
        <v>168</v>
      </c>
      <c r="AB170" s="18" t="b">
        <f t="shared" si="35"/>
        <v>1</v>
      </c>
      <c r="AC170" s="18" t="str">
        <f t="shared" si="40"/>
        <v>04019168</v>
      </c>
      <c r="AD170" s="19" t="b">
        <f t="shared" si="36"/>
        <v>1</v>
      </c>
      <c r="AE170" s="82"/>
      <c r="AF170" s="17" t="s">
        <v>4729</v>
      </c>
      <c r="AG170" s="18" t="s">
        <v>10174</v>
      </c>
      <c r="AH170" s="19" t="s">
        <v>338</v>
      </c>
    </row>
    <row r="171" spans="1:34" x14ac:dyDescent="0.25">
      <c r="A171">
        <v>531076</v>
      </c>
      <c r="B171">
        <v>0.25205699999999998</v>
      </c>
      <c r="C171" t="s">
        <v>357</v>
      </c>
      <c r="D171" t="s">
        <v>4729</v>
      </c>
      <c r="E171" t="s">
        <v>4756</v>
      </c>
      <c r="F171" t="s">
        <v>4046</v>
      </c>
      <c r="G171" t="s">
        <v>4094</v>
      </c>
      <c r="H171" s="4">
        <v>169</v>
      </c>
      <c r="I171" t="s">
        <v>4760</v>
      </c>
      <c r="J171">
        <v>2833</v>
      </c>
      <c r="K171" s="34" t="s">
        <v>10175</v>
      </c>
      <c r="M171" s="29" t="str">
        <f t="shared" si="37"/>
        <v>YES</v>
      </c>
      <c r="N171" s="9" t="str">
        <f t="shared" si="30"/>
        <v>YES</v>
      </c>
      <c r="O171" s="9">
        <f t="shared" si="31"/>
        <v>1.0001500784932367</v>
      </c>
      <c r="P171" s="9" t="str">
        <f t="shared" si="32"/>
        <v>YES</v>
      </c>
      <c r="Q171" s="9" t="s">
        <v>4658</v>
      </c>
      <c r="R171" s="30" t="s">
        <v>4658</v>
      </c>
      <c r="U171" s="17">
        <v>7025891.4336000001</v>
      </c>
      <c r="V171" s="18">
        <v>142</v>
      </c>
      <c r="W171" s="18">
        <v>169</v>
      </c>
      <c r="X171" s="83" t="str">
        <f t="shared" si="33"/>
        <v>04019169</v>
      </c>
      <c r="Y171" s="26">
        <f t="shared" si="34"/>
        <v>0.25201917734159779</v>
      </c>
      <c r="Z171" s="17" t="b">
        <f t="shared" si="38"/>
        <v>1</v>
      </c>
      <c r="AA171" s="18" t="str">
        <f t="shared" si="39"/>
        <v>169</v>
      </c>
      <c r="AB171" s="18" t="b">
        <f t="shared" si="35"/>
        <v>1</v>
      </c>
      <c r="AC171" s="18" t="str">
        <f t="shared" si="40"/>
        <v>04019169</v>
      </c>
      <c r="AD171" s="19" t="b">
        <f t="shared" si="36"/>
        <v>1</v>
      </c>
      <c r="AE171" s="82"/>
      <c r="AF171" s="17" t="s">
        <v>4729</v>
      </c>
      <c r="AG171" s="18" t="s">
        <v>10175</v>
      </c>
      <c r="AH171" s="19" t="s">
        <v>358</v>
      </c>
    </row>
    <row r="172" spans="1:34" x14ac:dyDescent="0.25">
      <c r="A172">
        <v>531269</v>
      </c>
      <c r="B172">
        <v>2.565782</v>
      </c>
      <c r="C172" t="s">
        <v>374</v>
      </c>
      <c r="D172" t="s">
        <v>4729</v>
      </c>
      <c r="E172" t="s">
        <v>4756</v>
      </c>
      <c r="F172" t="s">
        <v>4046</v>
      </c>
      <c r="G172" t="s">
        <v>4758</v>
      </c>
      <c r="H172" s="4">
        <v>170</v>
      </c>
      <c r="I172" t="s">
        <v>4760</v>
      </c>
      <c r="J172">
        <v>1420</v>
      </c>
      <c r="K172" s="34" t="s">
        <v>10176</v>
      </c>
      <c r="M172" s="29" t="str">
        <f t="shared" si="37"/>
        <v>YES</v>
      </c>
      <c r="N172" s="9" t="str">
        <f t="shared" si="30"/>
        <v>YES</v>
      </c>
      <c r="O172" s="9">
        <f t="shared" si="31"/>
        <v>1.0039881572894589</v>
      </c>
      <c r="P172" s="9" t="str">
        <f t="shared" si="32"/>
        <v>YES</v>
      </c>
      <c r="Q172" s="9" t="s">
        <v>4658</v>
      </c>
      <c r="R172" s="30" t="s">
        <v>4658</v>
      </c>
      <c r="U172" s="17">
        <v>71245757.621199995</v>
      </c>
      <c r="V172" s="18">
        <v>86</v>
      </c>
      <c r="W172" s="18">
        <v>170</v>
      </c>
      <c r="X172" s="83" t="str">
        <f t="shared" si="33"/>
        <v>04019170</v>
      </c>
      <c r="Y172" s="26">
        <f t="shared" si="34"/>
        <v>2.5555899054895543</v>
      </c>
      <c r="Z172" s="17" t="b">
        <f t="shared" si="38"/>
        <v>1</v>
      </c>
      <c r="AA172" s="18" t="str">
        <f t="shared" si="39"/>
        <v>170</v>
      </c>
      <c r="AB172" s="18" t="b">
        <f t="shared" si="35"/>
        <v>1</v>
      </c>
      <c r="AC172" s="18" t="str">
        <f t="shared" si="40"/>
        <v>04019170</v>
      </c>
      <c r="AD172" s="19" t="b">
        <f t="shared" si="36"/>
        <v>1</v>
      </c>
      <c r="AE172" s="82"/>
      <c r="AF172" s="17" t="s">
        <v>4729</v>
      </c>
      <c r="AG172" s="18" t="s">
        <v>10176</v>
      </c>
      <c r="AH172" s="19" t="s">
        <v>375</v>
      </c>
    </row>
    <row r="173" spans="1:34" x14ac:dyDescent="0.25">
      <c r="A173">
        <v>577862</v>
      </c>
      <c r="B173">
        <v>0.92607799999999996</v>
      </c>
      <c r="C173" t="s">
        <v>249</v>
      </c>
      <c r="D173" t="s">
        <v>4729</v>
      </c>
      <c r="E173" t="s">
        <v>4756</v>
      </c>
      <c r="F173" t="s">
        <v>4046</v>
      </c>
      <c r="G173" t="s">
        <v>229</v>
      </c>
      <c r="H173" s="4">
        <v>171</v>
      </c>
      <c r="I173" t="s">
        <v>4760</v>
      </c>
      <c r="J173">
        <v>1635</v>
      </c>
      <c r="K173" s="34" t="s">
        <v>10177</v>
      </c>
      <c r="M173" s="29" t="str">
        <f t="shared" si="37"/>
        <v>YES</v>
      </c>
      <c r="N173" s="9" t="str">
        <f t="shared" si="30"/>
        <v>YES</v>
      </c>
      <c r="O173" s="9">
        <f t="shared" si="31"/>
        <v>1.0023161031499785</v>
      </c>
      <c r="P173" s="9" t="str">
        <f t="shared" si="32"/>
        <v>YES</v>
      </c>
      <c r="Q173" s="9" t="s">
        <v>4658</v>
      </c>
      <c r="R173" s="30" t="s">
        <v>4658</v>
      </c>
      <c r="U173" s="17">
        <v>25757914.927299999</v>
      </c>
      <c r="V173" s="18">
        <v>88</v>
      </c>
      <c r="W173" s="18">
        <v>171</v>
      </c>
      <c r="X173" s="83" t="str">
        <f t="shared" si="33"/>
        <v>04019171</v>
      </c>
      <c r="Y173" s="26">
        <f t="shared" si="34"/>
        <v>0.92393806413926194</v>
      </c>
      <c r="Z173" s="17" t="b">
        <f t="shared" si="38"/>
        <v>1</v>
      </c>
      <c r="AA173" s="18" t="str">
        <f t="shared" si="39"/>
        <v>171</v>
      </c>
      <c r="AB173" s="18" t="b">
        <f t="shared" si="35"/>
        <v>1</v>
      </c>
      <c r="AC173" s="18" t="str">
        <f t="shared" si="40"/>
        <v>04019171</v>
      </c>
      <c r="AD173" s="19" t="b">
        <f t="shared" si="36"/>
        <v>1</v>
      </c>
      <c r="AE173" s="82"/>
      <c r="AF173" s="17" t="s">
        <v>4729</v>
      </c>
      <c r="AG173" s="18" t="s">
        <v>10177</v>
      </c>
      <c r="AH173" s="19" t="s">
        <v>250</v>
      </c>
    </row>
    <row r="174" spans="1:34" x14ac:dyDescent="0.25">
      <c r="A174">
        <v>531111</v>
      </c>
      <c r="B174">
        <v>0.31526799999999999</v>
      </c>
      <c r="C174" t="s">
        <v>361</v>
      </c>
      <c r="D174" t="s">
        <v>4729</v>
      </c>
      <c r="E174" t="s">
        <v>4756</v>
      </c>
      <c r="F174" t="s">
        <v>4046</v>
      </c>
      <c r="G174" t="s">
        <v>4094</v>
      </c>
      <c r="H174" s="4">
        <v>172</v>
      </c>
      <c r="I174" t="s">
        <v>4760</v>
      </c>
      <c r="J174">
        <v>2307</v>
      </c>
      <c r="K174" s="34" t="s">
        <v>10178</v>
      </c>
      <c r="M174" s="29" t="str">
        <f t="shared" si="37"/>
        <v>YES</v>
      </c>
      <c r="N174" s="9" t="str">
        <f t="shared" si="30"/>
        <v>YES</v>
      </c>
      <c r="O174" s="9">
        <f t="shared" si="31"/>
        <v>1.0048498703527085</v>
      </c>
      <c r="P174" s="9" t="str">
        <f t="shared" si="32"/>
        <v>YES</v>
      </c>
      <c r="Q174" s="9" t="s">
        <v>4658</v>
      </c>
      <c r="R174" s="30" t="s">
        <v>4658</v>
      </c>
      <c r="U174" s="17">
        <v>8746746.8231000006</v>
      </c>
      <c r="V174" s="18">
        <v>140</v>
      </c>
      <c r="W174" s="18">
        <v>172</v>
      </c>
      <c r="X174" s="83" t="str">
        <f t="shared" si="33"/>
        <v>04019172</v>
      </c>
      <c r="Y174" s="26">
        <f t="shared" si="34"/>
        <v>0.31374637077809348</v>
      </c>
      <c r="Z174" s="17" t="b">
        <f t="shared" si="38"/>
        <v>1</v>
      </c>
      <c r="AA174" s="18" t="str">
        <f t="shared" si="39"/>
        <v>172</v>
      </c>
      <c r="AB174" s="18" t="b">
        <f t="shared" si="35"/>
        <v>1</v>
      </c>
      <c r="AC174" s="18" t="str">
        <f t="shared" si="40"/>
        <v>04019172</v>
      </c>
      <c r="AD174" s="19" t="b">
        <f t="shared" si="36"/>
        <v>1</v>
      </c>
      <c r="AE174" s="82"/>
      <c r="AF174" s="17" t="s">
        <v>4729</v>
      </c>
      <c r="AG174" s="18" t="s">
        <v>10178</v>
      </c>
      <c r="AH174" s="19" t="s">
        <v>362</v>
      </c>
    </row>
    <row r="175" spans="1:34" x14ac:dyDescent="0.25">
      <c r="A175">
        <v>577599</v>
      </c>
      <c r="B175">
        <v>0.77561400000000003</v>
      </c>
      <c r="C175" t="s">
        <v>222</v>
      </c>
      <c r="D175" t="s">
        <v>4729</v>
      </c>
      <c r="E175" t="s">
        <v>4756</v>
      </c>
      <c r="F175" t="s">
        <v>4046</v>
      </c>
      <c r="G175" t="s">
        <v>4758</v>
      </c>
      <c r="H175" s="4">
        <v>173</v>
      </c>
      <c r="I175" t="s">
        <v>4760</v>
      </c>
      <c r="J175">
        <v>1545</v>
      </c>
      <c r="K175" s="34" t="s">
        <v>10179</v>
      </c>
      <c r="M175" s="29" t="str">
        <f t="shared" si="37"/>
        <v>YES</v>
      </c>
      <c r="N175" s="9" t="str">
        <f t="shared" si="30"/>
        <v>YES</v>
      </c>
      <c r="O175" s="9">
        <f t="shared" si="31"/>
        <v>1.1211288533156751</v>
      </c>
      <c r="P175" s="9" t="str">
        <f t="shared" si="32"/>
        <v>NO</v>
      </c>
      <c r="Q175" s="9" t="s">
        <v>4658</v>
      </c>
      <c r="R175" s="30" t="s">
        <v>4658</v>
      </c>
      <c r="U175" s="17">
        <v>19286701.3222</v>
      </c>
      <c r="V175" s="18">
        <v>126</v>
      </c>
      <c r="W175" s="18">
        <v>173</v>
      </c>
      <c r="X175" s="83" t="str">
        <f t="shared" si="33"/>
        <v>04019173</v>
      </c>
      <c r="Y175" s="26">
        <f t="shared" si="34"/>
        <v>0.69181521616018138</v>
      </c>
      <c r="Z175" s="17" t="b">
        <f t="shared" si="38"/>
        <v>1</v>
      </c>
      <c r="AA175" s="18" t="str">
        <f t="shared" si="39"/>
        <v>173</v>
      </c>
      <c r="AB175" s="18" t="b">
        <f t="shared" si="35"/>
        <v>1</v>
      </c>
      <c r="AC175" s="18" t="str">
        <f t="shared" si="40"/>
        <v>04019173</v>
      </c>
      <c r="AD175" s="19" t="b">
        <f t="shared" si="36"/>
        <v>1</v>
      </c>
      <c r="AE175" s="82"/>
      <c r="AF175" s="17" t="s">
        <v>4729</v>
      </c>
      <c r="AG175" s="18" t="s">
        <v>10179</v>
      </c>
      <c r="AH175" s="19" t="s">
        <v>223</v>
      </c>
    </row>
    <row r="176" spans="1:34" x14ac:dyDescent="0.25">
      <c r="A176">
        <v>554426</v>
      </c>
      <c r="B176">
        <v>0.71528099999999994</v>
      </c>
      <c r="C176" t="s">
        <v>634</v>
      </c>
      <c r="D176" t="s">
        <v>4729</v>
      </c>
      <c r="E176" t="s">
        <v>4756</v>
      </c>
      <c r="F176" t="s">
        <v>4046</v>
      </c>
      <c r="G176" t="s">
        <v>4094</v>
      </c>
      <c r="H176" s="4">
        <v>174</v>
      </c>
      <c r="I176" t="s">
        <v>4760</v>
      </c>
      <c r="J176">
        <v>2749</v>
      </c>
      <c r="K176" s="34" t="s">
        <v>10180</v>
      </c>
      <c r="M176" s="29" t="str">
        <f t="shared" si="37"/>
        <v>YES</v>
      </c>
      <c r="N176" s="9" t="str">
        <f t="shared" si="30"/>
        <v>YES</v>
      </c>
      <c r="O176" s="9">
        <f t="shared" si="31"/>
        <v>1.0117130118898801</v>
      </c>
      <c r="P176" s="9" t="str">
        <f t="shared" si="32"/>
        <v>YES</v>
      </c>
      <c r="Q176" s="9" t="s">
        <v>4658</v>
      </c>
      <c r="R176" s="30" t="s">
        <v>4658</v>
      </c>
      <c r="U176" s="17">
        <v>19710026.060800001</v>
      </c>
      <c r="V176" s="18">
        <v>167</v>
      </c>
      <c r="W176" s="18">
        <v>174</v>
      </c>
      <c r="X176" s="83" t="str">
        <f t="shared" si="33"/>
        <v>04019174</v>
      </c>
      <c r="Y176" s="26">
        <f t="shared" si="34"/>
        <v>0.70699990174471994</v>
      </c>
      <c r="Z176" s="17" t="b">
        <f t="shared" si="38"/>
        <v>1</v>
      </c>
      <c r="AA176" s="18" t="str">
        <f t="shared" si="39"/>
        <v>174</v>
      </c>
      <c r="AB176" s="18" t="b">
        <f t="shared" si="35"/>
        <v>1</v>
      </c>
      <c r="AC176" s="18" t="str">
        <f t="shared" si="40"/>
        <v>04019174</v>
      </c>
      <c r="AD176" s="19" t="b">
        <f t="shared" si="36"/>
        <v>1</v>
      </c>
      <c r="AE176" s="82"/>
      <c r="AF176" s="17" t="s">
        <v>4729</v>
      </c>
      <c r="AG176" s="18" t="s">
        <v>10180</v>
      </c>
      <c r="AH176" s="19" t="s">
        <v>635</v>
      </c>
    </row>
    <row r="177" spans="1:34" x14ac:dyDescent="0.25">
      <c r="A177">
        <v>554526</v>
      </c>
      <c r="B177">
        <v>0.76066900000000004</v>
      </c>
      <c r="C177" t="s">
        <v>644</v>
      </c>
      <c r="D177" t="s">
        <v>4729</v>
      </c>
      <c r="E177" t="s">
        <v>4756</v>
      </c>
      <c r="F177" t="s">
        <v>4046</v>
      </c>
      <c r="G177" t="s">
        <v>4094</v>
      </c>
      <c r="H177" s="4">
        <v>175</v>
      </c>
      <c r="I177" t="s">
        <v>4760</v>
      </c>
      <c r="J177">
        <v>2576</v>
      </c>
      <c r="K177" s="34" t="s">
        <v>10181</v>
      </c>
      <c r="M177" s="29" t="str">
        <f t="shared" si="37"/>
        <v>YES</v>
      </c>
      <c r="N177" s="9" t="str">
        <f t="shared" si="30"/>
        <v>YES</v>
      </c>
      <c r="O177" s="9">
        <f t="shared" si="31"/>
        <v>1.0014130005631792</v>
      </c>
      <c r="P177" s="9" t="str">
        <f t="shared" si="32"/>
        <v>YES</v>
      </c>
      <c r="Q177" s="9" t="s">
        <v>4658</v>
      </c>
      <c r="R177" s="30" t="s">
        <v>4658</v>
      </c>
      <c r="U177" s="17">
        <v>21176312.508099999</v>
      </c>
      <c r="V177" s="18">
        <v>173</v>
      </c>
      <c r="W177" s="18">
        <v>175</v>
      </c>
      <c r="X177" s="83" t="str">
        <f t="shared" si="33"/>
        <v>04019175</v>
      </c>
      <c r="Y177" s="26">
        <f t="shared" si="34"/>
        <v>0.75959569086102496</v>
      </c>
      <c r="Z177" s="17" t="b">
        <f t="shared" si="38"/>
        <v>1</v>
      </c>
      <c r="AA177" s="18" t="str">
        <f t="shared" si="39"/>
        <v>175</v>
      </c>
      <c r="AB177" s="18" t="b">
        <f t="shared" si="35"/>
        <v>1</v>
      </c>
      <c r="AC177" s="18" t="str">
        <f t="shared" si="40"/>
        <v>04019175</v>
      </c>
      <c r="AD177" s="19" t="b">
        <f t="shared" si="36"/>
        <v>1</v>
      </c>
      <c r="AE177" s="82"/>
      <c r="AF177" s="17" t="s">
        <v>4729</v>
      </c>
      <c r="AG177" s="18" t="s">
        <v>10181</v>
      </c>
      <c r="AH177" s="19" t="s">
        <v>645</v>
      </c>
    </row>
    <row r="178" spans="1:34" x14ac:dyDescent="0.25">
      <c r="A178">
        <v>554226</v>
      </c>
      <c r="B178">
        <v>0.333175</v>
      </c>
      <c r="C178" t="s">
        <v>614</v>
      </c>
      <c r="D178" t="s">
        <v>4729</v>
      </c>
      <c r="E178" t="s">
        <v>4756</v>
      </c>
      <c r="F178" t="s">
        <v>4046</v>
      </c>
      <c r="G178" t="s">
        <v>4094</v>
      </c>
      <c r="H178" s="4">
        <v>176</v>
      </c>
      <c r="I178" t="s">
        <v>4760</v>
      </c>
      <c r="J178">
        <v>1508</v>
      </c>
      <c r="K178" s="34" t="s">
        <v>10182</v>
      </c>
      <c r="M178" s="29" t="str">
        <f t="shared" si="37"/>
        <v>YES</v>
      </c>
      <c r="N178" s="9" t="str">
        <f t="shared" si="30"/>
        <v>YES</v>
      </c>
      <c r="O178" s="9">
        <f t="shared" si="31"/>
        <v>0.99547705454019442</v>
      </c>
      <c r="P178" s="9" t="str">
        <f t="shared" si="32"/>
        <v>YES</v>
      </c>
      <c r="Q178" s="9" t="s">
        <v>4658</v>
      </c>
      <c r="R178" s="30" t="s">
        <v>4658</v>
      </c>
      <c r="U178" s="17">
        <v>9330587.6590899993</v>
      </c>
      <c r="V178" s="18">
        <v>270</v>
      </c>
      <c r="W178" s="18">
        <v>176</v>
      </c>
      <c r="X178" s="83" t="str">
        <f t="shared" si="33"/>
        <v>04019176</v>
      </c>
      <c r="Y178" s="26">
        <f t="shared" si="34"/>
        <v>0.33468877909385042</v>
      </c>
      <c r="Z178" s="17" t="b">
        <f t="shared" si="38"/>
        <v>1</v>
      </c>
      <c r="AA178" s="18" t="str">
        <f t="shared" si="39"/>
        <v>176</v>
      </c>
      <c r="AB178" s="18" t="b">
        <f t="shared" si="35"/>
        <v>1</v>
      </c>
      <c r="AC178" s="18" t="str">
        <f t="shared" si="40"/>
        <v>04019176</v>
      </c>
      <c r="AD178" s="19" t="b">
        <f t="shared" si="36"/>
        <v>1</v>
      </c>
      <c r="AE178" s="82"/>
      <c r="AF178" s="17" t="s">
        <v>4729</v>
      </c>
      <c r="AG178" s="18" t="s">
        <v>10182</v>
      </c>
      <c r="AH178" s="19" t="s">
        <v>615</v>
      </c>
    </row>
    <row r="179" spans="1:34" x14ac:dyDescent="0.25">
      <c r="A179">
        <v>546006</v>
      </c>
      <c r="B179">
        <v>0.76948399999999995</v>
      </c>
      <c r="C179" t="s">
        <v>197</v>
      </c>
      <c r="D179" t="s">
        <v>4729</v>
      </c>
      <c r="E179" t="s">
        <v>4756</v>
      </c>
      <c r="F179" t="s">
        <v>4046</v>
      </c>
      <c r="G179" t="s">
        <v>4094</v>
      </c>
      <c r="H179" s="4">
        <v>177</v>
      </c>
      <c r="I179" t="s">
        <v>4760</v>
      </c>
      <c r="J179">
        <v>3293</v>
      </c>
      <c r="K179" s="34" t="s">
        <v>10183</v>
      </c>
      <c r="M179" s="29" t="str">
        <f t="shared" si="37"/>
        <v>YES</v>
      </c>
      <c r="N179" s="9" t="str">
        <f t="shared" si="30"/>
        <v>YES</v>
      </c>
      <c r="O179" s="9">
        <f t="shared" si="31"/>
        <v>1.0098528504345878</v>
      </c>
      <c r="P179" s="9" t="str">
        <f t="shared" si="32"/>
        <v>YES</v>
      </c>
      <c r="Q179" s="9" t="s">
        <v>4658</v>
      </c>
      <c r="R179" s="30" t="s">
        <v>4658</v>
      </c>
      <c r="U179" s="17">
        <v>21242681.779199999</v>
      </c>
      <c r="V179" s="18">
        <v>294</v>
      </c>
      <c r="W179" s="18">
        <v>177</v>
      </c>
      <c r="X179" s="83" t="str">
        <f t="shared" si="33"/>
        <v>04019177</v>
      </c>
      <c r="Y179" s="26">
        <f t="shared" si="34"/>
        <v>0.76197636088154264</v>
      </c>
      <c r="Z179" s="17" t="b">
        <f t="shared" si="38"/>
        <v>1</v>
      </c>
      <c r="AA179" s="18" t="str">
        <f t="shared" si="39"/>
        <v>177</v>
      </c>
      <c r="AB179" s="18" t="b">
        <f t="shared" si="35"/>
        <v>1</v>
      </c>
      <c r="AC179" s="18" t="str">
        <f t="shared" si="40"/>
        <v>04019177</v>
      </c>
      <c r="AD179" s="19" t="b">
        <f t="shared" si="36"/>
        <v>1</v>
      </c>
      <c r="AE179" s="82"/>
      <c r="AF179" s="17" t="s">
        <v>4729</v>
      </c>
      <c r="AG179" s="18" t="s">
        <v>10183</v>
      </c>
      <c r="AH179" s="19" t="s">
        <v>198</v>
      </c>
    </row>
    <row r="180" spans="1:34" x14ac:dyDescent="0.25">
      <c r="A180">
        <v>606977</v>
      </c>
      <c r="B180">
        <v>1.812497</v>
      </c>
      <c r="C180" t="s">
        <v>82</v>
      </c>
      <c r="D180" t="s">
        <v>4729</v>
      </c>
      <c r="E180" t="s">
        <v>4756</v>
      </c>
      <c r="F180" t="s">
        <v>4046</v>
      </c>
      <c r="G180" t="s">
        <v>4758</v>
      </c>
      <c r="H180" s="4">
        <v>178</v>
      </c>
      <c r="I180" t="s">
        <v>4760</v>
      </c>
      <c r="J180">
        <v>1871</v>
      </c>
      <c r="K180" s="34" t="s">
        <v>10184</v>
      </c>
      <c r="M180" s="29" t="str">
        <f t="shared" si="37"/>
        <v>YES</v>
      </c>
      <c r="N180" s="9" t="str">
        <f t="shared" si="30"/>
        <v>YES</v>
      </c>
      <c r="O180" s="9">
        <f t="shared" si="31"/>
        <v>0.999039719722145</v>
      </c>
      <c r="P180" s="9" t="str">
        <f t="shared" si="32"/>
        <v>YES</v>
      </c>
      <c r="Q180" s="9" t="s">
        <v>4658</v>
      </c>
      <c r="R180" s="30" t="s">
        <v>4658</v>
      </c>
      <c r="U180" s="17">
        <v>50578085.502800003</v>
      </c>
      <c r="V180" s="18">
        <v>106</v>
      </c>
      <c r="W180" s="18">
        <v>178</v>
      </c>
      <c r="X180" s="83" t="str">
        <f t="shared" si="33"/>
        <v>04019178</v>
      </c>
      <c r="Y180" s="26">
        <f t="shared" si="34"/>
        <v>1.8142391781020433</v>
      </c>
      <c r="Z180" s="17" t="b">
        <f t="shared" si="38"/>
        <v>1</v>
      </c>
      <c r="AA180" s="18" t="str">
        <f t="shared" si="39"/>
        <v>178</v>
      </c>
      <c r="AB180" s="18" t="b">
        <f t="shared" si="35"/>
        <v>1</v>
      </c>
      <c r="AC180" s="18" t="str">
        <f t="shared" si="40"/>
        <v>04019178</v>
      </c>
      <c r="AD180" s="19" t="b">
        <f t="shared" si="36"/>
        <v>1</v>
      </c>
      <c r="AE180" s="82"/>
      <c r="AF180" s="17" t="s">
        <v>4729</v>
      </c>
      <c r="AG180" s="18" t="s">
        <v>10184</v>
      </c>
      <c r="AH180" s="19" t="s">
        <v>83</v>
      </c>
    </row>
    <row r="181" spans="1:34" x14ac:dyDescent="0.25">
      <c r="A181">
        <v>607149</v>
      </c>
      <c r="B181">
        <v>6.9659680000000002</v>
      </c>
      <c r="C181" t="s">
        <v>99</v>
      </c>
      <c r="D181" t="s">
        <v>4729</v>
      </c>
      <c r="E181" t="s">
        <v>4756</v>
      </c>
      <c r="F181" t="s">
        <v>4046</v>
      </c>
      <c r="G181" t="s">
        <v>80</v>
      </c>
      <c r="H181" s="4">
        <v>179</v>
      </c>
      <c r="I181" t="s">
        <v>4760</v>
      </c>
      <c r="J181">
        <v>1647</v>
      </c>
      <c r="K181" s="34" t="s">
        <v>10185</v>
      </c>
      <c r="M181" s="29" t="str">
        <f t="shared" si="37"/>
        <v>YES</v>
      </c>
      <c r="N181" s="9" t="str">
        <f t="shared" si="30"/>
        <v>YES</v>
      </c>
      <c r="O181" s="9">
        <f t="shared" si="31"/>
        <v>0.94295463073091834</v>
      </c>
      <c r="P181" s="9" t="str">
        <f t="shared" si="32"/>
        <v>NO</v>
      </c>
      <c r="Q181" s="9" t="s">
        <v>4658</v>
      </c>
      <c r="R181" s="30" t="s">
        <v>4658</v>
      </c>
      <c r="U181" s="17">
        <v>205948447.53099999</v>
      </c>
      <c r="V181" s="18">
        <v>103</v>
      </c>
      <c r="W181" s="18">
        <v>179</v>
      </c>
      <c r="X181" s="83" t="str">
        <f t="shared" si="33"/>
        <v>04019179</v>
      </c>
      <c r="Y181" s="26">
        <f t="shared" si="34"/>
        <v>7.3873840511291888</v>
      </c>
      <c r="Z181" s="17" t="b">
        <f t="shared" si="38"/>
        <v>1</v>
      </c>
      <c r="AA181" s="18" t="str">
        <f t="shared" si="39"/>
        <v>179</v>
      </c>
      <c r="AB181" s="18" t="b">
        <f t="shared" si="35"/>
        <v>1</v>
      </c>
      <c r="AC181" s="18" t="str">
        <f t="shared" si="40"/>
        <v>04019179</v>
      </c>
      <c r="AD181" s="19" t="b">
        <f t="shared" si="36"/>
        <v>1</v>
      </c>
      <c r="AE181" s="82"/>
      <c r="AF181" s="17" t="s">
        <v>4729</v>
      </c>
      <c r="AG181" s="18" t="s">
        <v>10185</v>
      </c>
      <c r="AH181" s="19" t="s">
        <v>100</v>
      </c>
    </row>
    <row r="182" spans="1:34" x14ac:dyDescent="0.25">
      <c r="A182">
        <v>563246</v>
      </c>
      <c r="B182">
        <v>0.50964799999999999</v>
      </c>
      <c r="C182" t="s">
        <v>327</v>
      </c>
      <c r="D182" t="s">
        <v>4729</v>
      </c>
      <c r="E182" t="s">
        <v>4756</v>
      </c>
      <c r="F182" t="s">
        <v>4046</v>
      </c>
      <c r="G182" t="s">
        <v>4094</v>
      </c>
      <c r="H182" s="4">
        <v>180</v>
      </c>
      <c r="I182" t="s">
        <v>4760</v>
      </c>
      <c r="J182">
        <v>2433</v>
      </c>
      <c r="K182" s="34" t="s">
        <v>10186</v>
      </c>
      <c r="M182" s="29" t="str">
        <f t="shared" si="37"/>
        <v>YES</v>
      </c>
      <c r="N182" s="9" t="str">
        <f t="shared" si="30"/>
        <v>YES</v>
      </c>
      <c r="O182" s="9">
        <f t="shared" si="31"/>
        <v>1.0247337156379983</v>
      </c>
      <c r="P182" s="9" t="str">
        <f t="shared" si="32"/>
        <v>YES</v>
      </c>
      <c r="Q182" s="9" t="s">
        <v>4658</v>
      </c>
      <c r="R182" s="30" t="s">
        <v>4658</v>
      </c>
      <c r="U182" s="17">
        <v>13865232.0953</v>
      </c>
      <c r="V182" s="18">
        <v>183</v>
      </c>
      <c r="W182" s="18">
        <v>180</v>
      </c>
      <c r="X182" s="83" t="str">
        <f t="shared" si="33"/>
        <v>04019180</v>
      </c>
      <c r="Y182" s="26">
        <f t="shared" si="34"/>
        <v>0.4973467665038166</v>
      </c>
      <c r="Z182" s="17" t="b">
        <f t="shared" si="38"/>
        <v>1</v>
      </c>
      <c r="AA182" s="18" t="str">
        <f t="shared" si="39"/>
        <v>180</v>
      </c>
      <c r="AB182" s="18" t="b">
        <f t="shared" si="35"/>
        <v>1</v>
      </c>
      <c r="AC182" s="18" t="str">
        <f t="shared" si="40"/>
        <v>04019180</v>
      </c>
      <c r="AD182" s="19" t="b">
        <f t="shared" si="36"/>
        <v>1</v>
      </c>
      <c r="AE182" s="82"/>
      <c r="AF182" s="17" t="s">
        <v>4729</v>
      </c>
      <c r="AG182" s="18" t="s">
        <v>10186</v>
      </c>
      <c r="AH182" s="19" t="s">
        <v>328</v>
      </c>
    </row>
    <row r="183" spans="1:34" x14ac:dyDescent="0.25">
      <c r="A183">
        <v>563189</v>
      </c>
      <c r="B183">
        <v>0.51629100000000006</v>
      </c>
      <c r="C183" t="s">
        <v>321</v>
      </c>
      <c r="D183" t="s">
        <v>4729</v>
      </c>
      <c r="E183" t="s">
        <v>4756</v>
      </c>
      <c r="F183" t="s">
        <v>4046</v>
      </c>
      <c r="G183" t="s">
        <v>4094</v>
      </c>
      <c r="H183" s="4">
        <v>181</v>
      </c>
      <c r="I183" t="s">
        <v>4760</v>
      </c>
      <c r="J183">
        <v>2184</v>
      </c>
      <c r="K183" s="34" t="s">
        <v>10187</v>
      </c>
      <c r="M183" s="29" t="str">
        <f t="shared" si="37"/>
        <v>YES</v>
      </c>
      <c r="N183" s="9" t="str">
        <f t="shared" si="30"/>
        <v>YES</v>
      </c>
      <c r="O183" s="9">
        <f t="shared" si="31"/>
        <v>0.96415434473914263</v>
      </c>
      <c r="P183" s="9" t="str">
        <f t="shared" si="32"/>
        <v>NO</v>
      </c>
      <c r="Q183" s="9" t="s">
        <v>4658</v>
      </c>
      <c r="R183" s="30" t="s">
        <v>4658</v>
      </c>
      <c r="U183" s="17">
        <v>14928488.465500001</v>
      </c>
      <c r="V183" s="18">
        <v>220</v>
      </c>
      <c r="W183" s="18">
        <v>181</v>
      </c>
      <c r="X183" s="83" t="str">
        <f t="shared" si="33"/>
        <v>04019181</v>
      </c>
      <c r="Y183" s="26">
        <f t="shared" si="34"/>
        <v>0.53548584084811179</v>
      </c>
      <c r="Z183" s="17" t="b">
        <f t="shared" si="38"/>
        <v>1</v>
      </c>
      <c r="AA183" s="18" t="str">
        <f t="shared" si="39"/>
        <v>181</v>
      </c>
      <c r="AB183" s="18" t="b">
        <f t="shared" si="35"/>
        <v>1</v>
      </c>
      <c r="AC183" s="18" t="str">
        <f t="shared" si="40"/>
        <v>04019181</v>
      </c>
      <c r="AD183" s="19" t="b">
        <f t="shared" si="36"/>
        <v>1</v>
      </c>
      <c r="AE183" s="82"/>
      <c r="AF183" s="17" t="s">
        <v>4729</v>
      </c>
      <c r="AG183" s="18" t="s">
        <v>10187</v>
      </c>
      <c r="AH183" s="19" t="s">
        <v>322</v>
      </c>
    </row>
    <row r="184" spans="1:34" x14ac:dyDescent="0.25">
      <c r="A184">
        <v>563148</v>
      </c>
      <c r="B184">
        <v>1.000588</v>
      </c>
      <c r="C184" t="s">
        <v>317</v>
      </c>
      <c r="D184" t="s">
        <v>4729</v>
      </c>
      <c r="E184" t="s">
        <v>4756</v>
      </c>
      <c r="F184" t="s">
        <v>4046</v>
      </c>
      <c r="G184" t="s">
        <v>4094</v>
      </c>
      <c r="H184" s="4">
        <v>182</v>
      </c>
      <c r="I184" t="s">
        <v>4760</v>
      </c>
      <c r="J184">
        <v>3535</v>
      </c>
      <c r="K184" s="34" t="s">
        <v>10188</v>
      </c>
      <c r="M184" s="29" t="str">
        <f t="shared" si="37"/>
        <v>YES</v>
      </c>
      <c r="N184" s="9" t="str">
        <f t="shared" si="30"/>
        <v>YES</v>
      </c>
      <c r="O184" s="9">
        <f t="shared" si="31"/>
        <v>1.0010998021904782</v>
      </c>
      <c r="P184" s="9" t="str">
        <f t="shared" si="32"/>
        <v>YES</v>
      </c>
      <c r="Q184" s="9" t="s">
        <v>4658</v>
      </c>
      <c r="R184" s="30" t="s">
        <v>4658</v>
      </c>
      <c r="U184" s="17">
        <v>27864147.448800001</v>
      </c>
      <c r="V184" s="18">
        <v>248</v>
      </c>
      <c r="W184" s="18">
        <v>182</v>
      </c>
      <c r="X184" s="83" t="str">
        <f t="shared" si="33"/>
        <v>04019182</v>
      </c>
      <c r="Y184" s="26">
        <f t="shared" si="34"/>
        <v>0.99948876007231413</v>
      </c>
      <c r="Z184" s="17" t="b">
        <f t="shared" si="38"/>
        <v>1</v>
      </c>
      <c r="AA184" s="18" t="str">
        <f t="shared" si="39"/>
        <v>182</v>
      </c>
      <c r="AB184" s="18" t="b">
        <f t="shared" si="35"/>
        <v>1</v>
      </c>
      <c r="AC184" s="18" t="str">
        <f t="shared" si="40"/>
        <v>04019182</v>
      </c>
      <c r="AD184" s="19" t="b">
        <f t="shared" si="36"/>
        <v>1</v>
      </c>
      <c r="AE184" s="82"/>
      <c r="AF184" s="17" t="s">
        <v>4729</v>
      </c>
      <c r="AG184" s="18" t="s">
        <v>10188</v>
      </c>
      <c r="AH184" s="19" t="s">
        <v>318</v>
      </c>
    </row>
    <row r="185" spans="1:34" x14ac:dyDescent="0.25">
      <c r="A185">
        <v>562804</v>
      </c>
      <c r="B185">
        <v>0.46116600000000002</v>
      </c>
      <c r="C185" t="s">
        <v>281</v>
      </c>
      <c r="D185" t="s">
        <v>4729</v>
      </c>
      <c r="E185" t="s">
        <v>4756</v>
      </c>
      <c r="F185" t="s">
        <v>4046</v>
      </c>
      <c r="G185" t="s">
        <v>4094</v>
      </c>
      <c r="H185" s="4">
        <v>183</v>
      </c>
      <c r="I185" t="s">
        <v>4760</v>
      </c>
      <c r="J185">
        <v>1969</v>
      </c>
      <c r="K185" s="34" t="s">
        <v>10189</v>
      </c>
      <c r="M185" s="29" t="str">
        <f t="shared" si="37"/>
        <v>YES</v>
      </c>
      <c r="N185" s="9" t="str">
        <f t="shared" si="30"/>
        <v>YES</v>
      </c>
      <c r="O185" s="9">
        <f t="shared" si="31"/>
        <v>0.99807621813416481</v>
      </c>
      <c r="P185" s="9" t="str">
        <f t="shared" si="32"/>
        <v>YES</v>
      </c>
      <c r="Q185" s="9" t="s">
        <v>4658</v>
      </c>
      <c r="R185" s="30" t="s">
        <v>4658</v>
      </c>
      <c r="U185" s="17">
        <v>12881351.1241</v>
      </c>
      <c r="V185" s="18">
        <v>251</v>
      </c>
      <c r="W185" s="18">
        <v>183</v>
      </c>
      <c r="X185" s="83" t="str">
        <f t="shared" si="33"/>
        <v>04019183</v>
      </c>
      <c r="Y185" s="26">
        <f t="shared" si="34"/>
        <v>0.46205489282383494</v>
      </c>
      <c r="Z185" s="17" t="b">
        <f t="shared" si="38"/>
        <v>1</v>
      </c>
      <c r="AA185" s="18" t="str">
        <f t="shared" si="39"/>
        <v>183</v>
      </c>
      <c r="AB185" s="18" t="b">
        <f t="shared" si="35"/>
        <v>1</v>
      </c>
      <c r="AC185" s="18" t="str">
        <f t="shared" si="40"/>
        <v>04019183</v>
      </c>
      <c r="AD185" s="19" t="b">
        <f t="shared" si="36"/>
        <v>1</v>
      </c>
      <c r="AE185" s="82"/>
      <c r="AF185" s="17" t="s">
        <v>4729</v>
      </c>
      <c r="AG185" s="18" t="s">
        <v>10189</v>
      </c>
      <c r="AH185" s="19" t="s">
        <v>282</v>
      </c>
    </row>
    <row r="186" spans="1:34" x14ac:dyDescent="0.25">
      <c r="A186">
        <v>562823</v>
      </c>
      <c r="B186">
        <v>0.717893</v>
      </c>
      <c r="C186" t="s">
        <v>283</v>
      </c>
      <c r="D186" t="s">
        <v>4729</v>
      </c>
      <c r="E186" t="s">
        <v>4756</v>
      </c>
      <c r="F186" t="s">
        <v>4046</v>
      </c>
      <c r="G186" t="s">
        <v>4094</v>
      </c>
      <c r="H186" s="4">
        <v>184</v>
      </c>
      <c r="I186" t="s">
        <v>4760</v>
      </c>
      <c r="J186">
        <v>2038</v>
      </c>
      <c r="K186" s="34" t="s">
        <v>10190</v>
      </c>
      <c r="M186" s="29" t="str">
        <f t="shared" si="37"/>
        <v>YES</v>
      </c>
      <c r="N186" s="9" t="str">
        <f t="shared" si="30"/>
        <v>YES</v>
      </c>
      <c r="O186" s="9">
        <f t="shared" si="31"/>
        <v>0.98462340545758376</v>
      </c>
      <c r="P186" s="9" t="str">
        <f t="shared" si="32"/>
        <v>YES</v>
      </c>
      <c r="Q186" s="9" t="s">
        <v>4658</v>
      </c>
      <c r="R186" s="30" t="s">
        <v>4658</v>
      </c>
      <c r="U186" s="17">
        <v>20326256.820900001</v>
      </c>
      <c r="V186" s="18">
        <v>280</v>
      </c>
      <c r="W186" s="18">
        <v>184</v>
      </c>
      <c r="X186" s="83" t="str">
        <f t="shared" si="33"/>
        <v>04019184</v>
      </c>
      <c r="Y186" s="26">
        <f t="shared" si="34"/>
        <v>0.72910413872029955</v>
      </c>
      <c r="Z186" s="17" t="b">
        <f t="shared" si="38"/>
        <v>1</v>
      </c>
      <c r="AA186" s="18" t="str">
        <f t="shared" si="39"/>
        <v>184</v>
      </c>
      <c r="AB186" s="18" t="b">
        <f t="shared" si="35"/>
        <v>1</v>
      </c>
      <c r="AC186" s="18" t="str">
        <f t="shared" si="40"/>
        <v>04019184</v>
      </c>
      <c r="AD186" s="19" t="b">
        <f t="shared" si="36"/>
        <v>1</v>
      </c>
      <c r="AE186" s="82"/>
      <c r="AF186" s="17" t="s">
        <v>4729</v>
      </c>
      <c r="AG186" s="18" t="s">
        <v>10190</v>
      </c>
      <c r="AH186" s="19" t="s">
        <v>284</v>
      </c>
    </row>
    <row r="187" spans="1:34" x14ac:dyDescent="0.25">
      <c r="A187">
        <v>498980</v>
      </c>
      <c r="B187">
        <v>1.6553899999999999</v>
      </c>
      <c r="C187" t="s">
        <v>4169</v>
      </c>
      <c r="D187" t="s">
        <v>4729</v>
      </c>
      <c r="E187" t="s">
        <v>4756</v>
      </c>
      <c r="F187" t="s">
        <v>4046</v>
      </c>
      <c r="G187" t="s">
        <v>4758</v>
      </c>
      <c r="H187" s="4">
        <v>185</v>
      </c>
      <c r="I187" t="s">
        <v>4760</v>
      </c>
      <c r="J187">
        <v>1155</v>
      </c>
      <c r="K187" s="34" t="s">
        <v>10191</v>
      </c>
      <c r="M187" s="29" t="str">
        <f t="shared" si="37"/>
        <v>YES</v>
      </c>
      <c r="N187" s="9" t="str">
        <f t="shared" si="30"/>
        <v>YES</v>
      </c>
      <c r="O187" s="9">
        <f t="shared" si="31"/>
        <v>1.0016787230257294</v>
      </c>
      <c r="P187" s="9" t="str">
        <f t="shared" si="32"/>
        <v>YES</v>
      </c>
      <c r="Q187" s="9" t="s">
        <v>4658</v>
      </c>
      <c r="R187" s="30" t="s">
        <v>4658</v>
      </c>
      <c r="U187" s="17">
        <v>46072281.975400001</v>
      </c>
      <c r="V187" s="18">
        <v>111</v>
      </c>
      <c r="W187" s="18">
        <v>185</v>
      </c>
      <c r="X187" s="83" t="str">
        <f t="shared" si="33"/>
        <v>04019185</v>
      </c>
      <c r="Y187" s="26">
        <f t="shared" si="34"/>
        <v>1.652615715944961</v>
      </c>
      <c r="Z187" s="17" t="b">
        <f t="shared" si="38"/>
        <v>1</v>
      </c>
      <c r="AA187" s="18" t="str">
        <f t="shared" si="39"/>
        <v>185</v>
      </c>
      <c r="AB187" s="18" t="b">
        <f t="shared" si="35"/>
        <v>1</v>
      </c>
      <c r="AC187" s="18" t="str">
        <f t="shared" si="40"/>
        <v>04019185</v>
      </c>
      <c r="AD187" s="19" t="b">
        <f t="shared" si="36"/>
        <v>1</v>
      </c>
      <c r="AE187" s="82"/>
      <c r="AF187" s="17" t="s">
        <v>4729</v>
      </c>
      <c r="AG187" s="18" t="s">
        <v>10191</v>
      </c>
      <c r="AH187" s="19" t="s">
        <v>4170</v>
      </c>
    </row>
    <row r="188" spans="1:34" x14ac:dyDescent="0.25">
      <c r="A188">
        <v>499018</v>
      </c>
      <c r="B188">
        <v>3.3489089999999999</v>
      </c>
      <c r="C188" t="s">
        <v>4173</v>
      </c>
      <c r="D188" t="s">
        <v>4729</v>
      </c>
      <c r="E188" t="s">
        <v>4756</v>
      </c>
      <c r="F188" t="s">
        <v>4046</v>
      </c>
      <c r="G188" t="s">
        <v>4758</v>
      </c>
      <c r="H188" s="4">
        <v>186</v>
      </c>
      <c r="I188" t="s">
        <v>4760</v>
      </c>
      <c r="J188">
        <v>2544</v>
      </c>
      <c r="K188" s="34" t="s">
        <v>10192</v>
      </c>
      <c r="M188" s="29" t="str">
        <f t="shared" si="37"/>
        <v>YES</v>
      </c>
      <c r="N188" s="9" t="str">
        <f t="shared" si="30"/>
        <v>YES</v>
      </c>
      <c r="O188" s="9">
        <f t="shared" si="31"/>
        <v>1.0014771739156325</v>
      </c>
      <c r="P188" s="9" t="str">
        <f t="shared" si="32"/>
        <v>YES</v>
      </c>
      <c r="Q188" s="9" t="s">
        <v>4658</v>
      </c>
      <c r="R188" s="30" t="s">
        <v>4658</v>
      </c>
      <c r="U188" s="17">
        <v>93224515.842500001</v>
      </c>
      <c r="V188" s="18">
        <v>69</v>
      </c>
      <c r="W188" s="18">
        <v>186</v>
      </c>
      <c r="X188" s="83" t="str">
        <f t="shared" si="33"/>
        <v>04019186</v>
      </c>
      <c r="Y188" s="26">
        <f t="shared" si="34"/>
        <v>3.3439693756635962</v>
      </c>
      <c r="Z188" s="17" t="b">
        <f t="shared" si="38"/>
        <v>1</v>
      </c>
      <c r="AA188" s="18" t="str">
        <f t="shared" si="39"/>
        <v>186</v>
      </c>
      <c r="AB188" s="18" t="b">
        <f t="shared" si="35"/>
        <v>1</v>
      </c>
      <c r="AC188" s="18" t="str">
        <f t="shared" si="40"/>
        <v>04019186</v>
      </c>
      <c r="AD188" s="19" t="b">
        <f t="shared" si="36"/>
        <v>1</v>
      </c>
      <c r="AE188" s="82"/>
      <c r="AF188" s="17" t="s">
        <v>4729</v>
      </c>
      <c r="AG188" s="18" t="s">
        <v>10192</v>
      </c>
      <c r="AH188" s="19" t="s">
        <v>4174</v>
      </c>
    </row>
    <row r="189" spans="1:34" x14ac:dyDescent="0.25">
      <c r="A189">
        <v>521568</v>
      </c>
      <c r="B189">
        <v>0.98983100000000002</v>
      </c>
      <c r="C189" t="s">
        <v>430</v>
      </c>
      <c r="D189" t="s">
        <v>4729</v>
      </c>
      <c r="E189" t="s">
        <v>4756</v>
      </c>
      <c r="F189" t="s">
        <v>4046</v>
      </c>
      <c r="G189" t="s">
        <v>4758</v>
      </c>
      <c r="H189" s="4">
        <v>187</v>
      </c>
      <c r="I189" t="s">
        <v>4760</v>
      </c>
      <c r="J189">
        <v>1547</v>
      </c>
      <c r="K189" s="34" t="s">
        <v>10193</v>
      </c>
      <c r="M189" s="29" t="str">
        <f t="shared" si="37"/>
        <v>YES</v>
      </c>
      <c r="N189" s="9" t="str">
        <f t="shared" si="30"/>
        <v>YES</v>
      </c>
      <c r="O189" s="9">
        <f t="shared" si="31"/>
        <v>0.99750538695568969</v>
      </c>
      <c r="P189" s="9" t="str">
        <f t="shared" si="32"/>
        <v>YES</v>
      </c>
      <c r="Q189" s="9" t="s">
        <v>4658</v>
      </c>
      <c r="R189" s="30" t="s">
        <v>4658</v>
      </c>
      <c r="U189" s="17">
        <v>27663915.314399999</v>
      </c>
      <c r="V189" s="18">
        <v>30</v>
      </c>
      <c r="W189" s="18">
        <v>187</v>
      </c>
      <c r="X189" s="83" t="str">
        <f t="shared" si="33"/>
        <v>04019187</v>
      </c>
      <c r="Y189" s="26">
        <f t="shared" si="34"/>
        <v>0.99230642054063356</v>
      </c>
      <c r="Z189" s="17" t="b">
        <f t="shared" si="38"/>
        <v>1</v>
      </c>
      <c r="AA189" s="18" t="str">
        <f t="shared" si="39"/>
        <v>187</v>
      </c>
      <c r="AB189" s="18" t="b">
        <f t="shared" si="35"/>
        <v>1</v>
      </c>
      <c r="AC189" s="18" t="str">
        <f t="shared" si="40"/>
        <v>04019187</v>
      </c>
      <c r="AD189" s="19" t="b">
        <f t="shared" si="36"/>
        <v>1</v>
      </c>
      <c r="AE189" s="82"/>
      <c r="AF189" s="17" t="s">
        <v>4729</v>
      </c>
      <c r="AG189" s="18" t="s">
        <v>10193</v>
      </c>
      <c r="AH189" s="19" t="s">
        <v>431</v>
      </c>
    </row>
    <row r="190" spans="1:34" x14ac:dyDescent="0.25">
      <c r="A190">
        <v>545778</v>
      </c>
      <c r="B190">
        <v>13.352076</v>
      </c>
      <c r="C190" t="s">
        <v>175</v>
      </c>
      <c r="D190" t="s">
        <v>4729</v>
      </c>
      <c r="E190" t="s">
        <v>4756</v>
      </c>
      <c r="F190" t="s">
        <v>4046</v>
      </c>
      <c r="G190" t="s">
        <v>4758</v>
      </c>
      <c r="H190" s="4">
        <v>188</v>
      </c>
      <c r="I190" t="s">
        <v>4760</v>
      </c>
      <c r="J190">
        <v>2369</v>
      </c>
      <c r="K190" s="34" t="s">
        <v>10194</v>
      </c>
      <c r="M190" s="29" t="str">
        <f t="shared" si="37"/>
        <v>YES</v>
      </c>
      <c r="N190" s="9" t="str">
        <f t="shared" si="30"/>
        <v>YES</v>
      </c>
      <c r="O190" s="9">
        <f t="shared" si="31"/>
        <v>0.97741211104313064</v>
      </c>
      <c r="P190" s="9" t="str">
        <f t="shared" si="32"/>
        <v>YES</v>
      </c>
      <c r="Q190" s="9" t="s">
        <v>4658</v>
      </c>
      <c r="R190" s="30" t="s">
        <v>4658</v>
      </c>
      <c r="U190" s="17">
        <v>380836815.25199997</v>
      </c>
      <c r="V190" s="18">
        <v>354</v>
      </c>
      <c r="W190" s="18">
        <v>188</v>
      </c>
      <c r="X190" s="83" t="str">
        <f t="shared" si="33"/>
        <v>04019188</v>
      </c>
      <c r="Y190" s="26">
        <f t="shared" si="34"/>
        <v>13.660641042957987</v>
      </c>
      <c r="Z190" s="17" t="b">
        <f t="shared" si="38"/>
        <v>1</v>
      </c>
      <c r="AA190" s="18" t="str">
        <f t="shared" si="39"/>
        <v>188</v>
      </c>
      <c r="AB190" s="18" t="b">
        <f t="shared" si="35"/>
        <v>1</v>
      </c>
      <c r="AC190" s="18" t="str">
        <f t="shared" si="40"/>
        <v>04019188</v>
      </c>
      <c r="AD190" s="19" t="b">
        <f t="shared" si="36"/>
        <v>1</v>
      </c>
      <c r="AE190" s="82"/>
      <c r="AF190" s="17" t="s">
        <v>4729</v>
      </c>
      <c r="AG190" s="18" t="s">
        <v>10194</v>
      </c>
      <c r="AH190" s="19" t="s">
        <v>176</v>
      </c>
    </row>
    <row r="191" spans="1:34" x14ac:dyDescent="0.25">
      <c r="A191">
        <v>553952</v>
      </c>
      <c r="B191">
        <v>0.66731099999999999</v>
      </c>
      <c r="C191" t="s">
        <v>586</v>
      </c>
      <c r="D191" t="s">
        <v>4729</v>
      </c>
      <c r="E191" t="s">
        <v>4756</v>
      </c>
      <c r="F191" t="s">
        <v>4046</v>
      </c>
      <c r="G191" t="s">
        <v>4094</v>
      </c>
      <c r="H191" s="4">
        <v>189</v>
      </c>
      <c r="I191" t="s">
        <v>4760</v>
      </c>
      <c r="J191">
        <v>2627</v>
      </c>
      <c r="K191" s="34" t="s">
        <v>10195</v>
      </c>
      <c r="M191" s="29" t="str">
        <f t="shared" si="37"/>
        <v>YES</v>
      </c>
      <c r="N191" s="9" t="str">
        <f t="shared" si="30"/>
        <v>YES</v>
      </c>
      <c r="O191" s="9">
        <f t="shared" si="31"/>
        <v>1.0048801840242654</v>
      </c>
      <c r="P191" s="9" t="str">
        <f t="shared" si="32"/>
        <v>YES</v>
      </c>
      <c r="Q191" s="9" t="s">
        <v>4658</v>
      </c>
      <c r="R191" s="30" t="s">
        <v>4658</v>
      </c>
      <c r="U191" s="17">
        <v>18513215.085900001</v>
      </c>
      <c r="V191" s="18">
        <v>223</v>
      </c>
      <c r="W191" s="18">
        <v>189</v>
      </c>
      <c r="X191" s="83" t="str">
        <f t="shared" si="33"/>
        <v>04019189</v>
      </c>
      <c r="Y191" s="26">
        <f t="shared" si="34"/>
        <v>0.6640702151450586</v>
      </c>
      <c r="Z191" s="17" t="b">
        <f t="shared" si="38"/>
        <v>1</v>
      </c>
      <c r="AA191" s="18" t="str">
        <f t="shared" si="39"/>
        <v>189</v>
      </c>
      <c r="AB191" s="18" t="b">
        <f t="shared" si="35"/>
        <v>1</v>
      </c>
      <c r="AC191" s="18" t="str">
        <f t="shared" si="40"/>
        <v>04019189</v>
      </c>
      <c r="AD191" s="19" t="b">
        <f t="shared" si="36"/>
        <v>1</v>
      </c>
      <c r="AE191" s="82"/>
      <c r="AF191" s="17" t="s">
        <v>4729</v>
      </c>
      <c r="AG191" s="18" t="s">
        <v>10195</v>
      </c>
      <c r="AH191" s="19" t="s">
        <v>587</v>
      </c>
    </row>
    <row r="192" spans="1:34" x14ac:dyDescent="0.25">
      <c r="A192">
        <v>577804</v>
      </c>
      <c r="B192">
        <v>0.453843</v>
      </c>
      <c r="C192" t="s">
        <v>243</v>
      </c>
      <c r="D192" t="s">
        <v>4729</v>
      </c>
      <c r="E192" t="s">
        <v>4756</v>
      </c>
      <c r="F192" t="s">
        <v>4046</v>
      </c>
      <c r="G192" t="s">
        <v>4758</v>
      </c>
      <c r="H192" s="4">
        <v>190</v>
      </c>
      <c r="I192" t="s">
        <v>4760</v>
      </c>
      <c r="J192">
        <v>2453</v>
      </c>
      <c r="K192" s="34" t="s">
        <v>10196</v>
      </c>
      <c r="M192" s="29" t="str">
        <f t="shared" si="37"/>
        <v>YES</v>
      </c>
      <c r="N192" s="9" t="str">
        <f t="shared" si="30"/>
        <v>YES</v>
      </c>
      <c r="O192" s="9">
        <f t="shared" si="31"/>
        <v>1.0527277263121455</v>
      </c>
      <c r="P192" s="9" t="str">
        <f t="shared" si="32"/>
        <v>NO</v>
      </c>
      <c r="Q192" s="9" t="s">
        <v>4658</v>
      </c>
      <c r="R192" s="30" t="s">
        <v>4658</v>
      </c>
      <c r="U192" s="17">
        <v>12018698.0688</v>
      </c>
      <c r="V192" s="18">
        <v>134</v>
      </c>
      <c r="W192" s="18">
        <v>190</v>
      </c>
      <c r="X192" s="83" t="str">
        <f t="shared" si="33"/>
        <v>04019190</v>
      </c>
      <c r="Y192" s="26">
        <f t="shared" si="34"/>
        <v>0.43111147227961433</v>
      </c>
      <c r="Z192" s="17" t="b">
        <f t="shared" si="38"/>
        <v>1</v>
      </c>
      <c r="AA192" s="18" t="str">
        <f t="shared" si="39"/>
        <v>190</v>
      </c>
      <c r="AB192" s="18" t="b">
        <f t="shared" si="35"/>
        <v>1</v>
      </c>
      <c r="AC192" s="18" t="str">
        <f t="shared" si="40"/>
        <v>04019190</v>
      </c>
      <c r="AD192" s="19" t="b">
        <f t="shared" si="36"/>
        <v>1</v>
      </c>
      <c r="AE192" s="82"/>
      <c r="AF192" s="17" t="s">
        <v>4729</v>
      </c>
      <c r="AG192" s="18" t="s">
        <v>10196</v>
      </c>
      <c r="AH192" s="19" t="s">
        <v>244</v>
      </c>
    </row>
    <row r="193" spans="1:34" x14ac:dyDescent="0.25">
      <c r="A193">
        <v>554406</v>
      </c>
      <c r="B193">
        <v>0.55567699999999998</v>
      </c>
      <c r="C193" t="s">
        <v>632</v>
      </c>
      <c r="D193" t="s">
        <v>4729</v>
      </c>
      <c r="E193" t="s">
        <v>4756</v>
      </c>
      <c r="F193" t="s">
        <v>4046</v>
      </c>
      <c r="G193" t="s">
        <v>4094</v>
      </c>
      <c r="H193" s="4">
        <v>191</v>
      </c>
      <c r="I193" t="s">
        <v>4760</v>
      </c>
      <c r="J193">
        <v>2076</v>
      </c>
      <c r="K193" s="34" t="s">
        <v>10197</v>
      </c>
      <c r="M193" s="29" t="str">
        <f t="shared" si="37"/>
        <v>YES</v>
      </c>
      <c r="N193" s="9" t="str">
        <f t="shared" si="30"/>
        <v>YES</v>
      </c>
      <c r="O193" s="9">
        <f t="shared" si="31"/>
        <v>0.9928787169423865</v>
      </c>
      <c r="P193" s="9" t="str">
        <f t="shared" si="32"/>
        <v>YES</v>
      </c>
      <c r="Q193" s="9" t="s">
        <v>4658</v>
      </c>
      <c r="R193" s="30" t="s">
        <v>4658</v>
      </c>
      <c r="U193" s="17">
        <v>15602495.463400001</v>
      </c>
      <c r="V193" s="18">
        <v>193</v>
      </c>
      <c r="W193" s="18">
        <v>191</v>
      </c>
      <c r="X193" s="83" t="str">
        <f t="shared" si="33"/>
        <v>04019191</v>
      </c>
      <c r="Y193" s="26">
        <f t="shared" si="34"/>
        <v>0.55966251518738519</v>
      </c>
      <c r="Z193" s="17" t="b">
        <f t="shared" si="38"/>
        <v>1</v>
      </c>
      <c r="AA193" s="18" t="str">
        <f t="shared" si="39"/>
        <v>191</v>
      </c>
      <c r="AB193" s="18" t="b">
        <f t="shared" si="35"/>
        <v>1</v>
      </c>
      <c r="AC193" s="18" t="str">
        <f t="shared" si="40"/>
        <v>04019191</v>
      </c>
      <c r="AD193" s="19" t="b">
        <f t="shared" si="36"/>
        <v>1</v>
      </c>
      <c r="AE193" s="82"/>
      <c r="AF193" s="17" t="s">
        <v>4729</v>
      </c>
      <c r="AG193" s="18" t="s">
        <v>10197</v>
      </c>
      <c r="AH193" s="19" t="s">
        <v>633</v>
      </c>
    </row>
    <row r="194" spans="1:34" x14ac:dyDescent="0.25">
      <c r="A194">
        <v>563052</v>
      </c>
      <c r="B194">
        <v>0.15668399999999999</v>
      </c>
      <c r="C194" t="s">
        <v>307</v>
      </c>
      <c r="D194" t="s">
        <v>4729</v>
      </c>
      <c r="E194" t="s">
        <v>4756</v>
      </c>
      <c r="F194" t="s">
        <v>4046</v>
      </c>
      <c r="G194" t="s">
        <v>4094</v>
      </c>
      <c r="H194" s="4">
        <v>192</v>
      </c>
      <c r="I194" t="s">
        <v>4760</v>
      </c>
      <c r="J194">
        <v>1108</v>
      </c>
      <c r="K194" s="34" t="s">
        <v>10198</v>
      </c>
      <c r="M194" s="29" t="str">
        <f t="shared" si="37"/>
        <v>YES</v>
      </c>
      <c r="N194" s="9" t="str">
        <f t="shared" si="30"/>
        <v>YES</v>
      </c>
      <c r="O194" s="9">
        <f t="shared" si="31"/>
        <v>1.0065853524322255</v>
      </c>
      <c r="P194" s="9" t="str">
        <f t="shared" si="32"/>
        <v>YES</v>
      </c>
      <c r="Q194" s="9" t="s">
        <v>4658</v>
      </c>
      <c r="R194" s="30" t="s">
        <v>4658</v>
      </c>
      <c r="U194" s="17">
        <v>4339521.9442100003</v>
      </c>
      <c r="V194" s="18">
        <v>187</v>
      </c>
      <c r="W194" s="18">
        <v>192</v>
      </c>
      <c r="X194" s="83" t="str">
        <f t="shared" si="33"/>
        <v>04019192</v>
      </c>
      <c r="Y194" s="26">
        <f t="shared" si="34"/>
        <v>0.1556589310796172</v>
      </c>
      <c r="Z194" s="17" t="b">
        <f t="shared" si="38"/>
        <v>1</v>
      </c>
      <c r="AA194" s="18" t="str">
        <f t="shared" si="39"/>
        <v>192</v>
      </c>
      <c r="AB194" s="18" t="b">
        <f t="shared" si="35"/>
        <v>1</v>
      </c>
      <c r="AC194" s="18" t="str">
        <f t="shared" si="40"/>
        <v>04019192</v>
      </c>
      <c r="AD194" s="19" t="b">
        <f t="shared" si="36"/>
        <v>1</v>
      </c>
      <c r="AE194" s="82"/>
      <c r="AF194" s="17" t="s">
        <v>4729</v>
      </c>
      <c r="AG194" s="18" t="s">
        <v>10198</v>
      </c>
      <c r="AH194" s="19" t="s">
        <v>308</v>
      </c>
    </row>
    <row r="195" spans="1:34" x14ac:dyDescent="0.25">
      <c r="A195">
        <v>563013</v>
      </c>
      <c r="B195">
        <v>0.35063699999999998</v>
      </c>
      <c r="C195" t="s">
        <v>303</v>
      </c>
      <c r="D195" t="s">
        <v>4729</v>
      </c>
      <c r="E195" t="s">
        <v>4756</v>
      </c>
      <c r="F195" t="s">
        <v>4046</v>
      </c>
      <c r="G195" t="s">
        <v>4094</v>
      </c>
      <c r="H195" s="4">
        <v>193</v>
      </c>
      <c r="I195" t="s">
        <v>4760</v>
      </c>
      <c r="J195">
        <v>1529</v>
      </c>
      <c r="K195" s="34" t="s">
        <v>10199</v>
      </c>
      <c r="M195" s="29" t="str">
        <f t="shared" si="37"/>
        <v>YES</v>
      </c>
      <c r="N195" s="9" t="str">
        <f t="shared" ref="N195:N258" si="41">IF(H195=W195,"YES","NO")</f>
        <v>YES</v>
      </c>
      <c r="O195" s="9">
        <f t="shared" ref="O195:O258" si="42">(B195*(5280*5280))/U195</f>
        <v>0.99746725558485594</v>
      </c>
      <c r="P195" s="9" t="str">
        <f t="shared" ref="P195:P258" si="43">IF(ABS(B195-Y195)/B195 &gt; 0.03, "NO", "YES")</f>
        <v>YES</v>
      </c>
      <c r="Q195" s="9" t="s">
        <v>4658</v>
      </c>
      <c r="R195" s="30" t="s">
        <v>4658</v>
      </c>
      <c r="U195" s="17">
        <v>9800019.4854199998</v>
      </c>
      <c r="V195" s="18">
        <v>205</v>
      </c>
      <c r="W195" s="18">
        <v>193</v>
      </c>
      <c r="X195" s="83" t="str">
        <f t="shared" ref="X195:X258" si="44">CONCATENATE("04019", W195)</f>
        <v>04019193</v>
      </c>
      <c r="Y195" s="26">
        <f t="shared" ref="Y195:Y258" si="45">U195/27878400</f>
        <v>0.35152732887898874</v>
      </c>
      <c r="Z195" s="17" t="b">
        <f t="shared" si="38"/>
        <v>1</v>
      </c>
      <c r="AA195" s="18" t="str">
        <f t="shared" si="39"/>
        <v>193</v>
      </c>
      <c r="AB195" s="18" t="b">
        <f t="shared" ref="AB195:AB258" si="46">EXACT(TRIM(AH195),TRIM(AA195))</f>
        <v>1</v>
      </c>
      <c r="AC195" s="18" t="str">
        <f t="shared" si="40"/>
        <v>04019193</v>
      </c>
      <c r="AD195" s="19" t="b">
        <f t="shared" ref="AD195:AD258" si="47">EXACT(TRIM(AC195),TRIM(X195))</f>
        <v>1</v>
      </c>
      <c r="AE195" s="82"/>
      <c r="AF195" s="17" t="s">
        <v>4729</v>
      </c>
      <c r="AG195" s="18" t="s">
        <v>10199</v>
      </c>
      <c r="AH195" s="19" t="s">
        <v>304</v>
      </c>
    </row>
    <row r="196" spans="1:34" x14ac:dyDescent="0.25">
      <c r="A196">
        <v>563091</v>
      </c>
      <c r="B196">
        <v>0.499504</v>
      </c>
      <c r="C196" t="s">
        <v>311</v>
      </c>
      <c r="D196" t="s">
        <v>4729</v>
      </c>
      <c r="E196" t="s">
        <v>4756</v>
      </c>
      <c r="F196" t="s">
        <v>4046</v>
      </c>
      <c r="G196" t="s">
        <v>4094</v>
      </c>
      <c r="H196" s="4">
        <v>194</v>
      </c>
      <c r="I196" t="s">
        <v>4760</v>
      </c>
      <c r="J196">
        <v>1921</v>
      </c>
      <c r="K196" s="34" t="s">
        <v>10200</v>
      </c>
      <c r="M196" s="29" t="str">
        <f t="shared" si="37"/>
        <v>YES</v>
      </c>
      <c r="N196" s="9" t="str">
        <f t="shared" si="41"/>
        <v>YES</v>
      </c>
      <c r="O196" s="9">
        <f t="shared" si="42"/>
        <v>1.0033908033483987</v>
      </c>
      <c r="P196" s="9" t="str">
        <f t="shared" si="43"/>
        <v>YES</v>
      </c>
      <c r="Q196" s="9" t="s">
        <v>4658</v>
      </c>
      <c r="R196" s="30" t="s">
        <v>4658</v>
      </c>
      <c r="U196" s="17">
        <v>13878313.6811</v>
      </c>
      <c r="V196" s="18">
        <v>185</v>
      </c>
      <c r="W196" s="18">
        <v>194</v>
      </c>
      <c r="X196" s="83" t="str">
        <f t="shared" si="44"/>
        <v>04019194</v>
      </c>
      <c r="Y196" s="26">
        <f t="shared" si="45"/>
        <v>0.49781600382733587</v>
      </c>
      <c r="Z196" s="17" t="b">
        <f t="shared" si="38"/>
        <v>1</v>
      </c>
      <c r="AA196" s="18" t="str">
        <f t="shared" si="39"/>
        <v>194</v>
      </c>
      <c r="AB196" s="18" t="b">
        <f t="shared" si="46"/>
        <v>1</v>
      </c>
      <c r="AC196" s="18" t="str">
        <f t="shared" si="40"/>
        <v>04019194</v>
      </c>
      <c r="AD196" s="19" t="b">
        <f t="shared" si="47"/>
        <v>1</v>
      </c>
      <c r="AE196" s="82"/>
      <c r="AF196" s="17" t="s">
        <v>4729</v>
      </c>
      <c r="AG196" s="18" t="s">
        <v>10200</v>
      </c>
      <c r="AH196" s="19" t="s">
        <v>312</v>
      </c>
    </row>
    <row r="197" spans="1:34" x14ac:dyDescent="0.25">
      <c r="A197">
        <v>554325</v>
      </c>
      <c r="B197">
        <v>0.34860099999999999</v>
      </c>
      <c r="C197" t="s">
        <v>624</v>
      </c>
      <c r="D197" t="s">
        <v>4729</v>
      </c>
      <c r="E197" t="s">
        <v>4756</v>
      </c>
      <c r="F197" t="s">
        <v>4046</v>
      </c>
      <c r="G197" t="s">
        <v>4094</v>
      </c>
      <c r="H197" s="4">
        <v>195</v>
      </c>
      <c r="I197" t="s">
        <v>4760</v>
      </c>
      <c r="J197">
        <v>2699</v>
      </c>
      <c r="K197" s="34" t="s">
        <v>10201</v>
      </c>
      <c r="M197" s="29" t="str">
        <f t="shared" si="37"/>
        <v>YES</v>
      </c>
      <c r="N197" s="9" t="str">
        <f t="shared" si="41"/>
        <v>YES</v>
      </c>
      <c r="O197" s="9">
        <f t="shared" si="42"/>
        <v>1.0148814491222535</v>
      </c>
      <c r="P197" s="9" t="str">
        <f t="shared" si="43"/>
        <v>YES</v>
      </c>
      <c r="Q197" s="9" t="s">
        <v>4658</v>
      </c>
      <c r="R197" s="30" t="s">
        <v>4658</v>
      </c>
      <c r="U197" s="17">
        <v>9575934.3387400005</v>
      </c>
      <c r="V197" s="18">
        <v>258</v>
      </c>
      <c r="W197" s="18">
        <v>195</v>
      </c>
      <c r="X197" s="83" t="str">
        <f t="shared" si="44"/>
        <v>04019195</v>
      </c>
      <c r="Y197" s="26">
        <f t="shared" si="45"/>
        <v>0.34348938026357323</v>
      </c>
      <c r="Z197" s="17" t="b">
        <f t="shared" si="38"/>
        <v>1</v>
      </c>
      <c r="AA197" s="18" t="str">
        <f t="shared" si="39"/>
        <v>195</v>
      </c>
      <c r="AB197" s="18" t="b">
        <f t="shared" si="46"/>
        <v>1</v>
      </c>
      <c r="AC197" s="18" t="str">
        <f t="shared" si="40"/>
        <v>04019195</v>
      </c>
      <c r="AD197" s="19" t="b">
        <f t="shared" si="47"/>
        <v>1</v>
      </c>
      <c r="AE197" s="82"/>
      <c r="AF197" s="17" t="s">
        <v>4729</v>
      </c>
      <c r="AG197" s="18" t="s">
        <v>10201</v>
      </c>
      <c r="AH197" s="19" t="s">
        <v>625</v>
      </c>
    </row>
    <row r="198" spans="1:34" x14ac:dyDescent="0.25">
      <c r="A198">
        <v>554145</v>
      </c>
      <c r="B198">
        <v>0.25003700000000001</v>
      </c>
      <c r="C198" t="s">
        <v>606</v>
      </c>
      <c r="D198" t="s">
        <v>4729</v>
      </c>
      <c r="E198" t="s">
        <v>4756</v>
      </c>
      <c r="F198" t="s">
        <v>4046</v>
      </c>
      <c r="G198" t="s">
        <v>4094</v>
      </c>
      <c r="H198" s="4">
        <v>196</v>
      </c>
      <c r="I198" t="s">
        <v>4760</v>
      </c>
      <c r="J198">
        <v>1723</v>
      </c>
      <c r="K198" s="34" t="s">
        <v>10202</v>
      </c>
      <c r="M198" s="29" t="str">
        <f t="shared" si="37"/>
        <v>YES</v>
      </c>
      <c r="N198" s="9" t="str">
        <f t="shared" si="41"/>
        <v>YES</v>
      </c>
      <c r="O198" s="9">
        <f t="shared" si="42"/>
        <v>1.0067106349777923</v>
      </c>
      <c r="P198" s="9" t="str">
        <f t="shared" si="43"/>
        <v>YES</v>
      </c>
      <c r="Q198" s="9" t="s">
        <v>4658</v>
      </c>
      <c r="R198" s="30" t="s">
        <v>4658</v>
      </c>
      <c r="U198" s="17">
        <v>6924165.9505799999</v>
      </c>
      <c r="V198" s="18">
        <v>284</v>
      </c>
      <c r="W198" s="18">
        <v>196</v>
      </c>
      <c r="X198" s="83" t="str">
        <f t="shared" si="44"/>
        <v>04019196</v>
      </c>
      <c r="Y198" s="26">
        <f t="shared" si="45"/>
        <v>0.24837027772684228</v>
      </c>
      <c r="Z198" s="17" t="b">
        <f t="shared" si="38"/>
        <v>1</v>
      </c>
      <c r="AA198" s="18" t="str">
        <f t="shared" si="39"/>
        <v>196</v>
      </c>
      <c r="AB198" s="18" t="b">
        <f t="shared" si="46"/>
        <v>1</v>
      </c>
      <c r="AC198" s="18" t="str">
        <f t="shared" si="40"/>
        <v>04019196</v>
      </c>
      <c r="AD198" s="19" t="b">
        <f t="shared" si="47"/>
        <v>1</v>
      </c>
      <c r="AE198" s="82"/>
      <c r="AF198" s="17" t="s">
        <v>4729</v>
      </c>
      <c r="AG198" s="18" t="s">
        <v>10202</v>
      </c>
      <c r="AH198" s="19" t="s">
        <v>607</v>
      </c>
    </row>
    <row r="199" spans="1:34" x14ac:dyDescent="0.25">
      <c r="A199">
        <v>554248</v>
      </c>
      <c r="B199">
        <v>0.253778</v>
      </c>
      <c r="C199" t="s">
        <v>616</v>
      </c>
      <c r="D199" t="s">
        <v>4729</v>
      </c>
      <c r="E199" t="s">
        <v>4756</v>
      </c>
      <c r="F199" t="s">
        <v>4046</v>
      </c>
      <c r="G199" t="s">
        <v>4094</v>
      </c>
      <c r="H199" s="4">
        <v>197</v>
      </c>
      <c r="I199" t="s">
        <v>4760</v>
      </c>
      <c r="J199">
        <v>1363</v>
      </c>
      <c r="K199" s="34" t="s">
        <v>10203</v>
      </c>
      <c r="M199" s="29" t="str">
        <f t="shared" si="37"/>
        <v>YES</v>
      </c>
      <c r="N199" s="9" t="str">
        <f t="shared" si="41"/>
        <v>YES</v>
      </c>
      <c r="O199" s="9">
        <f t="shared" si="42"/>
        <v>0.99287443344097648</v>
      </c>
      <c r="P199" s="9" t="str">
        <f t="shared" si="43"/>
        <v>YES</v>
      </c>
      <c r="Q199" s="9" t="s">
        <v>4658</v>
      </c>
      <c r="R199" s="30" t="s">
        <v>4658</v>
      </c>
      <c r="U199" s="17">
        <v>7125699.2394099999</v>
      </c>
      <c r="V199" s="18">
        <v>290</v>
      </c>
      <c r="W199" s="18">
        <v>197</v>
      </c>
      <c r="X199" s="83" t="str">
        <f t="shared" si="44"/>
        <v>04019197</v>
      </c>
      <c r="Y199" s="26">
        <f t="shared" si="45"/>
        <v>0.25559928975156393</v>
      </c>
      <c r="Z199" s="17" t="b">
        <f t="shared" si="38"/>
        <v>1</v>
      </c>
      <c r="AA199" s="18" t="str">
        <f t="shared" si="39"/>
        <v>197</v>
      </c>
      <c r="AB199" s="18" t="b">
        <f t="shared" si="46"/>
        <v>1</v>
      </c>
      <c r="AC199" s="18" t="str">
        <f t="shared" si="40"/>
        <v>04019197</v>
      </c>
      <c r="AD199" s="19" t="b">
        <f t="shared" si="47"/>
        <v>1</v>
      </c>
      <c r="AE199" s="82"/>
      <c r="AF199" s="17" t="s">
        <v>4729</v>
      </c>
      <c r="AG199" s="18" t="s">
        <v>10203</v>
      </c>
      <c r="AH199" s="19" t="s">
        <v>617</v>
      </c>
    </row>
    <row r="200" spans="1:34" x14ac:dyDescent="0.25">
      <c r="A200">
        <v>562860</v>
      </c>
      <c r="B200">
        <v>0.363701</v>
      </c>
      <c r="C200" t="s">
        <v>287</v>
      </c>
      <c r="D200" t="s">
        <v>4729</v>
      </c>
      <c r="E200" t="s">
        <v>4756</v>
      </c>
      <c r="F200" t="s">
        <v>4046</v>
      </c>
      <c r="G200" t="s">
        <v>4094</v>
      </c>
      <c r="H200" s="4">
        <v>198</v>
      </c>
      <c r="I200" t="s">
        <v>4760</v>
      </c>
      <c r="J200">
        <v>1643</v>
      </c>
      <c r="K200" s="34" t="s">
        <v>10204</v>
      </c>
      <c r="M200" s="29" t="str">
        <f t="shared" si="37"/>
        <v>YES</v>
      </c>
      <c r="N200" s="9" t="str">
        <f t="shared" si="41"/>
        <v>YES</v>
      </c>
      <c r="O200" s="9">
        <f t="shared" si="42"/>
        <v>0.99749824366278828</v>
      </c>
      <c r="P200" s="9" t="str">
        <f t="shared" si="43"/>
        <v>YES</v>
      </c>
      <c r="Q200" s="9" t="s">
        <v>4658</v>
      </c>
      <c r="R200" s="30" t="s">
        <v>4658</v>
      </c>
      <c r="U200" s="17">
        <v>10164831.891000001</v>
      </c>
      <c r="V200" s="18">
        <v>250</v>
      </c>
      <c r="W200" s="18">
        <v>198</v>
      </c>
      <c r="X200" s="83" t="str">
        <f t="shared" si="44"/>
        <v>04019198</v>
      </c>
      <c r="Y200" s="26">
        <f t="shared" si="45"/>
        <v>0.36461317331697662</v>
      </c>
      <c r="Z200" s="17" t="b">
        <f t="shared" si="38"/>
        <v>1</v>
      </c>
      <c r="AA200" s="18" t="str">
        <f t="shared" si="39"/>
        <v>198</v>
      </c>
      <c r="AB200" s="18" t="b">
        <f t="shared" si="46"/>
        <v>1</v>
      </c>
      <c r="AC200" s="18" t="str">
        <f t="shared" si="40"/>
        <v>04019198</v>
      </c>
      <c r="AD200" s="19" t="b">
        <f t="shared" si="47"/>
        <v>1</v>
      </c>
      <c r="AE200" s="82"/>
      <c r="AF200" s="17" t="s">
        <v>4729</v>
      </c>
      <c r="AG200" s="18" t="s">
        <v>10204</v>
      </c>
      <c r="AH200" s="19" t="s">
        <v>288</v>
      </c>
    </row>
    <row r="201" spans="1:34" x14ac:dyDescent="0.25">
      <c r="A201">
        <v>606996</v>
      </c>
      <c r="B201">
        <v>3.423899</v>
      </c>
      <c r="C201" t="s">
        <v>84</v>
      </c>
      <c r="D201" t="s">
        <v>4729</v>
      </c>
      <c r="E201" t="s">
        <v>4756</v>
      </c>
      <c r="F201" t="s">
        <v>4046</v>
      </c>
      <c r="G201" t="s">
        <v>80</v>
      </c>
      <c r="H201" s="4">
        <v>199</v>
      </c>
      <c r="I201" t="s">
        <v>4760</v>
      </c>
      <c r="J201">
        <v>1877</v>
      </c>
      <c r="K201" s="34" t="s">
        <v>10205</v>
      </c>
      <c r="M201" s="29" t="str">
        <f t="shared" si="37"/>
        <v>YES</v>
      </c>
      <c r="N201" s="9" t="str">
        <f t="shared" si="41"/>
        <v>YES</v>
      </c>
      <c r="O201" s="9">
        <f t="shared" si="42"/>
        <v>0.99473807547396731</v>
      </c>
      <c r="P201" s="9" t="str">
        <f t="shared" si="43"/>
        <v>YES</v>
      </c>
      <c r="Q201" s="9" t="s">
        <v>4658</v>
      </c>
      <c r="R201" s="30" t="s">
        <v>4658</v>
      </c>
      <c r="U201" s="17">
        <v>95957748.310900003</v>
      </c>
      <c r="V201" s="18">
        <v>71</v>
      </c>
      <c r="W201" s="18">
        <v>199</v>
      </c>
      <c r="X201" s="83" t="str">
        <f t="shared" si="44"/>
        <v>04019199</v>
      </c>
      <c r="Y201" s="26">
        <f t="shared" si="45"/>
        <v>3.4420105999949784</v>
      </c>
      <c r="Z201" s="17" t="b">
        <f t="shared" si="38"/>
        <v>1</v>
      </c>
      <c r="AA201" s="18" t="str">
        <f t="shared" si="39"/>
        <v>199</v>
      </c>
      <c r="AB201" s="18" t="b">
        <f t="shared" si="46"/>
        <v>1</v>
      </c>
      <c r="AC201" s="18" t="str">
        <f t="shared" si="40"/>
        <v>04019199</v>
      </c>
      <c r="AD201" s="19" t="b">
        <f t="shared" si="47"/>
        <v>1</v>
      </c>
      <c r="AE201" s="82"/>
      <c r="AF201" s="17" t="s">
        <v>4729</v>
      </c>
      <c r="AG201" s="18" t="s">
        <v>10205</v>
      </c>
      <c r="AH201" s="19" t="s">
        <v>85</v>
      </c>
    </row>
    <row r="202" spans="1:34" x14ac:dyDescent="0.25">
      <c r="A202">
        <v>545501</v>
      </c>
      <c r="B202">
        <v>9.7664340000000003</v>
      </c>
      <c r="C202" t="s">
        <v>147</v>
      </c>
      <c r="D202" t="s">
        <v>4729</v>
      </c>
      <c r="E202" t="s">
        <v>4756</v>
      </c>
      <c r="F202" t="s">
        <v>4046</v>
      </c>
      <c r="G202" t="s">
        <v>4758</v>
      </c>
      <c r="H202" s="4">
        <v>200</v>
      </c>
      <c r="I202" t="s">
        <v>4760</v>
      </c>
      <c r="J202">
        <v>1678</v>
      </c>
      <c r="K202" s="34" t="s">
        <v>10206</v>
      </c>
      <c r="M202" s="29" t="str">
        <f t="shared" si="37"/>
        <v>YES</v>
      </c>
      <c r="N202" s="9" t="str">
        <f t="shared" si="41"/>
        <v>YES</v>
      </c>
      <c r="O202" s="9">
        <f t="shared" si="42"/>
        <v>0.99755332713197553</v>
      </c>
      <c r="P202" s="9" t="str">
        <f t="shared" si="43"/>
        <v>YES</v>
      </c>
      <c r="Q202" s="9" t="s">
        <v>4658</v>
      </c>
      <c r="R202" s="30" t="s">
        <v>4658</v>
      </c>
      <c r="U202" s="17">
        <v>272940349.37300003</v>
      </c>
      <c r="V202" s="18">
        <v>12</v>
      </c>
      <c r="W202" s="18">
        <v>200</v>
      </c>
      <c r="X202" s="83" t="str">
        <f t="shared" si="44"/>
        <v>04019200</v>
      </c>
      <c r="Y202" s="26">
        <f t="shared" si="45"/>
        <v>9.7903878763845853</v>
      </c>
      <c r="Z202" s="17" t="b">
        <f t="shared" si="38"/>
        <v>1</v>
      </c>
      <c r="AA202" s="18" t="str">
        <f t="shared" si="39"/>
        <v>200</v>
      </c>
      <c r="AB202" s="18" t="b">
        <f t="shared" si="46"/>
        <v>1</v>
      </c>
      <c r="AC202" s="18" t="str">
        <f t="shared" si="40"/>
        <v>04019200</v>
      </c>
      <c r="AD202" s="19" t="b">
        <f t="shared" si="47"/>
        <v>1</v>
      </c>
      <c r="AE202" s="82"/>
      <c r="AF202" s="17" t="s">
        <v>4729</v>
      </c>
      <c r="AG202" s="18" t="s">
        <v>10206</v>
      </c>
      <c r="AH202" s="19" t="s">
        <v>148</v>
      </c>
    </row>
    <row r="203" spans="1:34" x14ac:dyDescent="0.25">
      <c r="A203">
        <v>512078</v>
      </c>
      <c r="B203">
        <v>0.415906</v>
      </c>
      <c r="C203" t="s">
        <v>21</v>
      </c>
      <c r="D203" t="s">
        <v>4729</v>
      </c>
      <c r="E203" t="s">
        <v>4756</v>
      </c>
      <c r="F203" t="s">
        <v>4046</v>
      </c>
      <c r="G203" t="s">
        <v>11</v>
      </c>
      <c r="H203" s="4">
        <v>201</v>
      </c>
      <c r="I203" t="s">
        <v>4760</v>
      </c>
      <c r="J203">
        <v>2068</v>
      </c>
      <c r="K203" s="34" t="s">
        <v>10207</v>
      </c>
      <c r="M203" s="29" t="str">
        <f t="shared" si="37"/>
        <v>YES</v>
      </c>
      <c r="N203" s="9" t="str">
        <f t="shared" si="41"/>
        <v>YES</v>
      </c>
      <c r="O203" s="9">
        <f t="shared" si="42"/>
        <v>0.98323469513080797</v>
      </c>
      <c r="P203" s="9" t="str">
        <f t="shared" si="43"/>
        <v>YES</v>
      </c>
      <c r="Q203" s="9" t="s">
        <v>4658</v>
      </c>
      <c r="R203" s="30" t="s">
        <v>4658</v>
      </c>
      <c r="U203" s="17">
        <v>11792498.6657</v>
      </c>
      <c r="V203" s="18">
        <v>374</v>
      </c>
      <c r="W203" s="18">
        <v>201</v>
      </c>
      <c r="X203" s="83" t="str">
        <f t="shared" si="44"/>
        <v>04019201</v>
      </c>
      <c r="Y203" s="26">
        <f t="shared" si="45"/>
        <v>0.42299768515051078</v>
      </c>
      <c r="Z203" s="17" t="b">
        <f t="shared" si="38"/>
        <v>1</v>
      </c>
      <c r="AA203" s="18" t="str">
        <f t="shared" si="39"/>
        <v>201</v>
      </c>
      <c r="AB203" s="18" t="b">
        <f t="shared" si="46"/>
        <v>1</v>
      </c>
      <c r="AC203" s="18" t="str">
        <f t="shared" si="40"/>
        <v>04019201</v>
      </c>
      <c r="AD203" s="19" t="b">
        <f t="shared" si="47"/>
        <v>1</v>
      </c>
      <c r="AE203" s="82"/>
      <c r="AF203" s="17" t="s">
        <v>4729</v>
      </c>
      <c r="AG203" s="18" t="s">
        <v>10207</v>
      </c>
      <c r="AH203" s="19" t="s">
        <v>22</v>
      </c>
    </row>
    <row r="204" spans="1:34" x14ac:dyDescent="0.25">
      <c r="A204">
        <v>512176</v>
      </c>
      <c r="B204">
        <v>0.70953999999999995</v>
      </c>
      <c r="C204" t="s">
        <v>31</v>
      </c>
      <c r="D204" t="s">
        <v>4729</v>
      </c>
      <c r="E204" t="s">
        <v>4756</v>
      </c>
      <c r="F204" t="s">
        <v>4046</v>
      </c>
      <c r="G204" t="s">
        <v>11</v>
      </c>
      <c r="H204" s="4">
        <v>202</v>
      </c>
      <c r="I204" t="s">
        <v>4760</v>
      </c>
      <c r="J204">
        <v>1858</v>
      </c>
      <c r="K204" s="34" t="s">
        <v>10208</v>
      </c>
      <c r="M204" s="29" t="str">
        <f t="shared" si="37"/>
        <v>YES</v>
      </c>
      <c r="N204" s="9" t="str">
        <f t="shared" si="41"/>
        <v>YES</v>
      </c>
      <c r="O204" s="9">
        <f t="shared" si="42"/>
        <v>0.88114878831250754</v>
      </c>
      <c r="P204" s="9" t="str">
        <f t="shared" si="43"/>
        <v>NO</v>
      </c>
      <c r="Q204" s="9" t="s">
        <v>4658</v>
      </c>
      <c r="R204" s="30" t="s">
        <v>4658</v>
      </c>
      <c r="U204" s="17">
        <v>22448921.4516</v>
      </c>
      <c r="V204" s="18">
        <v>368</v>
      </c>
      <c r="W204" s="18">
        <v>202</v>
      </c>
      <c r="X204" s="83" t="str">
        <f t="shared" si="44"/>
        <v>04019202</v>
      </c>
      <c r="Y204" s="26">
        <f t="shared" si="45"/>
        <v>0.80524425546659784</v>
      </c>
      <c r="Z204" s="17" t="b">
        <f t="shared" si="38"/>
        <v>1</v>
      </c>
      <c r="AA204" s="18" t="str">
        <f t="shared" si="39"/>
        <v>202</v>
      </c>
      <c r="AB204" s="18" t="b">
        <f t="shared" si="46"/>
        <v>1</v>
      </c>
      <c r="AC204" s="18" t="str">
        <f t="shared" si="40"/>
        <v>04019202</v>
      </c>
      <c r="AD204" s="19" t="b">
        <f t="shared" si="47"/>
        <v>1</v>
      </c>
      <c r="AE204" s="82"/>
      <c r="AF204" s="17" t="s">
        <v>4729</v>
      </c>
      <c r="AG204" s="18" t="s">
        <v>10208</v>
      </c>
      <c r="AH204" s="19" t="s">
        <v>32</v>
      </c>
    </row>
    <row r="205" spans="1:34" x14ac:dyDescent="0.25">
      <c r="A205">
        <v>463777</v>
      </c>
      <c r="B205">
        <v>4.9337819999999999</v>
      </c>
      <c r="C205" t="s">
        <v>4077</v>
      </c>
      <c r="D205" t="s">
        <v>4729</v>
      </c>
      <c r="E205" t="s">
        <v>4756</v>
      </c>
      <c r="F205" t="s">
        <v>4758</v>
      </c>
      <c r="G205" t="s">
        <v>4758</v>
      </c>
      <c r="H205" s="4">
        <v>203</v>
      </c>
      <c r="I205" t="s">
        <v>4760</v>
      </c>
      <c r="J205">
        <v>3120</v>
      </c>
      <c r="K205" s="34" t="s">
        <v>10209</v>
      </c>
      <c r="M205" s="29" t="str">
        <f t="shared" si="37"/>
        <v>YES</v>
      </c>
      <c r="N205" s="9" t="str">
        <f t="shared" si="41"/>
        <v>YES</v>
      </c>
      <c r="O205" s="9">
        <f t="shared" si="42"/>
        <v>1.0011759278046057</v>
      </c>
      <c r="P205" s="9" t="str">
        <f t="shared" si="43"/>
        <v>YES</v>
      </c>
      <c r="Q205" s="9" t="s">
        <v>4658</v>
      </c>
      <c r="R205" s="30" t="s">
        <v>4658</v>
      </c>
      <c r="U205" s="17">
        <v>137384393.97999999</v>
      </c>
      <c r="V205" s="18">
        <v>310</v>
      </c>
      <c r="W205" s="18">
        <v>203</v>
      </c>
      <c r="X205" s="83" t="str">
        <f t="shared" si="44"/>
        <v>04019203</v>
      </c>
      <c r="Y205" s="26">
        <f t="shared" si="45"/>
        <v>4.9279870430153805</v>
      </c>
      <c r="Z205" s="17" t="b">
        <f t="shared" si="38"/>
        <v>1</v>
      </c>
      <c r="AA205" s="18" t="str">
        <f t="shared" si="39"/>
        <v>203</v>
      </c>
      <c r="AB205" s="18" t="b">
        <f t="shared" si="46"/>
        <v>1</v>
      </c>
      <c r="AC205" s="18" t="str">
        <f t="shared" si="40"/>
        <v>04019203</v>
      </c>
      <c r="AD205" s="19" t="b">
        <f t="shared" si="47"/>
        <v>1</v>
      </c>
      <c r="AE205" s="82"/>
      <c r="AF205" s="17" t="s">
        <v>4729</v>
      </c>
      <c r="AG205" s="18" t="s">
        <v>10209</v>
      </c>
      <c r="AH205" s="19" t="s">
        <v>4078</v>
      </c>
    </row>
    <row r="206" spans="1:34" x14ac:dyDescent="0.25">
      <c r="A206">
        <v>449851</v>
      </c>
      <c r="B206">
        <v>105.059434</v>
      </c>
      <c r="C206" t="s">
        <v>3324</v>
      </c>
      <c r="D206" t="s">
        <v>4729</v>
      </c>
      <c r="E206" t="s">
        <v>4756</v>
      </c>
      <c r="F206" t="s">
        <v>3318</v>
      </c>
      <c r="G206" t="s">
        <v>4758</v>
      </c>
      <c r="H206" s="4">
        <v>204</v>
      </c>
      <c r="I206" t="s">
        <v>4760</v>
      </c>
      <c r="J206">
        <v>753</v>
      </c>
      <c r="K206" s="34" t="s">
        <v>10210</v>
      </c>
      <c r="M206" s="29" t="str">
        <f t="shared" si="37"/>
        <v>YES</v>
      </c>
      <c r="N206" s="9" t="str">
        <f t="shared" si="41"/>
        <v>YES</v>
      </c>
      <c r="O206" s="9">
        <f t="shared" si="42"/>
        <v>0.99611096696457302</v>
      </c>
      <c r="P206" s="9" t="str">
        <f t="shared" si="43"/>
        <v>YES</v>
      </c>
      <c r="Q206" s="9" t="s">
        <v>4658</v>
      </c>
      <c r="R206" s="30" t="s">
        <v>4658</v>
      </c>
      <c r="U206" s="17">
        <v>2940323941.77</v>
      </c>
      <c r="V206" s="18">
        <v>410</v>
      </c>
      <c r="W206" s="18">
        <v>204</v>
      </c>
      <c r="X206" s="83" t="str">
        <f t="shared" si="44"/>
        <v>04019204</v>
      </c>
      <c r="Y206" s="26">
        <f t="shared" si="45"/>
        <v>105.46960879282885</v>
      </c>
      <c r="Z206" s="17" t="b">
        <f t="shared" si="38"/>
        <v>1</v>
      </c>
      <c r="AA206" s="18" t="str">
        <f t="shared" si="39"/>
        <v>204</v>
      </c>
      <c r="AB206" s="18" t="b">
        <f t="shared" si="46"/>
        <v>1</v>
      </c>
      <c r="AC206" s="18" t="str">
        <f t="shared" si="40"/>
        <v>04019204</v>
      </c>
      <c r="AD206" s="19" t="b">
        <f t="shared" si="47"/>
        <v>1</v>
      </c>
      <c r="AE206" s="82"/>
      <c r="AF206" s="17" t="s">
        <v>4729</v>
      </c>
      <c r="AG206" s="18" t="s">
        <v>10210</v>
      </c>
      <c r="AH206" s="19" t="s">
        <v>3325</v>
      </c>
    </row>
    <row r="207" spans="1:34" x14ac:dyDescent="0.25">
      <c r="A207">
        <v>449810</v>
      </c>
      <c r="B207">
        <v>3.650995</v>
      </c>
      <c r="C207" t="s">
        <v>3320</v>
      </c>
      <c r="D207" t="s">
        <v>4729</v>
      </c>
      <c r="E207" t="s">
        <v>4756</v>
      </c>
      <c r="F207" t="s">
        <v>3318</v>
      </c>
      <c r="G207" t="s">
        <v>4758</v>
      </c>
      <c r="H207" s="4">
        <v>205</v>
      </c>
      <c r="I207" t="s">
        <v>4760</v>
      </c>
      <c r="J207">
        <v>1849</v>
      </c>
      <c r="K207" s="34" t="s">
        <v>10211</v>
      </c>
      <c r="M207" s="29" t="str">
        <f t="shared" ref="M207:M270" si="48">IF(EXACT(LOWER(TRIM(C207)),LOWER(TRIM(X207))), "YES", "NO")</f>
        <v>YES</v>
      </c>
      <c r="N207" s="9" t="str">
        <f t="shared" si="41"/>
        <v>YES</v>
      </c>
      <c r="O207" s="9">
        <f t="shared" si="42"/>
        <v>1.0170818576650118</v>
      </c>
      <c r="P207" s="9" t="str">
        <f t="shared" si="43"/>
        <v>YES</v>
      </c>
      <c r="Q207" s="9" t="s">
        <v>4658</v>
      </c>
      <c r="R207" s="30" t="s">
        <v>4658</v>
      </c>
      <c r="U207" s="17">
        <v>100074441.64</v>
      </c>
      <c r="V207" s="18">
        <v>344</v>
      </c>
      <c r="W207" s="18">
        <v>205</v>
      </c>
      <c r="X207" s="83" t="str">
        <f t="shared" si="44"/>
        <v>04019205</v>
      </c>
      <c r="Y207" s="26">
        <f t="shared" si="45"/>
        <v>3.5896766543273646</v>
      </c>
      <c r="Z207" s="17" t="b">
        <f t="shared" ref="Z207:Z270" si="49">EXACT(TRIM(AG207),TRIM(K207))</f>
        <v>1</v>
      </c>
      <c r="AA207" s="18" t="str">
        <f t="shared" si="39"/>
        <v>205</v>
      </c>
      <c r="AB207" s="18" t="b">
        <f t="shared" si="46"/>
        <v>1</v>
      </c>
      <c r="AC207" s="18" t="str">
        <f t="shared" si="40"/>
        <v>04019205</v>
      </c>
      <c r="AD207" s="19" t="b">
        <f t="shared" si="47"/>
        <v>1</v>
      </c>
      <c r="AE207" s="82"/>
      <c r="AF207" s="17" t="s">
        <v>4729</v>
      </c>
      <c r="AG207" s="18" t="s">
        <v>10211</v>
      </c>
      <c r="AH207" s="19" t="s">
        <v>3321</v>
      </c>
    </row>
    <row r="208" spans="1:34" x14ac:dyDescent="0.25">
      <c r="A208">
        <v>449973</v>
      </c>
      <c r="B208">
        <v>123.49578</v>
      </c>
      <c r="C208" t="s">
        <v>3337</v>
      </c>
      <c r="D208" t="s">
        <v>4729</v>
      </c>
      <c r="E208" t="s">
        <v>4756</v>
      </c>
      <c r="F208" t="s">
        <v>4758</v>
      </c>
      <c r="G208" t="s">
        <v>4758</v>
      </c>
      <c r="H208" s="4">
        <v>206</v>
      </c>
      <c r="I208" t="s">
        <v>4760</v>
      </c>
      <c r="J208">
        <v>2327</v>
      </c>
      <c r="K208" s="34" t="s">
        <v>10212</v>
      </c>
      <c r="M208" s="29" t="str">
        <f t="shared" si="48"/>
        <v>YES</v>
      </c>
      <c r="N208" s="9" t="str">
        <f t="shared" si="41"/>
        <v>YES</v>
      </c>
      <c r="O208" s="9">
        <f t="shared" si="42"/>
        <v>0.99732464093687301</v>
      </c>
      <c r="P208" s="9" t="str">
        <f t="shared" si="43"/>
        <v>YES</v>
      </c>
      <c r="Q208" s="9" t="s">
        <v>4658</v>
      </c>
      <c r="R208" s="30" t="s">
        <v>4658</v>
      </c>
      <c r="U208" s="17">
        <v>3452100361.1399999</v>
      </c>
      <c r="V208" s="18">
        <v>414</v>
      </c>
      <c r="W208" s="18">
        <v>206</v>
      </c>
      <c r="X208" s="83" t="str">
        <f t="shared" si="44"/>
        <v>04019206</v>
      </c>
      <c r="Y208" s="26">
        <f t="shared" si="45"/>
        <v>123.82706185218663</v>
      </c>
      <c r="Z208" s="17" t="b">
        <f t="shared" si="49"/>
        <v>1</v>
      </c>
      <c r="AA208" s="18" t="str">
        <f t="shared" si="39"/>
        <v>206</v>
      </c>
      <c r="AB208" s="18" t="b">
        <f t="shared" si="46"/>
        <v>1</v>
      </c>
      <c r="AC208" s="18" t="str">
        <f t="shared" si="40"/>
        <v>04019206</v>
      </c>
      <c r="AD208" s="19" t="b">
        <f t="shared" si="47"/>
        <v>1</v>
      </c>
      <c r="AE208" s="82"/>
      <c r="AF208" s="17" t="s">
        <v>4729</v>
      </c>
      <c r="AG208" s="18" t="s">
        <v>10212</v>
      </c>
      <c r="AH208" s="19" t="s">
        <v>3338</v>
      </c>
    </row>
    <row r="209" spans="1:34" x14ac:dyDescent="0.25">
      <c r="A209">
        <v>450001</v>
      </c>
      <c r="B209">
        <v>2.6014490000000001</v>
      </c>
      <c r="C209" t="s">
        <v>3339</v>
      </c>
      <c r="D209" t="s">
        <v>4729</v>
      </c>
      <c r="E209" t="s">
        <v>4756</v>
      </c>
      <c r="F209" t="s">
        <v>3318</v>
      </c>
      <c r="G209" t="s">
        <v>3335</v>
      </c>
      <c r="H209" s="4">
        <v>207</v>
      </c>
      <c r="I209" t="s">
        <v>4760</v>
      </c>
      <c r="J209">
        <v>1249</v>
      </c>
      <c r="K209" s="34" t="s">
        <v>10213</v>
      </c>
      <c r="M209" s="29" t="str">
        <f t="shared" si="48"/>
        <v>YES</v>
      </c>
      <c r="N209" s="9" t="str">
        <f t="shared" si="41"/>
        <v>YES</v>
      </c>
      <c r="O209" s="9">
        <f t="shared" si="42"/>
        <v>1.0032636270970703</v>
      </c>
      <c r="P209" s="9" t="str">
        <f t="shared" si="43"/>
        <v>YES</v>
      </c>
      <c r="Q209" s="9" t="s">
        <v>4658</v>
      </c>
      <c r="R209" s="30" t="s">
        <v>4658</v>
      </c>
      <c r="U209" s="17">
        <v>72288313.702199996</v>
      </c>
      <c r="V209" s="18">
        <v>341</v>
      </c>
      <c r="W209" s="18">
        <v>207</v>
      </c>
      <c r="X209" s="83" t="str">
        <f t="shared" si="44"/>
        <v>04019207</v>
      </c>
      <c r="Y209" s="26">
        <f t="shared" si="45"/>
        <v>2.5929864591296488</v>
      </c>
      <c r="Z209" s="17" t="b">
        <f t="shared" si="49"/>
        <v>1</v>
      </c>
      <c r="AA209" s="18" t="str">
        <f t="shared" si="39"/>
        <v>207</v>
      </c>
      <c r="AB209" s="18" t="b">
        <f t="shared" si="46"/>
        <v>1</v>
      </c>
      <c r="AC209" s="18" t="str">
        <f t="shared" si="40"/>
        <v>04019207</v>
      </c>
      <c r="AD209" s="19" t="b">
        <f t="shared" si="47"/>
        <v>1</v>
      </c>
      <c r="AE209" s="82"/>
      <c r="AF209" s="17" t="s">
        <v>4729</v>
      </c>
      <c r="AG209" s="18" t="s">
        <v>10213</v>
      </c>
      <c r="AH209" s="19" t="s">
        <v>3340</v>
      </c>
    </row>
    <row r="210" spans="1:34" x14ac:dyDescent="0.25">
      <c r="A210">
        <v>153920</v>
      </c>
      <c r="B210">
        <v>51.592264999999998</v>
      </c>
      <c r="C210" t="s">
        <v>123</v>
      </c>
      <c r="D210" t="s">
        <v>4729</v>
      </c>
      <c r="E210" t="s">
        <v>4756</v>
      </c>
      <c r="F210" t="s">
        <v>3318</v>
      </c>
      <c r="G210" t="s">
        <v>4758</v>
      </c>
      <c r="H210" s="4">
        <v>208</v>
      </c>
      <c r="I210" t="s">
        <v>4760</v>
      </c>
      <c r="J210">
        <v>2821</v>
      </c>
      <c r="K210" s="34" t="s">
        <v>10214</v>
      </c>
      <c r="M210" s="29" t="str">
        <f t="shared" si="48"/>
        <v>YES</v>
      </c>
      <c r="N210" s="9" t="str">
        <f t="shared" si="41"/>
        <v>YES</v>
      </c>
      <c r="O210" s="9">
        <f t="shared" si="42"/>
        <v>0.99773809453555784</v>
      </c>
      <c r="P210" s="9" t="str">
        <f t="shared" si="43"/>
        <v>YES</v>
      </c>
      <c r="Q210" s="9" t="s">
        <v>4658</v>
      </c>
      <c r="R210" s="30" t="s">
        <v>4658</v>
      </c>
      <c r="U210" s="17">
        <v>1441570496.76</v>
      </c>
      <c r="V210" s="18">
        <v>325</v>
      </c>
      <c r="W210" s="18">
        <v>208</v>
      </c>
      <c r="X210" s="83" t="str">
        <f t="shared" si="44"/>
        <v>04019208</v>
      </c>
      <c r="Y210" s="26">
        <f t="shared" si="45"/>
        <v>51.709226381714878</v>
      </c>
      <c r="Z210" s="17" t="b">
        <f t="shared" si="49"/>
        <v>1</v>
      </c>
      <c r="AA210" s="18" t="str">
        <f t="shared" si="39"/>
        <v>208</v>
      </c>
      <c r="AB210" s="18" t="b">
        <f t="shared" si="46"/>
        <v>1</v>
      </c>
      <c r="AC210" s="18" t="str">
        <f t="shared" si="40"/>
        <v>04019208</v>
      </c>
      <c r="AD210" s="19" t="b">
        <f t="shared" si="47"/>
        <v>1</v>
      </c>
      <c r="AE210" s="82"/>
      <c r="AF210" s="17" t="s">
        <v>4729</v>
      </c>
      <c r="AG210" s="18" t="s">
        <v>10214</v>
      </c>
      <c r="AH210" s="19" t="s">
        <v>124</v>
      </c>
    </row>
    <row r="211" spans="1:34" x14ac:dyDescent="0.25">
      <c r="A211">
        <v>450102</v>
      </c>
      <c r="B211">
        <v>0.44678400000000001</v>
      </c>
      <c r="C211" t="s">
        <v>4040</v>
      </c>
      <c r="D211" t="s">
        <v>4729</v>
      </c>
      <c r="E211" t="s">
        <v>4756</v>
      </c>
      <c r="F211" t="s">
        <v>3318</v>
      </c>
      <c r="G211" t="s">
        <v>3335</v>
      </c>
      <c r="H211" s="4">
        <v>209</v>
      </c>
      <c r="I211" t="s">
        <v>4760</v>
      </c>
      <c r="J211">
        <v>1174</v>
      </c>
      <c r="K211" s="34" t="s">
        <v>10215</v>
      </c>
      <c r="M211" s="29" t="str">
        <f t="shared" si="48"/>
        <v>YES</v>
      </c>
      <c r="N211" s="9" t="str">
        <f t="shared" si="41"/>
        <v>YES</v>
      </c>
      <c r="O211" s="9">
        <f t="shared" si="42"/>
        <v>0.98772308095343253</v>
      </c>
      <c r="P211" s="9" t="str">
        <f t="shared" si="43"/>
        <v>YES</v>
      </c>
      <c r="Q211" s="9" t="s">
        <v>4658</v>
      </c>
      <c r="R211" s="30" t="s">
        <v>4658</v>
      </c>
      <c r="U211" s="17">
        <v>12610440.421800001</v>
      </c>
      <c r="V211" s="18">
        <v>416</v>
      </c>
      <c r="W211" s="18">
        <v>209</v>
      </c>
      <c r="X211" s="83" t="str">
        <f t="shared" si="44"/>
        <v>04019209</v>
      </c>
      <c r="Y211" s="26">
        <f t="shared" si="45"/>
        <v>0.45233730851842291</v>
      </c>
      <c r="Z211" s="17" t="b">
        <f t="shared" si="49"/>
        <v>1</v>
      </c>
      <c r="AA211" s="18" t="str">
        <f t="shared" si="39"/>
        <v>209</v>
      </c>
      <c r="AB211" s="18" t="b">
        <f t="shared" si="46"/>
        <v>1</v>
      </c>
      <c r="AC211" s="18" t="str">
        <f t="shared" si="40"/>
        <v>04019209</v>
      </c>
      <c r="AD211" s="19" t="b">
        <f t="shared" si="47"/>
        <v>1</v>
      </c>
      <c r="AE211" s="82"/>
      <c r="AF211" s="17" t="s">
        <v>4729</v>
      </c>
      <c r="AG211" s="18" t="s">
        <v>10215</v>
      </c>
      <c r="AH211" s="19" t="s">
        <v>4041</v>
      </c>
    </row>
    <row r="212" spans="1:34" x14ac:dyDescent="0.25">
      <c r="A212">
        <v>521416</v>
      </c>
      <c r="B212">
        <v>0.71424299999999996</v>
      </c>
      <c r="C212" t="s">
        <v>414</v>
      </c>
      <c r="D212" t="s">
        <v>4729</v>
      </c>
      <c r="E212" t="s">
        <v>4756</v>
      </c>
      <c r="F212" t="s">
        <v>4046</v>
      </c>
      <c r="G212" t="s">
        <v>4758</v>
      </c>
      <c r="H212" s="4">
        <v>210</v>
      </c>
      <c r="I212" t="s">
        <v>4760</v>
      </c>
      <c r="J212">
        <v>1032</v>
      </c>
      <c r="K212" s="34" t="s">
        <v>10216</v>
      </c>
      <c r="M212" s="29" t="str">
        <f t="shared" si="48"/>
        <v>YES</v>
      </c>
      <c r="N212" s="9" t="str">
        <f t="shared" si="41"/>
        <v>YES</v>
      </c>
      <c r="O212" s="9">
        <f t="shared" si="42"/>
        <v>1.0008668602287716</v>
      </c>
      <c r="P212" s="9" t="str">
        <f t="shared" si="43"/>
        <v>YES</v>
      </c>
      <c r="Q212" s="9" t="s">
        <v>4658</v>
      </c>
      <c r="R212" s="30" t="s">
        <v>4658</v>
      </c>
      <c r="U212" s="17">
        <v>19894706.1217</v>
      </c>
      <c r="V212" s="18">
        <v>79</v>
      </c>
      <c r="W212" s="18">
        <v>210</v>
      </c>
      <c r="X212" s="83" t="str">
        <f t="shared" si="44"/>
        <v>04019210</v>
      </c>
      <c r="Y212" s="26">
        <f t="shared" si="45"/>
        <v>0.71362438740028122</v>
      </c>
      <c r="Z212" s="17" t="b">
        <f t="shared" si="49"/>
        <v>1</v>
      </c>
      <c r="AA212" s="18" t="str">
        <f t="shared" si="39"/>
        <v>210</v>
      </c>
      <c r="AB212" s="18" t="b">
        <f t="shared" si="46"/>
        <v>1</v>
      </c>
      <c r="AC212" s="18" t="str">
        <f t="shared" si="40"/>
        <v>04019210</v>
      </c>
      <c r="AD212" s="19" t="b">
        <f t="shared" si="47"/>
        <v>1</v>
      </c>
      <c r="AE212" s="82"/>
      <c r="AF212" s="17" t="s">
        <v>4729</v>
      </c>
      <c r="AG212" s="18" t="s">
        <v>10216</v>
      </c>
      <c r="AH212" s="19" t="s">
        <v>415</v>
      </c>
    </row>
    <row r="213" spans="1:34" x14ac:dyDescent="0.25">
      <c r="A213">
        <v>531351</v>
      </c>
      <c r="B213">
        <v>1.2019580000000001</v>
      </c>
      <c r="C213" t="s">
        <v>382</v>
      </c>
      <c r="D213" t="s">
        <v>4729</v>
      </c>
      <c r="E213" t="s">
        <v>4756</v>
      </c>
      <c r="F213" t="s">
        <v>4046</v>
      </c>
      <c r="G213" t="s">
        <v>229</v>
      </c>
      <c r="H213" s="4">
        <v>211</v>
      </c>
      <c r="I213" t="s">
        <v>4760</v>
      </c>
      <c r="J213">
        <v>1328</v>
      </c>
      <c r="K213" s="34" t="s">
        <v>10217</v>
      </c>
      <c r="M213" s="29" t="str">
        <f t="shared" si="48"/>
        <v>YES</v>
      </c>
      <c r="N213" s="9" t="str">
        <f t="shared" si="41"/>
        <v>YES</v>
      </c>
      <c r="O213" s="9">
        <f t="shared" si="42"/>
        <v>0.98977462122331006</v>
      </c>
      <c r="P213" s="9" t="str">
        <f t="shared" si="43"/>
        <v>YES</v>
      </c>
      <c r="Q213" s="9" t="s">
        <v>4658</v>
      </c>
      <c r="R213" s="30" t="s">
        <v>4658</v>
      </c>
      <c r="U213" s="17">
        <v>33854844.515799999</v>
      </c>
      <c r="V213" s="18">
        <v>44</v>
      </c>
      <c r="W213" s="18">
        <v>211</v>
      </c>
      <c r="X213" s="83" t="str">
        <f t="shared" si="44"/>
        <v>04019211</v>
      </c>
      <c r="Y213" s="26">
        <f t="shared" si="45"/>
        <v>1.2143754489425505</v>
      </c>
      <c r="Z213" s="17" t="b">
        <f t="shared" si="49"/>
        <v>1</v>
      </c>
      <c r="AA213" s="18" t="str">
        <f t="shared" si="39"/>
        <v>211</v>
      </c>
      <c r="AB213" s="18" t="b">
        <f t="shared" si="46"/>
        <v>1</v>
      </c>
      <c r="AC213" s="18" t="str">
        <f t="shared" si="40"/>
        <v>04019211</v>
      </c>
      <c r="AD213" s="19" t="b">
        <f t="shared" si="47"/>
        <v>1</v>
      </c>
      <c r="AE213" s="82"/>
      <c r="AF213" s="17" t="s">
        <v>4729</v>
      </c>
      <c r="AG213" s="18" t="s">
        <v>10217</v>
      </c>
      <c r="AH213" s="19" t="s">
        <v>383</v>
      </c>
    </row>
    <row r="214" spans="1:34" x14ac:dyDescent="0.25">
      <c r="A214">
        <v>530994</v>
      </c>
      <c r="B214">
        <v>0.45311699999999999</v>
      </c>
      <c r="C214" t="s">
        <v>349</v>
      </c>
      <c r="D214" t="s">
        <v>4729</v>
      </c>
      <c r="E214" t="s">
        <v>4756</v>
      </c>
      <c r="F214" t="s">
        <v>4046</v>
      </c>
      <c r="G214" t="s">
        <v>4094</v>
      </c>
      <c r="H214" s="4">
        <v>212</v>
      </c>
      <c r="I214" t="s">
        <v>4760</v>
      </c>
      <c r="J214">
        <v>1678</v>
      </c>
      <c r="K214" s="34" t="s">
        <v>10218</v>
      </c>
      <c r="M214" s="29" t="str">
        <f t="shared" si="48"/>
        <v>YES</v>
      </c>
      <c r="N214" s="9" t="str">
        <f t="shared" si="41"/>
        <v>YES</v>
      </c>
      <c r="O214" s="9">
        <f t="shared" si="42"/>
        <v>0.94582231139548212</v>
      </c>
      <c r="P214" s="9" t="str">
        <f t="shared" si="43"/>
        <v>NO</v>
      </c>
      <c r="Q214" s="9" t="s">
        <v>4658</v>
      </c>
      <c r="R214" s="30" t="s">
        <v>4658</v>
      </c>
      <c r="U214" s="17">
        <v>13355761.2467</v>
      </c>
      <c r="V214" s="18">
        <v>100</v>
      </c>
      <c r="W214" s="18">
        <v>212</v>
      </c>
      <c r="X214" s="83" t="str">
        <f t="shared" si="44"/>
        <v>04019212</v>
      </c>
      <c r="Y214" s="26">
        <f t="shared" si="45"/>
        <v>0.47907201441617886</v>
      </c>
      <c r="Z214" s="17" t="b">
        <f t="shared" si="49"/>
        <v>1</v>
      </c>
      <c r="AA214" s="18" t="str">
        <f t="shared" si="39"/>
        <v>212</v>
      </c>
      <c r="AB214" s="18" t="b">
        <f t="shared" si="46"/>
        <v>1</v>
      </c>
      <c r="AC214" s="18" t="str">
        <f t="shared" si="40"/>
        <v>04019212</v>
      </c>
      <c r="AD214" s="19" t="b">
        <f t="shared" si="47"/>
        <v>1</v>
      </c>
      <c r="AE214" s="82"/>
      <c r="AF214" s="17" t="s">
        <v>4729</v>
      </c>
      <c r="AG214" s="18" t="s">
        <v>10218</v>
      </c>
      <c r="AH214" s="19" t="s">
        <v>350</v>
      </c>
    </row>
    <row r="215" spans="1:34" x14ac:dyDescent="0.25">
      <c r="A215">
        <v>483703</v>
      </c>
      <c r="B215">
        <v>0.223917</v>
      </c>
      <c r="C215" t="s">
        <v>498</v>
      </c>
      <c r="D215" t="s">
        <v>4729</v>
      </c>
      <c r="E215" t="s">
        <v>4756</v>
      </c>
      <c r="F215" t="s">
        <v>4046</v>
      </c>
      <c r="G215" t="s">
        <v>4094</v>
      </c>
      <c r="H215" s="4">
        <v>213</v>
      </c>
      <c r="I215" t="s">
        <v>4760</v>
      </c>
      <c r="J215">
        <v>869</v>
      </c>
      <c r="K215" s="34" t="s">
        <v>10219</v>
      </c>
      <c r="M215" s="29" t="str">
        <f t="shared" si="48"/>
        <v>YES</v>
      </c>
      <c r="N215" s="9" t="str">
        <f t="shared" si="41"/>
        <v>YES</v>
      </c>
      <c r="O215" s="9">
        <f t="shared" si="42"/>
        <v>0.99685462843703387</v>
      </c>
      <c r="P215" s="9" t="str">
        <f t="shared" si="43"/>
        <v>YES</v>
      </c>
      <c r="Q215" s="9" t="s">
        <v>4658</v>
      </c>
      <c r="R215" s="30" t="s">
        <v>4658</v>
      </c>
      <c r="U215" s="17">
        <v>6262144.46392</v>
      </c>
      <c r="V215" s="18">
        <v>214</v>
      </c>
      <c r="W215" s="18">
        <v>213</v>
      </c>
      <c r="X215" s="83" t="str">
        <f t="shared" si="44"/>
        <v>04019213</v>
      </c>
      <c r="Y215" s="26">
        <f t="shared" si="45"/>
        <v>0.22462352444616621</v>
      </c>
      <c r="Z215" s="17" t="b">
        <f t="shared" si="49"/>
        <v>1</v>
      </c>
      <c r="AA215" s="18" t="str">
        <f t="shared" si="39"/>
        <v>213</v>
      </c>
      <c r="AB215" s="18" t="b">
        <f t="shared" si="46"/>
        <v>1</v>
      </c>
      <c r="AC215" s="18" t="str">
        <f t="shared" si="40"/>
        <v>04019213</v>
      </c>
      <c r="AD215" s="19" t="b">
        <f t="shared" si="47"/>
        <v>1</v>
      </c>
      <c r="AE215" s="82"/>
      <c r="AF215" s="17" t="s">
        <v>4729</v>
      </c>
      <c r="AG215" s="18" t="s">
        <v>10219</v>
      </c>
      <c r="AH215" s="19" t="s">
        <v>499</v>
      </c>
    </row>
    <row r="216" spans="1:34" x14ac:dyDescent="0.25">
      <c r="A216">
        <v>577726</v>
      </c>
      <c r="B216">
        <v>1.403149</v>
      </c>
      <c r="C216" t="s">
        <v>235</v>
      </c>
      <c r="D216" t="s">
        <v>4729</v>
      </c>
      <c r="E216" t="s">
        <v>4756</v>
      </c>
      <c r="F216" t="s">
        <v>4046</v>
      </c>
      <c r="G216" t="s">
        <v>229</v>
      </c>
      <c r="H216" s="4">
        <v>214</v>
      </c>
      <c r="I216" t="s">
        <v>4760</v>
      </c>
      <c r="J216">
        <v>2296</v>
      </c>
      <c r="K216" s="34" t="s">
        <v>10220</v>
      </c>
      <c r="M216" s="29" t="str">
        <f t="shared" si="48"/>
        <v>YES</v>
      </c>
      <c r="N216" s="9" t="str">
        <f t="shared" si="41"/>
        <v>YES</v>
      </c>
      <c r="O216" s="9">
        <f t="shared" si="42"/>
        <v>0.99919825844639243</v>
      </c>
      <c r="P216" s="9" t="str">
        <f t="shared" si="43"/>
        <v>YES</v>
      </c>
      <c r="Q216" s="9" t="s">
        <v>4658</v>
      </c>
      <c r="R216" s="30" t="s">
        <v>4658</v>
      </c>
      <c r="U216" s="17">
        <v>39148936.410700001</v>
      </c>
      <c r="V216" s="18">
        <v>83</v>
      </c>
      <c r="W216" s="18">
        <v>214</v>
      </c>
      <c r="X216" s="83" t="str">
        <f t="shared" si="44"/>
        <v>04019214</v>
      </c>
      <c r="Y216" s="26">
        <f t="shared" si="45"/>
        <v>1.404274865512368</v>
      </c>
      <c r="Z216" s="17" t="b">
        <f t="shared" si="49"/>
        <v>1</v>
      </c>
      <c r="AA216" s="18" t="str">
        <f t="shared" si="39"/>
        <v>214</v>
      </c>
      <c r="AB216" s="18" t="b">
        <f t="shared" si="46"/>
        <v>1</v>
      </c>
      <c r="AC216" s="18" t="str">
        <f t="shared" si="40"/>
        <v>04019214</v>
      </c>
      <c r="AD216" s="19" t="b">
        <f t="shared" si="47"/>
        <v>1</v>
      </c>
      <c r="AE216" s="82"/>
      <c r="AF216" s="17" t="s">
        <v>4729</v>
      </c>
      <c r="AG216" s="18" t="s">
        <v>10220</v>
      </c>
      <c r="AH216" s="19" t="s">
        <v>236</v>
      </c>
    </row>
    <row r="217" spans="1:34" x14ac:dyDescent="0.25">
      <c r="A217">
        <v>175207</v>
      </c>
      <c r="B217">
        <v>5.0003929999999999</v>
      </c>
      <c r="C217" t="s">
        <v>135</v>
      </c>
      <c r="D217" t="s">
        <v>4729</v>
      </c>
      <c r="E217" t="s">
        <v>4756</v>
      </c>
      <c r="F217" t="s">
        <v>4066</v>
      </c>
      <c r="G217" t="s">
        <v>136</v>
      </c>
      <c r="H217" s="4">
        <v>215</v>
      </c>
      <c r="I217" t="s">
        <v>4760</v>
      </c>
      <c r="J217">
        <v>2327</v>
      </c>
      <c r="K217" s="34" t="s">
        <v>10221</v>
      </c>
      <c r="M217" s="29" t="str">
        <f t="shared" si="48"/>
        <v>YES</v>
      </c>
      <c r="N217" s="9" t="str">
        <f t="shared" si="41"/>
        <v>YES</v>
      </c>
      <c r="O217" s="9">
        <f t="shared" si="42"/>
        <v>1.0002423335821</v>
      </c>
      <c r="P217" s="9" t="str">
        <f t="shared" si="43"/>
        <v>YES</v>
      </c>
      <c r="Q217" s="9" t="s">
        <v>4658</v>
      </c>
      <c r="R217" s="30" t="s">
        <v>4658</v>
      </c>
      <c r="U217" s="17">
        <v>139369182.37799999</v>
      </c>
      <c r="V217" s="18">
        <v>52</v>
      </c>
      <c r="W217" s="18">
        <v>215</v>
      </c>
      <c r="X217" s="83" t="str">
        <f t="shared" si="44"/>
        <v>04019215</v>
      </c>
      <c r="Y217" s="26">
        <f t="shared" si="45"/>
        <v>4.9991815304321623</v>
      </c>
      <c r="Z217" s="17" t="b">
        <f t="shared" si="49"/>
        <v>1</v>
      </c>
      <c r="AA217" s="18" t="str">
        <f t="shared" si="39"/>
        <v>215</v>
      </c>
      <c r="AB217" s="18" t="b">
        <f t="shared" si="46"/>
        <v>1</v>
      </c>
      <c r="AC217" s="18" t="str">
        <f t="shared" si="40"/>
        <v>04019215</v>
      </c>
      <c r="AD217" s="19" t="b">
        <f t="shared" si="47"/>
        <v>1</v>
      </c>
      <c r="AE217" s="82"/>
      <c r="AF217" s="17" t="s">
        <v>4729</v>
      </c>
      <c r="AG217" s="18" t="s">
        <v>10221</v>
      </c>
      <c r="AH217" s="19" t="s">
        <v>137</v>
      </c>
    </row>
    <row r="218" spans="1:34" x14ac:dyDescent="0.25">
      <c r="A218">
        <v>577619</v>
      </c>
      <c r="B218">
        <v>0.43944499999999997</v>
      </c>
      <c r="C218" t="s">
        <v>224</v>
      </c>
      <c r="D218" t="s">
        <v>4729</v>
      </c>
      <c r="E218" t="s">
        <v>4756</v>
      </c>
      <c r="F218" t="s">
        <v>4046</v>
      </c>
      <c r="G218" t="s">
        <v>4758</v>
      </c>
      <c r="H218" s="4">
        <v>216</v>
      </c>
      <c r="I218" t="s">
        <v>4760</v>
      </c>
      <c r="J218">
        <v>2384</v>
      </c>
      <c r="K218" s="34" t="s">
        <v>10222</v>
      </c>
      <c r="M218" s="29" t="str">
        <f t="shared" si="48"/>
        <v>YES</v>
      </c>
      <c r="N218" s="9" t="str">
        <f t="shared" si="41"/>
        <v>YES</v>
      </c>
      <c r="O218" s="9">
        <f t="shared" si="42"/>
        <v>0.96804274148829372</v>
      </c>
      <c r="P218" s="9" t="str">
        <f t="shared" si="43"/>
        <v>NO</v>
      </c>
      <c r="Q218" s="9" t="s">
        <v>4658</v>
      </c>
      <c r="R218" s="30" t="s">
        <v>4658</v>
      </c>
      <c r="U218" s="17">
        <v>12655457.205499999</v>
      </c>
      <c r="V218" s="18">
        <v>147</v>
      </c>
      <c r="W218" s="18">
        <v>216</v>
      </c>
      <c r="X218" s="83" t="str">
        <f t="shared" si="44"/>
        <v>04019216</v>
      </c>
      <c r="Y218" s="26">
        <f t="shared" si="45"/>
        <v>0.45395206344338268</v>
      </c>
      <c r="Z218" s="17" t="b">
        <f t="shared" si="49"/>
        <v>1</v>
      </c>
      <c r="AA218" s="18" t="str">
        <f t="shared" si="39"/>
        <v>216</v>
      </c>
      <c r="AB218" s="18" t="b">
        <f t="shared" si="46"/>
        <v>1</v>
      </c>
      <c r="AC218" s="18" t="str">
        <f t="shared" si="40"/>
        <v>04019216</v>
      </c>
      <c r="AD218" s="19" t="b">
        <f t="shared" si="47"/>
        <v>1</v>
      </c>
      <c r="AE218" s="82"/>
      <c r="AF218" s="17" t="s">
        <v>4729</v>
      </c>
      <c r="AG218" s="18" t="s">
        <v>10222</v>
      </c>
      <c r="AH218" s="19" t="s">
        <v>225</v>
      </c>
    </row>
    <row r="219" spans="1:34" x14ac:dyDescent="0.25">
      <c r="A219">
        <v>554344</v>
      </c>
      <c r="B219">
        <v>0.45051600000000003</v>
      </c>
      <c r="C219" t="s">
        <v>626</v>
      </c>
      <c r="D219" t="s">
        <v>4729</v>
      </c>
      <c r="E219" t="s">
        <v>4756</v>
      </c>
      <c r="F219" t="s">
        <v>4046</v>
      </c>
      <c r="G219" t="s">
        <v>4094</v>
      </c>
      <c r="H219" s="4">
        <v>217</v>
      </c>
      <c r="I219" t="s">
        <v>4760</v>
      </c>
      <c r="J219">
        <v>2020</v>
      </c>
      <c r="K219" s="34" t="s">
        <v>10223</v>
      </c>
      <c r="M219" s="29" t="str">
        <f t="shared" si="48"/>
        <v>YES</v>
      </c>
      <c r="N219" s="9" t="str">
        <f t="shared" si="41"/>
        <v>YES</v>
      </c>
      <c r="O219" s="9">
        <f t="shared" si="42"/>
        <v>1.0124020804886826</v>
      </c>
      <c r="P219" s="9" t="str">
        <f t="shared" si="43"/>
        <v>YES</v>
      </c>
      <c r="Q219" s="9" t="s">
        <v>4658</v>
      </c>
      <c r="R219" s="30" t="s">
        <v>4658</v>
      </c>
      <c r="U219" s="17">
        <v>12405807.4321</v>
      </c>
      <c r="V219" s="18">
        <v>239</v>
      </c>
      <c r="W219" s="18">
        <v>217</v>
      </c>
      <c r="X219" s="83" t="str">
        <f t="shared" si="44"/>
        <v>04019217</v>
      </c>
      <c r="Y219" s="26">
        <f t="shared" si="45"/>
        <v>0.44499711002424813</v>
      </c>
      <c r="Z219" s="17" t="b">
        <f t="shared" si="49"/>
        <v>1</v>
      </c>
      <c r="AA219" s="18" t="str">
        <f t="shared" si="39"/>
        <v>217</v>
      </c>
      <c r="AB219" s="18" t="b">
        <f t="shared" si="46"/>
        <v>1</v>
      </c>
      <c r="AC219" s="18" t="str">
        <f t="shared" si="40"/>
        <v>04019217</v>
      </c>
      <c r="AD219" s="19" t="b">
        <f t="shared" si="47"/>
        <v>1</v>
      </c>
      <c r="AE219" s="82"/>
      <c r="AF219" s="17" t="s">
        <v>4729</v>
      </c>
      <c r="AG219" s="18" t="s">
        <v>10223</v>
      </c>
      <c r="AH219" s="19" t="s">
        <v>627</v>
      </c>
    </row>
    <row r="220" spans="1:34" x14ac:dyDescent="0.25">
      <c r="A220">
        <v>562898</v>
      </c>
      <c r="B220">
        <v>0.21518999999999999</v>
      </c>
      <c r="C220" t="s">
        <v>291</v>
      </c>
      <c r="D220" t="s">
        <v>4729</v>
      </c>
      <c r="E220" t="s">
        <v>4756</v>
      </c>
      <c r="F220" t="s">
        <v>4046</v>
      </c>
      <c r="G220" t="s">
        <v>4094</v>
      </c>
      <c r="H220" s="4">
        <v>218</v>
      </c>
      <c r="I220" t="s">
        <v>4760</v>
      </c>
      <c r="J220">
        <v>2045</v>
      </c>
      <c r="K220" s="34" t="s">
        <v>10224</v>
      </c>
      <c r="M220" s="29" t="str">
        <f t="shared" si="48"/>
        <v>YES</v>
      </c>
      <c r="N220" s="9" t="str">
        <f t="shared" si="41"/>
        <v>YES</v>
      </c>
      <c r="O220" s="9">
        <f t="shared" si="42"/>
        <v>1.0194197465551018</v>
      </c>
      <c r="P220" s="9" t="str">
        <f t="shared" si="43"/>
        <v>YES</v>
      </c>
      <c r="Q220" s="9" t="s">
        <v>4658</v>
      </c>
      <c r="R220" s="30" t="s">
        <v>4658</v>
      </c>
      <c r="U220" s="17">
        <v>5884870.2080499995</v>
      </c>
      <c r="V220" s="18">
        <v>211</v>
      </c>
      <c r="W220" s="18">
        <v>218</v>
      </c>
      <c r="X220" s="83" t="str">
        <f t="shared" si="44"/>
        <v>04019218</v>
      </c>
      <c r="Y220" s="26">
        <f t="shared" si="45"/>
        <v>0.21109067263723885</v>
      </c>
      <c r="Z220" s="17" t="b">
        <f t="shared" si="49"/>
        <v>1</v>
      </c>
      <c r="AA220" s="18" t="str">
        <f t="shared" si="39"/>
        <v>218</v>
      </c>
      <c r="AB220" s="18" t="b">
        <f t="shared" si="46"/>
        <v>1</v>
      </c>
      <c r="AC220" s="18" t="str">
        <f t="shared" si="40"/>
        <v>04019218</v>
      </c>
      <c r="AD220" s="19" t="b">
        <f t="shared" si="47"/>
        <v>1</v>
      </c>
      <c r="AE220" s="82"/>
      <c r="AF220" s="17" t="s">
        <v>4729</v>
      </c>
      <c r="AG220" s="18" t="s">
        <v>10224</v>
      </c>
      <c r="AH220" s="19" t="s">
        <v>292</v>
      </c>
    </row>
    <row r="221" spans="1:34" x14ac:dyDescent="0.25">
      <c r="A221">
        <v>175122</v>
      </c>
      <c r="B221">
        <v>25.379785999999999</v>
      </c>
      <c r="C221" t="s">
        <v>127</v>
      </c>
      <c r="D221" t="s">
        <v>4729</v>
      </c>
      <c r="E221" t="s">
        <v>4756</v>
      </c>
      <c r="F221" t="s">
        <v>4066</v>
      </c>
      <c r="G221" t="s">
        <v>4758</v>
      </c>
      <c r="H221" s="4">
        <v>219</v>
      </c>
      <c r="I221" t="s">
        <v>4760</v>
      </c>
      <c r="J221">
        <v>3426</v>
      </c>
      <c r="K221" s="34" t="s">
        <v>10225</v>
      </c>
      <c r="M221" s="29" t="str">
        <f t="shared" si="48"/>
        <v>YES</v>
      </c>
      <c r="N221" s="9" t="str">
        <f t="shared" si="41"/>
        <v>YES</v>
      </c>
      <c r="O221" s="9">
        <f t="shared" si="42"/>
        <v>0.99353121096978936</v>
      </c>
      <c r="P221" s="9" t="str">
        <f t="shared" si="43"/>
        <v>YES</v>
      </c>
      <c r="Q221" s="9" t="s">
        <v>4658</v>
      </c>
      <c r="R221" s="30" t="s">
        <v>4658</v>
      </c>
      <c r="U221" s="17">
        <v>712154603.91199994</v>
      </c>
      <c r="V221" s="18">
        <v>53</v>
      </c>
      <c r="W221" s="18">
        <v>219</v>
      </c>
      <c r="X221" s="83" t="str">
        <f t="shared" si="44"/>
        <v>04019219</v>
      </c>
      <c r="Y221" s="26">
        <f t="shared" si="45"/>
        <v>25.54503141901974</v>
      </c>
      <c r="Z221" s="17" t="b">
        <f t="shared" si="49"/>
        <v>1</v>
      </c>
      <c r="AA221" s="18" t="str">
        <f t="shared" si="39"/>
        <v>219</v>
      </c>
      <c r="AB221" s="18" t="b">
        <f t="shared" si="46"/>
        <v>1</v>
      </c>
      <c r="AC221" s="18" t="str">
        <f t="shared" si="40"/>
        <v>04019219</v>
      </c>
      <c r="AD221" s="19" t="b">
        <f t="shared" si="47"/>
        <v>1</v>
      </c>
      <c r="AE221" s="82"/>
      <c r="AF221" s="17" t="s">
        <v>4729</v>
      </c>
      <c r="AG221" s="18" t="s">
        <v>10225</v>
      </c>
      <c r="AH221" s="19" t="s">
        <v>128</v>
      </c>
    </row>
    <row r="222" spans="1:34" x14ac:dyDescent="0.25">
      <c r="A222">
        <v>607017</v>
      </c>
      <c r="B222">
        <v>9.2231339999999999</v>
      </c>
      <c r="C222" t="s">
        <v>86</v>
      </c>
      <c r="D222" t="s">
        <v>4729</v>
      </c>
      <c r="E222" t="s">
        <v>4756</v>
      </c>
      <c r="F222" t="s">
        <v>4046</v>
      </c>
      <c r="G222" t="s">
        <v>4758</v>
      </c>
      <c r="H222" s="4">
        <v>220</v>
      </c>
      <c r="I222" t="s">
        <v>4760</v>
      </c>
      <c r="J222">
        <v>1821</v>
      </c>
      <c r="K222" s="34" t="s">
        <v>10226</v>
      </c>
      <c r="M222" s="29" t="str">
        <f t="shared" si="48"/>
        <v>YES</v>
      </c>
      <c r="N222" s="9" t="str">
        <f t="shared" si="41"/>
        <v>YES</v>
      </c>
      <c r="O222" s="9">
        <f t="shared" si="42"/>
        <v>1.0145301142097876</v>
      </c>
      <c r="P222" s="9" t="str">
        <f t="shared" si="43"/>
        <v>YES</v>
      </c>
      <c r="Q222" s="9" t="s">
        <v>4658</v>
      </c>
      <c r="R222" s="30" t="s">
        <v>4658</v>
      </c>
      <c r="U222" s="17">
        <v>253443653.67199999</v>
      </c>
      <c r="V222" s="18">
        <v>39</v>
      </c>
      <c r="W222" s="18">
        <v>220</v>
      </c>
      <c r="X222" s="83" t="str">
        <f t="shared" si="44"/>
        <v>04019220</v>
      </c>
      <c r="Y222" s="26">
        <f t="shared" si="45"/>
        <v>9.0910401483585854</v>
      </c>
      <c r="Z222" s="17" t="b">
        <f t="shared" si="49"/>
        <v>1</v>
      </c>
      <c r="AA222" s="18" t="str">
        <f t="shared" si="39"/>
        <v>220</v>
      </c>
      <c r="AB222" s="18" t="b">
        <f t="shared" si="46"/>
        <v>1</v>
      </c>
      <c r="AC222" s="18" t="str">
        <f t="shared" si="40"/>
        <v>04019220</v>
      </c>
      <c r="AD222" s="19" t="b">
        <f t="shared" si="47"/>
        <v>1</v>
      </c>
      <c r="AE222" s="82"/>
      <c r="AF222" s="17" t="s">
        <v>4729</v>
      </c>
      <c r="AG222" s="18" t="s">
        <v>10226</v>
      </c>
      <c r="AH222" s="19" t="s">
        <v>87</v>
      </c>
    </row>
    <row r="223" spans="1:34" x14ac:dyDescent="0.25">
      <c r="A223">
        <v>667648</v>
      </c>
      <c r="B223">
        <v>146.42399700000001</v>
      </c>
      <c r="C223" t="s">
        <v>4130</v>
      </c>
      <c r="D223" t="s">
        <v>4729</v>
      </c>
      <c r="E223" t="s">
        <v>4756</v>
      </c>
      <c r="F223" t="s">
        <v>4046</v>
      </c>
      <c r="G223" t="s">
        <v>4758</v>
      </c>
      <c r="H223" s="4">
        <v>221</v>
      </c>
      <c r="I223" t="s">
        <v>4760</v>
      </c>
      <c r="J223">
        <v>3412</v>
      </c>
      <c r="K223" s="34" t="s">
        <v>10227</v>
      </c>
      <c r="M223" s="29" t="str">
        <f t="shared" si="48"/>
        <v>YES</v>
      </c>
      <c r="N223" s="9" t="str">
        <f t="shared" si="41"/>
        <v>YES</v>
      </c>
      <c r="O223" s="9">
        <f t="shared" si="42"/>
        <v>1.001394228663097</v>
      </c>
      <c r="P223" s="9" t="str">
        <f t="shared" si="43"/>
        <v>YES</v>
      </c>
      <c r="Q223" s="9" t="s">
        <v>4658</v>
      </c>
      <c r="R223" s="30" t="s">
        <v>4658</v>
      </c>
      <c r="U223" s="17">
        <v>4076383347.46</v>
      </c>
      <c r="V223" s="18">
        <v>384</v>
      </c>
      <c r="W223" s="18">
        <v>221</v>
      </c>
      <c r="X223" s="83" t="str">
        <f t="shared" si="44"/>
        <v>04019221</v>
      </c>
      <c r="Y223" s="26">
        <f t="shared" si="45"/>
        <v>146.220132699868</v>
      </c>
      <c r="Z223" s="17" t="b">
        <f t="shared" si="49"/>
        <v>1</v>
      </c>
      <c r="AA223" s="18" t="str">
        <f t="shared" si="39"/>
        <v>221</v>
      </c>
      <c r="AB223" s="18" t="b">
        <f t="shared" si="46"/>
        <v>1</v>
      </c>
      <c r="AC223" s="18" t="str">
        <f t="shared" si="40"/>
        <v>04019221</v>
      </c>
      <c r="AD223" s="19" t="b">
        <f t="shared" si="47"/>
        <v>1</v>
      </c>
      <c r="AE223" s="82"/>
      <c r="AF223" s="17" t="s">
        <v>4729</v>
      </c>
      <c r="AG223" s="18" t="s">
        <v>10227</v>
      </c>
      <c r="AH223" s="19" t="s">
        <v>4131</v>
      </c>
    </row>
    <row r="224" spans="1:34" x14ac:dyDescent="0.25">
      <c r="A224">
        <v>175159</v>
      </c>
      <c r="B224">
        <v>33.486117999999998</v>
      </c>
      <c r="C224" t="s">
        <v>131</v>
      </c>
      <c r="D224" t="s">
        <v>4729</v>
      </c>
      <c r="E224" t="s">
        <v>4756</v>
      </c>
      <c r="F224" t="s">
        <v>4758</v>
      </c>
      <c r="G224" t="s">
        <v>4758</v>
      </c>
      <c r="H224" s="4">
        <v>222</v>
      </c>
      <c r="I224" t="s">
        <v>4760</v>
      </c>
      <c r="J224">
        <v>3181</v>
      </c>
      <c r="K224" s="34" t="s">
        <v>10228</v>
      </c>
      <c r="M224" s="29" t="str">
        <f t="shared" si="48"/>
        <v>YES</v>
      </c>
      <c r="N224" s="9" t="str">
        <f t="shared" si="41"/>
        <v>YES</v>
      </c>
      <c r="O224" s="9">
        <f t="shared" si="42"/>
        <v>0.99646111331826748</v>
      </c>
      <c r="P224" s="9" t="str">
        <f t="shared" si="43"/>
        <v>YES</v>
      </c>
      <c r="Q224" s="9" t="s">
        <v>4658</v>
      </c>
      <c r="R224" s="30" t="s">
        <v>4658</v>
      </c>
      <c r="U224" s="17">
        <v>936854815.079</v>
      </c>
      <c r="V224" s="18">
        <v>360</v>
      </c>
      <c r="W224" s="18">
        <v>222</v>
      </c>
      <c r="X224" s="83" t="str">
        <f t="shared" si="44"/>
        <v>04019222</v>
      </c>
      <c r="Y224" s="26">
        <f t="shared" si="45"/>
        <v>33.605042437119778</v>
      </c>
      <c r="Z224" s="17" t="b">
        <f t="shared" si="49"/>
        <v>1</v>
      </c>
      <c r="AA224" s="18" t="str">
        <f t="shared" si="39"/>
        <v>222</v>
      </c>
      <c r="AB224" s="18" t="b">
        <f t="shared" si="46"/>
        <v>1</v>
      </c>
      <c r="AC224" s="18" t="str">
        <f t="shared" si="40"/>
        <v>04019222</v>
      </c>
      <c r="AD224" s="19" t="b">
        <f t="shared" si="47"/>
        <v>1</v>
      </c>
      <c r="AE224" s="82"/>
      <c r="AF224" s="17" t="s">
        <v>4729</v>
      </c>
      <c r="AG224" s="18" t="s">
        <v>10228</v>
      </c>
      <c r="AH224" s="19" t="s">
        <v>132</v>
      </c>
    </row>
    <row r="225" spans="1:34" x14ac:dyDescent="0.25">
      <c r="A225">
        <v>498923</v>
      </c>
      <c r="B225">
        <v>1.758157</v>
      </c>
      <c r="C225" t="s">
        <v>4163</v>
      </c>
      <c r="D225" t="s">
        <v>4729</v>
      </c>
      <c r="E225" t="s">
        <v>4756</v>
      </c>
      <c r="F225" t="s">
        <v>4046</v>
      </c>
      <c r="G225" t="s">
        <v>4153</v>
      </c>
      <c r="H225" s="4">
        <v>223</v>
      </c>
      <c r="I225" t="s">
        <v>4760</v>
      </c>
      <c r="J225">
        <v>2086</v>
      </c>
      <c r="K225" s="34" t="s">
        <v>10229</v>
      </c>
      <c r="M225" s="29" t="str">
        <f t="shared" si="48"/>
        <v>YES</v>
      </c>
      <c r="N225" s="9" t="str">
        <f t="shared" si="41"/>
        <v>YES</v>
      </c>
      <c r="O225" s="9">
        <f t="shared" si="42"/>
        <v>0.99663352783061276</v>
      </c>
      <c r="P225" s="9" t="str">
        <f t="shared" si="43"/>
        <v>YES</v>
      </c>
      <c r="Q225" s="9" t="s">
        <v>4658</v>
      </c>
      <c r="R225" s="30" t="s">
        <v>4658</v>
      </c>
      <c r="U225" s="17">
        <v>49180167.774899997</v>
      </c>
      <c r="V225" s="18">
        <v>365</v>
      </c>
      <c r="W225" s="18">
        <v>223</v>
      </c>
      <c r="X225" s="83" t="str">
        <f t="shared" si="44"/>
        <v>04019223</v>
      </c>
      <c r="Y225" s="26">
        <f t="shared" si="45"/>
        <v>1.7640957793452994</v>
      </c>
      <c r="Z225" s="17" t="b">
        <f t="shared" si="49"/>
        <v>1</v>
      </c>
      <c r="AA225" s="18" t="str">
        <f t="shared" si="39"/>
        <v>223</v>
      </c>
      <c r="AB225" s="18" t="b">
        <f t="shared" si="46"/>
        <v>1</v>
      </c>
      <c r="AC225" s="18" t="str">
        <f t="shared" si="40"/>
        <v>04019223</v>
      </c>
      <c r="AD225" s="19" t="b">
        <f t="shared" si="47"/>
        <v>1</v>
      </c>
      <c r="AE225" s="82"/>
      <c r="AF225" s="17" t="s">
        <v>4729</v>
      </c>
      <c r="AG225" s="18" t="s">
        <v>10229</v>
      </c>
      <c r="AH225" s="19" t="s">
        <v>4164</v>
      </c>
    </row>
    <row r="226" spans="1:34" x14ac:dyDescent="0.25">
      <c r="A226">
        <v>521531</v>
      </c>
      <c r="B226">
        <v>1.000067</v>
      </c>
      <c r="C226" t="s">
        <v>426</v>
      </c>
      <c r="D226" t="s">
        <v>4729</v>
      </c>
      <c r="E226" t="s">
        <v>4756</v>
      </c>
      <c r="F226" t="s">
        <v>4046</v>
      </c>
      <c r="G226" t="s">
        <v>11</v>
      </c>
      <c r="H226" s="4">
        <v>224</v>
      </c>
      <c r="I226" t="s">
        <v>4760</v>
      </c>
      <c r="J226">
        <v>1771</v>
      </c>
      <c r="K226" s="34" t="s">
        <v>10230</v>
      </c>
      <c r="M226" s="29" t="str">
        <f t="shared" si="48"/>
        <v>YES</v>
      </c>
      <c r="N226" s="9" t="str">
        <f t="shared" si="41"/>
        <v>YES</v>
      </c>
      <c r="O226" s="9">
        <f t="shared" si="42"/>
        <v>1.0081253838159681</v>
      </c>
      <c r="P226" s="9" t="str">
        <f t="shared" si="43"/>
        <v>YES</v>
      </c>
      <c r="Q226" s="9" t="s">
        <v>4658</v>
      </c>
      <c r="R226" s="30" t="s">
        <v>4658</v>
      </c>
      <c r="U226" s="17">
        <v>27655555.846900001</v>
      </c>
      <c r="V226" s="18">
        <v>371</v>
      </c>
      <c r="W226" s="18">
        <v>224</v>
      </c>
      <c r="X226" s="83" t="str">
        <f t="shared" si="44"/>
        <v>04019224</v>
      </c>
      <c r="Y226" s="26">
        <f t="shared" si="45"/>
        <v>0.9920065659040691</v>
      </c>
      <c r="Z226" s="17" t="b">
        <f t="shared" si="49"/>
        <v>1</v>
      </c>
      <c r="AA226" s="18" t="str">
        <f t="shared" si="39"/>
        <v>224</v>
      </c>
      <c r="AB226" s="18" t="b">
        <f t="shared" si="46"/>
        <v>1</v>
      </c>
      <c r="AC226" s="18" t="str">
        <f t="shared" si="40"/>
        <v>04019224</v>
      </c>
      <c r="AD226" s="19" t="b">
        <f t="shared" si="47"/>
        <v>1</v>
      </c>
      <c r="AE226" s="82"/>
      <c r="AF226" s="17" t="s">
        <v>4729</v>
      </c>
      <c r="AG226" s="18" t="s">
        <v>10230</v>
      </c>
      <c r="AH226" s="19" t="s">
        <v>427</v>
      </c>
    </row>
    <row r="227" spans="1:34" x14ac:dyDescent="0.25">
      <c r="A227">
        <v>499183</v>
      </c>
      <c r="B227">
        <v>0.88017599999999996</v>
      </c>
      <c r="C227" t="s">
        <v>4</v>
      </c>
      <c r="D227" t="s">
        <v>4729</v>
      </c>
      <c r="E227" t="s">
        <v>4756</v>
      </c>
      <c r="F227" t="s">
        <v>4046</v>
      </c>
      <c r="G227" t="s">
        <v>4758</v>
      </c>
      <c r="H227" s="4">
        <v>225</v>
      </c>
      <c r="I227" t="s">
        <v>4760</v>
      </c>
      <c r="J227">
        <v>2677</v>
      </c>
      <c r="K227" s="34" t="s">
        <v>10231</v>
      </c>
      <c r="M227" s="29" t="str">
        <f t="shared" si="48"/>
        <v>YES</v>
      </c>
      <c r="N227" s="9" t="str">
        <f t="shared" si="41"/>
        <v>YES</v>
      </c>
      <c r="O227" s="9">
        <f t="shared" si="42"/>
        <v>0.99481807409702649</v>
      </c>
      <c r="P227" s="9" t="str">
        <f t="shared" si="43"/>
        <v>YES</v>
      </c>
      <c r="Q227" s="9" t="s">
        <v>4658</v>
      </c>
      <c r="R227" s="30" t="s">
        <v>4658</v>
      </c>
      <c r="U227" s="17">
        <v>24665714.5033</v>
      </c>
      <c r="V227" s="18">
        <v>65</v>
      </c>
      <c r="W227" s="18">
        <v>225</v>
      </c>
      <c r="X227" s="83" t="str">
        <f t="shared" si="44"/>
        <v>04019225</v>
      </c>
      <c r="Y227" s="26">
        <f t="shared" si="45"/>
        <v>0.88476076472466136</v>
      </c>
      <c r="Z227" s="17" t="b">
        <f t="shared" si="49"/>
        <v>1</v>
      </c>
      <c r="AA227" s="18" t="str">
        <f t="shared" si="39"/>
        <v>225</v>
      </c>
      <c r="AB227" s="18" t="b">
        <f t="shared" si="46"/>
        <v>1</v>
      </c>
      <c r="AC227" s="18" t="str">
        <f t="shared" si="40"/>
        <v>04019225</v>
      </c>
      <c r="AD227" s="19" t="b">
        <f t="shared" si="47"/>
        <v>1</v>
      </c>
      <c r="AE227" s="82"/>
      <c r="AF227" s="17" t="s">
        <v>4729</v>
      </c>
      <c r="AG227" s="18" t="s">
        <v>10231</v>
      </c>
      <c r="AH227" s="19" t="s">
        <v>5</v>
      </c>
    </row>
    <row r="228" spans="1:34" x14ac:dyDescent="0.25">
      <c r="A228">
        <v>512019</v>
      </c>
      <c r="B228">
        <v>0.93345900000000004</v>
      </c>
      <c r="C228" t="s">
        <v>15</v>
      </c>
      <c r="D228" t="s">
        <v>4729</v>
      </c>
      <c r="E228" t="s">
        <v>4756</v>
      </c>
      <c r="F228" t="s">
        <v>4046</v>
      </c>
      <c r="G228" t="s">
        <v>11</v>
      </c>
      <c r="H228" s="4">
        <v>226</v>
      </c>
      <c r="I228" t="s">
        <v>4760</v>
      </c>
      <c r="J228">
        <v>1283</v>
      </c>
      <c r="K228" s="34" t="s">
        <v>10232</v>
      </c>
      <c r="M228" s="29" t="str">
        <f t="shared" si="48"/>
        <v>YES</v>
      </c>
      <c r="N228" s="9" t="str">
        <f t="shared" si="41"/>
        <v>YES</v>
      </c>
      <c r="O228" s="9">
        <f t="shared" si="42"/>
        <v>1.0064971058998471</v>
      </c>
      <c r="P228" s="9" t="str">
        <f t="shared" si="43"/>
        <v>YES</v>
      </c>
      <c r="Q228" s="9" t="s">
        <v>4658</v>
      </c>
      <c r="R228" s="30" t="s">
        <v>4658</v>
      </c>
      <c r="U228" s="17">
        <v>25855358.384100001</v>
      </c>
      <c r="V228" s="18">
        <v>50</v>
      </c>
      <c r="W228" s="18">
        <v>226</v>
      </c>
      <c r="X228" s="83" t="str">
        <f t="shared" si="44"/>
        <v>04019226</v>
      </c>
      <c r="Y228" s="26">
        <f t="shared" si="45"/>
        <v>0.92743336719826108</v>
      </c>
      <c r="Z228" s="17" t="b">
        <f t="shared" si="49"/>
        <v>1</v>
      </c>
      <c r="AA228" s="18" t="str">
        <f t="shared" si="39"/>
        <v>226</v>
      </c>
      <c r="AB228" s="18" t="b">
        <f t="shared" si="46"/>
        <v>1</v>
      </c>
      <c r="AC228" s="18" t="str">
        <f t="shared" si="40"/>
        <v>04019226</v>
      </c>
      <c r="AD228" s="19" t="b">
        <f t="shared" si="47"/>
        <v>1</v>
      </c>
      <c r="AE228" s="82"/>
      <c r="AF228" s="17" t="s">
        <v>4729</v>
      </c>
      <c r="AG228" s="18" t="s">
        <v>10232</v>
      </c>
      <c r="AH228" s="19" t="s">
        <v>16</v>
      </c>
    </row>
    <row r="229" spans="1:34" x14ac:dyDescent="0.25">
      <c r="A229">
        <v>521494</v>
      </c>
      <c r="B229">
        <v>1.0589999999999999</v>
      </c>
      <c r="C229" t="s">
        <v>422</v>
      </c>
      <c r="D229" t="s">
        <v>4729</v>
      </c>
      <c r="E229" t="s">
        <v>4756</v>
      </c>
      <c r="F229" t="s">
        <v>4046</v>
      </c>
      <c r="G229" t="s">
        <v>11</v>
      </c>
      <c r="H229" s="4">
        <v>227</v>
      </c>
      <c r="I229" t="s">
        <v>4760</v>
      </c>
      <c r="J229">
        <v>1663</v>
      </c>
      <c r="K229" s="34" t="s">
        <v>10233</v>
      </c>
      <c r="M229" s="29" t="str">
        <f t="shared" si="48"/>
        <v>YES</v>
      </c>
      <c r="N229" s="9" t="str">
        <f t="shared" si="41"/>
        <v>YES</v>
      </c>
      <c r="O229" s="9">
        <f t="shared" si="42"/>
        <v>0.99881103247083569</v>
      </c>
      <c r="P229" s="9" t="str">
        <f t="shared" si="43"/>
        <v>YES</v>
      </c>
      <c r="Q229" s="9" t="s">
        <v>4658</v>
      </c>
      <c r="R229" s="30" t="s">
        <v>4658</v>
      </c>
      <c r="U229" s="17">
        <v>29558369.5416</v>
      </c>
      <c r="V229" s="18">
        <v>47</v>
      </c>
      <c r="W229" s="18">
        <v>227</v>
      </c>
      <c r="X229" s="83" t="str">
        <f t="shared" si="44"/>
        <v>04019227</v>
      </c>
      <c r="Y229" s="26">
        <f t="shared" si="45"/>
        <v>1.0602606154442149</v>
      </c>
      <c r="Z229" s="17" t="b">
        <f t="shared" si="49"/>
        <v>1</v>
      </c>
      <c r="AA229" s="18" t="str">
        <f t="shared" si="39"/>
        <v>227</v>
      </c>
      <c r="AB229" s="18" t="b">
        <f t="shared" si="46"/>
        <v>1</v>
      </c>
      <c r="AC229" s="18" t="str">
        <f t="shared" si="40"/>
        <v>04019227</v>
      </c>
      <c r="AD229" s="19" t="b">
        <f t="shared" si="47"/>
        <v>1</v>
      </c>
      <c r="AE229" s="82"/>
      <c r="AF229" s="17" t="s">
        <v>4729</v>
      </c>
      <c r="AG229" s="18" t="s">
        <v>10233</v>
      </c>
      <c r="AH229" s="19" t="s">
        <v>423</v>
      </c>
    </row>
    <row r="230" spans="1:34" x14ac:dyDescent="0.25">
      <c r="A230">
        <v>512411</v>
      </c>
      <c r="B230">
        <v>0.24025199999999999</v>
      </c>
      <c r="C230" t="s">
        <v>55</v>
      </c>
      <c r="D230" t="s">
        <v>4729</v>
      </c>
      <c r="E230" t="s">
        <v>4756</v>
      </c>
      <c r="F230" t="s">
        <v>4046</v>
      </c>
      <c r="G230" t="s">
        <v>4176</v>
      </c>
      <c r="H230" s="4">
        <v>228</v>
      </c>
      <c r="I230" t="s">
        <v>4760</v>
      </c>
      <c r="J230">
        <v>1626</v>
      </c>
      <c r="K230" s="34" t="s">
        <v>10234</v>
      </c>
      <c r="M230" s="29" t="str">
        <f t="shared" si="48"/>
        <v>YES</v>
      </c>
      <c r="N230" s="9" t="str">
        <f t="shared" si="41"/>
        <v>YES</v>
      </c>
      <c r="O230" s="9">
        <f t="shared" si="42"/>
        <v>1.0055275622167938</v>
      </c>
      <c r="P230" s="9" t="str">
        <f t="shared" si="43"/>
        <v>YES</v>
      </c>
      <c r="Q230" s="9" t="s">
        <v>4658</v>
      </c>
      <c r="R230" s="30" t="s">
        <v>4658</v>
      </c>
      <c r="U230" s="17">
        <v>6661022.1424799999</v>
      </c>
      <c r="V230" s="18">
        <v>93</v>
      </c>
      <c r="W230" s="18">
        <v>228</v>
      </c>
      <c r="X230" s="83" t="str">
        <f t="shared" si="44"/>
        <v>04019228</v>
      </c>
      <c r="Y230" s="26">
        <f t="shared" si="45"/>
        <v>0.2389312924156336</v>
      </c>
      <c r="Z230" s="17" t="b">
        <f t="shared" si="49"/>
        <v>1</v>
      </c>
      <c r="AA230" s="18" t="str">
        <f t="shared" ref="AA230:AA293" si="50">AH230</f>
        <v>228</v>
      </c>
      <c r="AB230" s="18" t="b">
        <f t="shared" si="46"/>
        <v>1</v>
      </c>
      <c r="AC230" s="18" t="str">
        <f t="shared" ref="AC230:AC293" si="51">CONCATENATE(AF230,AA230)</f>
        <v>04019228</v>
      </c>
      <c r="AD230" s="19" t="b">
        <f t="shared" si="47"/>
        <v>1</v>
      </c>
      <c r="AE230" s="82"/>
      <c r="AF230" s="17" t="s">
        <v>4729</v>
      </c>
      <c r="AG230" s="18" t="s">
        <v>10234</v>
      </c>
      <c r="AH230" s="19" t="s">
        <v>56</v>
      </c>
    </row>
    <row r="231" spans="1:34" x14ac:dyDescent="0.25">
      <c r="A231">
        <v>512449</v>
      </c>
      <c r="B231">
        <v>1.15117</v>
      </c>
      <c r="C231" t="s">
        <v>59</v>
      </c>
      <c r="D231" t="s">
        <v>4729</v>
      </c>
      <c r="E231" t="s">
        <v>4756</v>
      </c>
      <c r="F231" t="s">
        <v>4046</v>
      </c>
      <c r="G231" t="s">
        <v>4758</v>
      </c>
      <c r="H231" s="4">
        <v>229</v>
      </c>
      <c r="I231" t="s">
        <v>4760</v>
      </c>
      <c r="J231">
        <v>2281</v>
      </c>
      <c r="K231" s="34" t="s">
        <v>10235</v>
      </c>
      <c r="M231" s="29" t="str">
        <f t="shared" si="48"/>
        <v>YES</v>
      </c>
      <c r="N231" s="9" t="str">
        <f t="shared" si="41"/>
        <v>YES</v>
      </c>
      <c r="O231" s="9">
        <f t="shared" si="42"/>
        <v>0.97285336380698495</v>
      </c>
      <c r="P231" s="9" t="str">
        <f t="shared" si="43"/>
        <v>YES</v>
      </c>
      <c r="Q231" s="9" t="s">
        <v>4658</v>
      </c>
      <c r="R231" s="30" t="s">
        <v>4658</v>
      </c>
      <c r="U231" s="17">
        <v>32988299.081799999</v>
      </c>
      <c r="V231" s="18">
        <v>70</v>
      </c>
      <c r="W231" s="18">
        <v>229</v>
      </c>
      <c r="X231" s="83" t="str">
        <f t="shared" si="44"/>
        <v>04019229</v>
      </c>
      <c r="Y231" s="26">
        <f t="shared" si="45"/>
        <v>1.1832924085241621</v>
      </c>
      <c r="Z231" s="17" t="b">
        <f t="shared" si="49"/>
        <v>1</v>
      </c>
      <c r="AA231" s="18" t="str">
        <f t="shared" si="50"/>
        <v>229</v>
      </c>
      <c r="AB231" s="18" t="b">
        <f t="shared" si="46"/>
        <v>1</v>
      </c>
      <c r="AC231" s="18" t="str">
        <f t="shared" si="51"/>
        <v>04019229</v>
      </c>
      <c r="AD231" s="19" t="b">
        <f t="shared" si="47"/>
        <v>1</v>
      </c>
      <c r="AE231" s="82"/>
      <c r="AF231" s="17" t="s">
        <v>4729</v>
      </c>
      <c r="AG231" s="18" t="s">
        <v>10235</v>
      </c>
      <c r="AH231" s="19" t="s">
        <v>60</v>
      </c>
    </row>
    <row r="232" spans="1:34" x14ac:dyDescent="0.25">
      <c r="A232">
        <v>521311</v>
      </c>
      <c r="B232">
        <v>0.39501700000000001</v>
      </c>
      <c r="C232" t="s">
        <v>404</v>
      </c>
      <c r="D232" t="s">
        <v>4729</v>
      </c>
      <c r="E232" t="s">
        <v>4756</v>
      </c>
      <c r="F232" t="s">
        <v>4046</v>
      </c>
      <c r="G232" t="s">
        <v>4758</v>
      </c>
      <c r="H232" s="4">
        <v>230</v>
      </c>
      <c r="I232" t="s">
        <v>4760</v>
      </c>
      <c r="J232">
        <v>1230</v>
      </c>
      <c r="K232" s="34" t="s">
        <v>10236</v>
      </c>
      <c r="M232" s="29" t="str">
        <f t="shared" si="48"/>
        <v>YES</v>
      </c>
      <c r="N232" s="9" t="str">
        <f t="shared" si="41"/>
        <v>YES</v>
      </c>
      <c r="O232" s="9">
        <f t="shared" si="42"/>
        <v>1.0218970994391592</v>
      </c>
      <c r="P232" s="9" t="str">
        <f t="shared" si="43"/>
        <v>YES</v>
      </c>
      <c r="Q232" s="9" t="s">
        <v>4658</v>
      </c>
      <c r="R232" s="30" t="s">
        <v>4658</v>
      </c>
      <c r="U232" s="17">
        <v>10776468.5298</v>
      </c>
      <c r="V232" s="18">
        <v>84</v>
      </c>
      <c r="W232" s="18">
        <v>230</v>
      </c>
      <c r="X232" s="83" t="str">
        <f t="shared" si="44"/>
        <v>04019230</v>
      </c>
      <c r="Y232" s="26">
        <f t="shared" si="45"/>
        <v>0.386552618866219</v>
      </c>
      <c r="Z232" s="17" t="b">
        <f t="shared" si="49"/>
        <v>1</v>
      </c>
      <c r="AA232" s="18" t="str">
        <f t="shared" si="50"/>
        <v>230</v>
      </c>
      <c r="AB232" s="18" t="b">
        <f t="shared" si="46"/>
        <v>1</v>
      </c>
      <c r="AC232" s="18" t="str">
        <f t="shared" si="51"/>
        <v>04019230</v>
      </c>
      <c r="AD232" s="19" t="b">
        <f t="shared" si="47"/>
        <v>1</v>
      </c>
      <c r="AE232" s="82"/>
      <c r="AF232" s="17" t="s">
        <v>4729</v>
      </c>
      <c r="AG232" s="18" t="s">
        <v>10236</v>
      </c>
      <c r="AH232" s="19" t="s">
        <v>405</v>
      </c>
    </row>
    <row r="233" spans="1:34" x14ac:dyDescent="0.25">
      <c r="A233">
        <v>474104</v>
      </c>
      <c r="B233">
        <v>0.15698100000000001</v>
      </c>
      <c r="C233" t="s">
        <v>580</v>
      </c>
      <c r="D233" t="s">
        <v>4729</v>
      </c>
      <c r="E233" t="s">
        <v>4756</v>
      </c>
      <c r="F233" t="s">
        <v>4046</v>
      </c>
      <c r="G233" t="s">
        <v>4094</v>
      </c>
      <c r="H233" s="4">
        <v>231</v>
      </c>
      <c r="I233" t="s">
        <v>4760</v>
      </c>
      <c r="J233">
        <v>1269</v>
      </c>
      <c r="K233" s="34" t="s">
        <v>10237</v>
      </c>
      <c r="M233" s="29" t="str">
        <f t="shared" si="48"/>
        <v>YES</v>
      </c>
      <c r="N233" s="9" t="str">
        <f t="shared" si="41"/>
        <v>YES</v>
      </c>
      <c r="O233" s="9">
        <f t="shared" si="42"/>
        <v>1.0168863578760599</v>
      </c>
      <c r="P233" s="9" t="str">
        <f t="shared" si="43"/>
        <v>YES</v>
      </c>
      <c r="Q233" s="9" t="s">
        <v>4658</v>
      </c>
      <c r="R233" s="30" t="s">
        <v>4658</v>
      </c>
      <c r="U233" s="17">
        <v>4303705.2041300004</v>
      </c>
      <c r="V233" s="18">
        <v>201</v>
      </c>
      <c r="W233" s="18">
        <v>231</v>
      </c>
      <c r="X233" s="83" t="str">
        <f t="shared" si="44"/>
        <v>04019231</v>
      </c>
      <c r="Y233" s="26">
        <f t="shared" si="45"/>
        <v>0.15437418231067782</v>
      </c>
      <c r="Z233" s="17" t="b">
        <f t="shared" si="49"/>
        <v>1</v>
      </c>
      <c r="AA233" s="18" t="str">
        <f t="shared" si="50"/>
        <v>231</v>
      </c>
      <c r="AB233" s="18" t="b">
        <f t="shared" si="46"/>
        <v>1</v>
      </c>
      <c r="AC233" s="18" t="str">
        <f t="shared" si="51"/>
        <v>04019231</v>
      </c>
      <c r="AD233" s="19" t="b">
        <f t="shared" si="47"/>
        <v>1</v>
      </c>
      <c r="AE233" s="82"/>
      <c r="AF233" s="17" t="s">
        <v>4729</v>
      </c>
      <c r="AG233" s="18" t="s">
        <v>10237</v>
      </c>
      <c r="AH233" s="19" t="s">
        <v>581</v>
      </c>
    </row>
    <row r="234" spans="1:34" x14ac:dyDescent="0.25">
      <c r="A234">
        <v>483624</v>
      </c>
      <c r="B234">
        <v>0.39207500000000001</v>
      </c>
      <c r="C234" t="s">
        <v>490</v>
      </c>
      <c r="D234" t="s">
        <v>4729</v>
      </c>
      <c r="E234" t="s">
        <v>4756</v>
      </c>
      <c r="F234" t="s">
        <v>4046</v>
      </c>
      <c r="G234" t="s">
        <v>4094</v>
      </c>
      <c r="H234" s="4">
        <v>232</v>
      </c>
      <c r="I234" t="s">
        <v>4760</v>
      </c>
      <c r="J234">
        <v>2355</v>
      </c>
      <c r="K234" s="34" t="s">
        <v>10238</v>
      </c>
      <c r="M234" s="29" t="str">
        <f t="shared" si="48"/>
        <v>YES</v>
      </c>
      <c r="N234" s="9" t="str">
        <f t="shared" si="41"/>
        <v>YES</v>
      </c>
      <c r="O234" s="9">
        <f t="shared" si="42"/>
        <v>1.0043905026583126</v>
      </c>
      <c r="P234" s="9" t="str">
        <f t="shared" si="43"/>
        <v>YES</v>
      </c>
      <c r="Q234" s="9" t="s">
        <v>4658</v>
      </c>
      <c r="R234" s="30" t="s">
        <v>4658</v>
      </c>
      <c r="U234" s="17">
        <v>10882643.405200001</v>
      </c>
      <c r="V234" s="18">
        <v>179</v>
      </c>
      <c r="W234" s="18">
        <v>232</v>
      </c>
      <c r="X234" s="83" t="str">
        <f t="shared" si="44"/>
        <v>04019232</v>
      </c>
      <c r="Y234" s="26">
        <f t="shared" si="45"/>
        <v>0.39036111847164834</v>
      </c>
      <c r="Z234" s="17" t="b">
        <f t="shared" si="49"/>
        <v>1</v>
      </c>
      <c r="AA234" s="18" t="str">
        <f t="shared" si="50"/>
        <v>232</v>
      </c>
      <c r="AB234" s="18" t="b">
        <f t="shared" si="46"/>
        <v>1</v>
      </c>
      <c r="AC234" s="18" t="str">
        <f t="shared" si="51"/>
        <v>04019232</v>
      </c>
      <c r="AD234" s="19" t="b">
        <f t="shared" si="47"/>
        <v>1</v>
      </c>
      <c r="AE234" s="82"/>
      <c r="AF234" s="17" t="s">
        <v>4729</v>
      </c>
      <c r="AG234" s="18" t="s">
        <v>10238</v>
      </c>
      <c r="AH234" s="19" t="s">
        <v>491</v>
      </c>
    </row>
    <row r="235" spans="1:34" x14ac:dyDescent="0.25">
      <c r="A235">
        <v>463682</v>
      </c>
      <c r="B235">
        <v>9.0586380000000002</v>
      </c>
      <c r="C235" t="s">
        <v>4065</v>
      </c>
      <c r="D235" t="s">
        <v>4729</v>
      </c>
      <c r="E235" t="s">
        <v>4756</v>
      </c>
      <c r="F235" t="s">
        <v>4066</v>
      </c>
      <c r="G235" t="s">
        <v>4758</v>
      </c>
      <c r="H235" s="4">
        <v>233</v>
      </c>
      <c r="I235" t="s">
        <v>4760</v>
      </c>
      <c r="J235">
        <v>4279</v>
      </c>
      <c r="K235" s="34" t="s">
        <v>10239</v>
      </c>
      <c r="M235" s="29" t="str">
        <f t="shared" si="48"/>
        <v>YES</v>
      </c>
      <c r="N235" s="9" t="str">
        <f t="shared" si="41"/>
        <v>YES</v>
      </c>
      <c r="O235" s="9">
        <f t="shared" si="42"/>
        <v>1.0018936466643993</v>
      </c>
      <c r="P235" s="9" t="str">
        <f t="shared" si="43"/>
        <v>YES</v>
      </c>
      <c r="Q235" s="9" t="s">
        <v>4658</v>
      </c>
      <c r="R235" s="30" t="s">
        <v>4658</v>
      </c>
      <c r="U235" s="17">
        <v>252063015.331</v>
      </c>
      <c r="V235" s="18">
        <v>300</v>
      </c>
      <c r="W235" s="18">
        <v>233</v>
      </c>
      <c r="X235" s="83" t="str">
        <f t="shared" si="44"/>
        <v>04019233</v>
      </c>
      <c r="Y235" s="26">
        <f t="shared" si="45"/>
        <v>9.0415165623206502</v>
      </c>
      <c r="Z235" s="17" t="b">
        <f t="shared" si="49"/>
        <v>1</v>
      </c>
      <c r="AA235" s="18" t="str">
        <f t="shared" si="50"/>
        <v>233</v>
      </c>
      <c r="AB235" s="18" t="b">
        <f t="shared" si="46"/>
        <v>1</v>
      </c>
      <c r="AC235" s="18" t="str">
        <f t="shared" si="51"/>
        <v>04019233</v>
      </c>
      <c r="AD235" s="19" t="b">
        <f t="shared" si="47"/>
        <v>1</v>
      </c>
      <c r="AE235" s="82"/>
      <c r="AF235" s="17" t="s">
        <v>4729</v>
      </c>
      <c r="AG235" s="18" t="s">
        <v>10239</v>
      </c>
      <c r="AH235" s="19" t="s">
        <v>4067</v>
      </c>
    </row>
    <row r="236" spans="1:34" x14ac:dyDescent="0.25">
      <c r="A236">
        <v>463872</v>
      </c>
      <c r="B236">
        <v>5.0277570000000003</v>
      </c>
      <c r="C236" t="s">
        <v>4087</v>
      </c>
      <c r="D236" t="s">
        <v>4729</v>
      </c>
      <c r="E236" t="s">
        <v>4756</v>
      </c>
      <c r="F236" t="s">
        <v>4758</v>
      </c>
      <c r="G236" t="s">
        <v>4059</v>
      </c>
      <c r="H236" s="4">
        <v>234</v>
      </c>
      <c r="I236" t="s">
        <v>4760</v>
      </c>
      <c r="J236">
        <v>3574</v>
      </c>
      <c r="K236" s="34" t="s">
        <v>10240</v>
      </c>
      <c r="M236" s="29" t="str">
        <f t="shared" si="48"/>
        <v>YES</v>
      </c>
      <c r="N236" s="9" t="str">
        <f t="shared" si="41"/>
        <v>YES</v>
      </c>
      <c r="O236" s="9">
        <f t="shared" si="42"/>
        <v>0.99216665094532674</v>
      </c>
      <c r="P236" s="9" t="str">
        <f t="shared" si="43"/>
        <v>YES</v>
      </c>
      <c r="Q236" s="9" t="s">
        <v>4658</v>
      </c>
      <c r="R236" s="30" t="s">
        <v>4658</v>
      </c>
      <c r="U236" s="17">
        <v>141272457.21799999</v>
      </c>
      <c r="V236" s="18">
        <v>299</v>
      </c>
      <c r="W236" s="18">
        <v>234</v>
      </c>
      <c r="X236" s="83" t="str">
        <f t="shared" si="44"/>
        <v>04019234</v>
      </c>
      <c r="Y236" s="26">
        <f t="shared" si="45"/>
        <v>5.0674521212838615</v>
      </c>
      <c r="Z236" s="17" t="b">
        <f t="shared" si="49"/>
        <v>1</v>
      </c>
      <c r="AA236" s="18" t="str">
        <f t="shared" si="50"/>
        <v>234</v>
      </c>
      <c r="AB236" s="18" t="b">
        <f t="shared" si="46"/>
        <v>1</v>
      </c>
      <c r="AC236" s="18" t="str">
        <f t="shared" si="51"/>
        <v>04019234</v>
      </c>
      <c r="AD236" s="19" t="b">
        <f t="shared" si="47"/>
        <v>1</v>
      </c>
      <c r="AE236" s="82"/>
      <c r="AF236" s="17" t="s">
        <v>4729</v>
      </c>
      <c r="AG236" s="18" t="s">
        <v>10240</v>
      </c>
      <c r="AH236" s="19" t="s">
        <v>4088</v>
      </c>
    </row>
    <row r="237" spans="1:34" x14ac:dyDescent="0.25">
      <c r="A237">
        <v>463815</v>
      </c>
      <c r="B237">
        <v>1.3248180000000001</v>
      </c>
      <c r="C237" t="s">
        <v>4081</v>
      </c>
      <c r="D237" t="s">
        <v>4729</v>
      </c>
      <c r="E237" t="s">
        <v>4756</v>
      </c>
      <c r="F237" t="s">
        <v>3318</v>
      </c>
      <c r="G237" t="s">
        <v>4059</v>
      </c>
      <c r="H237" s="4">
        <v>235</v>
      </c>
      <c r="I237" t="s">
        <v>4760</v>
      </c>
      <c r="J237">
        <v>3115</v>
      </c>
      <c r="K237" s="34" t="s">
        <v>10241</v>
      </c>
      <c r="M237" s="29" t="str">
        <f t="shared" si="48"/>
        <v>YES</v>
      </c>
      <c r="N237" s="9" t="str">
        <f t="shared" si="41"/>
        <v>YES</v>
      </c>
      <c r="O237" s="9">
        <f t="shared" si="42"/>
        <v>1.0026010190069947</v>
      </c>
      <c r="P237" s="9" t="str">
        <f t="shared" si="43"/>
        <v>YES</v>
      </c>
      <c r="Q237" s="9" t="s">
        <v>4658</v>
      </c>
      <c r="R237" s="30" t="s">
        <v>4658</v>
      </c>
      <c r="U237" s="17">
        <v>36837989.819499999</v>
      </c>
      <c r="V237" s="18">
        <v>315</v>
      </c>
      <c r="W237" s="18">
        <v>235</v>
      </c>
      <c r="X237" s="83" t="str">
        <f t="shared" si="44"/>
        <v>04019235</v>
      </c>
      <c r="Y237" s="26">
        <f t="shared" si="45"/>
        <v>1.3213810627403295</v>
      </c>
      <c r="Z237" s="17" t="b">
        <f t="shared" si="49"/>
        <v>1</v>
      </c>
      <c r="AA237" s="18" t="str">
        <f t="shared" si="50"/>
        <v>235</v>
      </c>
      <c r="AB237" s="18" t="b">
        <f t="shared" si="46"/>
        <v>1</v>
      </c>
      <c r="AC237" s="18" t="str">
        <f t="shared" si="51"/>
        <v>04019235</v>
      </c>
      <c r="AD237" s="19" t="b">
        <f t="shared" si="47"/>
        <v>1</v>
      </c>
      <c r="AE237" s="82"/>
      <c r="AF237" s="17" t="s">
        <v>4729</v>
      </c>
      <c r="AG237" s="18" t="s">
        <v>10241</v>
      </c>
      <c r="AH237" s="19" t="s">
        <v>4082</v>
      </c>
    </row>
    <row r="238" spans="1:34" x14ac:dyDescent="0.25">
      <c r="A238">
        <v>450304</v>
      </c>
      <c r="B238">
        <v>111.675817</v>
      </c>
      <c r="C238" t="s">
        <v>4056</v>
      </c>
      <c r="D238" t="s">
        <v>4729</v>
      </c>
      <c r="E238" t="s">
        <v>4756</v>
      </c>
      <c r="F238" t="s">
        <v>4758</v>
      </c>
      <c r="G238" t="s">
        <v>4758</v>
      </c>
      <c r="H238" s="4">
        <v>236</v>
      </c>
      <c r="I238" t="s">
        <v>4760</v>
      </c>
      <c r="J238">
        <v>2308</v>
      </c>
      <c r="K238" s="34" t="s">
        <v>10242</v>
      </c>
      <c r="M238" s="29" t="str">
        <f t="shared" si="48"/>
        <v>YES</v>
      </c>
      <c r="N238" s="9" t="str">
        <f t="shared" si="41"/>
        <v>YES</v>
      </c>
      <c r="O238" s="9">
        <f t="shared" si="42"/>
        <v>0.99979495141708785</v>
      </c>
      <c r="P238" s="9" t="str">
        <f t="shared" si="43"/>
        <v>YES</v>
      </c>
      <c r="Q238" s="9" t="s">
        <v>4658</v>
      </c>
      <c r="R238" s="30" t="s">
        <v>4658</v>
      </c>
      <c r="U238" s="17">
        <v>3113981614.1700001</v>
      </c>
      <c r="V238" s="18">
        <v>396</v>
      </c>
      <c r="W238" s="18">
        <v>236</v>
      </c>
      <c r="X238" s="83" t="str">
        <f t="shared" si="44"/>
        <v>04019236</v>
      </c>
      <c r="Y238" s="26">
        <f t="shared" si="45"/>
        <v>111.69872066438533</v>
      </c>
      <c r="Z238" s="17" t="b">
        <f t="shared" si="49"/>
        <v>1</v>
      </c>
      <c r="AA238" s="18" t="str">
        <f t="shared" si="50"/>
        <v>236</v>
      </c>
      <c r="AB238" s="18" t="b">
        <f t="shared" si="46"/>
        <v>1</v>
      </c>
      <c r="AC238" s="18" t="str">
        <f t="shared" si="51"/>
        <v>04019236</v>
      </c>
      <c r="AD238" s="19" t="b">
        <f t="shared" si="47"/>
        <v>1</v>
      </c>
      <c r="AE238" s="82"/>
      <c r="AF238" s="17" t="s">
        <v>4729</v>
      </c>
      <c r="AG238" s="18" t="s">
        <v>10242</v>
      </c>
      <c r="AH238" s="19" t="s">
        <v>4057</v>
      </c>
    </row>
    <row r="239" spans="1:34" x14ac:dyDescent="0.25">
      <c r="A239">
        <v>531035</v>
      </c>
      <c r="B239">
        <v>2.7716440000000002</v>
      </c>
      <c r="C239" t="s">
        <v>353</v>
      </c>
      <c r="D239" t="s">
        <v>4729</v>
      </c>
      <c r="E239" t="s">
        <v>4756</v>
      </c>
      <c r="F239" t="s">
        <v>4046</v>
      </c>
      <c r="G239" t="s">
        <v>4758</v>
      </c>
      <c r="H239" s="4">
        <v>237</v>
      </c>
      <c r="I239" t="s">
        <v>4760</v>
      </c>
      <c r="J239">
        <v>2390</v>
      </c>
      <c r="K239" s="34" t="s">
        <v>10243</v>
      </c>
      <c r="M239" s="29" t="str">
        <f t="shared" si="48"/>
        <v>YES</v>
      </c>
      <c r="N239" s="9" t="str">
        <f t="shared" si="41"/>
        <v>YES</v>
      </c>
      <c r="O239" s="9">
        <f t="shared" si="42"/>
        <v>0.99847652735401971</v>
      </c>
      <c r="P239" s="9" t="str">
        <f t="shared" si="43"/>
        <v>YES</v>
      </c>
      <c r="Q239" s="9" t="s">
        <v>4658</v>
      </c>
      <c r="R239" s="30" t="s">
        <v>4658</v>
      </c>
      <c r="U239" s="17">
        <v>77386896.9102</v>
      </c>
      <c r="V239" s="18">
        <v>62</v>
      </c>
      <c r="W239" s="18">
        <v>237</v>
      </c>
      <c r="X239" s="83" t="str">
        <f t="shared" si="44"/>
        <v>04019237</v>
      </c>
      <c r="Y239" s="26">
        <f t="shared" si="45"/>
        <v>2.77587296653323</v>
      </c>
      <c r="Z239" s="17" t="b">
        <f t="shared" si="49"/>
        <v>1</v>
      </c>
      <c r="AA239" s="18" t="str">
        <f t="shared" si="50"/>
        <v>237</v>
      </c>
      <c r="AB239" s="18" t="b">
        <f t="shared" si="46"/>
        <v>1</v>
      </c>
      <c r="AC239" s="18" t="str">
        <f t="shared" si="51"/>
        <v>04019237</v>
      </c>
      <c r="AD239" s="19" t="b">
        <f t="shared" si="47"/>
        <v>1</v>
      </c>
      <c r="AE239" s="82"/>
      <c r="AF239" s="17" t="s">
        <v>4729</v>
      </c>
      <c r="AG239" s="18" t="s">
        <v>10243</v>
      </c>
      <c r="AH239" s="19" t="s">
        <v>354</v>
      </c>
    </row>
    <row r="240" spans="1:34" x14ac:dyDescent="0.25">
      <c r="A240">
        <v>531292</v>
      </c>
      <c r="B240">
        <v>0.875108</v>
      </c>
      <c r="C240" t="s">
        <v>376</v>
      </c>
      <c r="D240" t="s">
        <v>4729</v>
      </c>
      <c r="E240" t="s">
        <v>4756</v>
      </c>
      <c r="F240" t="s">
        <v>4046</v>
      </c>
      <c r="G240" t="s">
        <v>229</v>
      </c>
      <c r="H240" s="4">
        <v>238</v>
      </c>
      <c r="I240" t="s">
        <v>4760</v>
      </c>
      <c r="J240">
        <v>1532</v>
      </c>
      <c r="K240" s="34" t="s">
        <v>10244</v>
      </c>
      <c r="M240" s="29" t="str">
        <f t="shared" si="48"/>
        <v>YES</v>
      </c>
      <c r="N240" s="9" t="str">
        <f t="shared" si="41"/>
        <v>YES</v>
      </c>
      <c r="O240" s="9">
        <f t="shared" si="42"/>
        <v>0.99522305236399256</v>
      </c>
      <c r="P240" s="9" t="str">
        <f t="shared" si="43"/>
        <v>YES</v>
      </c>
      <c r="Q240" s="9" t="s">
        <v>4658</v>
      </c>
      <c r="R240" s="30" t="s">
        <v>4658</v>
      </c>
      <c r="U240" s="17">
        <v>24513711.583799999</v>
      </c>
      <c r="V240" s="18">
        <v>76</v>
      </c>
      <c r="W240" s="18">
        <v>238</v>
      </c>
      <c r="X240" s="83" t="str">
        <f t="shared" si="44"/>
        <v>04019238</v>
      </c>
      <c r="Y240" s="26">
        <f t="shared" si="45"/>
        <v>0.87930841023157713</v>
      </c>
      <c r="Z240" s="17" t="b">
        <f t="shared" si="49"/>
        <v>1</v>
      </c>
      <c r="AA240" s="18" t="str">
        <f t="shared" si="50"/>
        <v>238</v>
      </c>
      <c r="AB240" s="18" t="b">
        <f t="shared" si="46"/>
        <v>1</v>
      </c>
      <c r="AC240" s="18" t="str">
        <f t="shared" si="51"/>
        <v>04019238</v>
      </c>
      <c r="AD240" s="19" t="b">
        <f t="shared" si="47"/>
        <v>1</v>
      </c>
      <c r="AE240" s="82"/>
      <c r="AF240" s="17" t="s">
        <v>4729</v>
      </c>
      <c r="AG240" s="18" t="s">
        <v>10244</v>
      </c>
      <c r="AH240" s="19" t="s">
        <v>377</v>
      </c>
    </row>
    <row r="241" spans="1:34" x14ac:dyDescent="0.25">
      <c r="A241">
        <v>577744</v>
      </c>
      <c r="B241">
        <v>0.89952500000000002</v>
      </c>
      <c r="C241" t="s">
        <v>237</v>
      </c>
      <c r="D241" t="s">
        <v>4729</v>
      </c>
      <c r="E241" t="s">
        <v>4756</v>
      </c>
      <c r="F241" t="s">
        <v>4046</v>
      </c>
      <c r="G241" t="s">
        <v>229</v>
      </c>
      <c r="H241" s="4">
        <v>239</v>
      </c>
      <c r="I241" t="s">
        <v>4760</v>
      </c>
      <c r="J241">
        <v>1000</v>
      </c>
      <c r="K241" s="34" t="s">
        <v>10245</v>
      </c>
      <c r="M241" s="29" t="str">
        <f t="shared" si="48"/>
        <v>YES</v>
      </c>
      <c r="N241" s="9" t="str">
        <f t="shared" si="41"/>
        <v>YES</v>
      </c>
      <c r="O241" s="9">
        <f t="shared" si="42"/>
        <v>0.99813246075313522</v>
      </c>
      <c r="P241" s="9" t="str">
        <f t="shared" si="43"/>
        <v>YES</v>
      </c>
      <c r="Q241" s="9" t="s">
        <v>4658</v>
      </c>
      <c r="R241" s="30" t="s">
        <v>4658</v>
      </c>
      <c r="U241" s="17">
        <v>25124238.261</v>
      </c>
      <c r="V241" s="18">
        <v>73</v>
      </c>
      <c r="W241" s="18">
        <v>239</v>
      </c>
      <c r="X241" s="83" t="str">
        <f t="shared" si="44"/>
        <v>04019239</v>
      </c>
      <c r="Y241" s="26">
        <f t="shared" si="45"/>
        <v>0.90120804138688015</v>
      </c>
      <c r="Z241" s="17" t="b">
        <f t="shared" si="49"/>
        <v>1</v>
      </c>
      <c r="AA241" s="18" t="str">
        <f t="shared" si="50"/>
        <v>239</v>
      </c>
      <c r="AB241" s="18" t="b">
        <f t="shared" si="46"/>
        <v>1</v>
      </c>
      <c r="AC241" s="18" t="str">
        <f t="shared" si="51"/>
        <v>04019239</v>
      </c>
      <c r="AD241" s="19" t="b">
        <f t="shared" si="47"/>
        <v>1</v>
      </c>
      <c r="AE241" s="82"/>
      <c r="AF241" s="17" t="s">
        <v>4729</v>
      </c>
      <c r="AG241" s="18" t="s">
        <v>10245</v>
      </c>
      <c r="AH241" s="19" t="s">
        <v>238</v>
      </c>
    </row>
    <row r="242" spans="1:34" x14ac:dyDescent="0.25">
      <c r="A242">
        <v>607170</v>
      </c>
      <c r="B242">
        <v>86.402367999999996</v>
      </c>
      <c r="C242" t="s">
        <v>101</v>
      </c>
      <c r="D242" t="s">
        <v>4729</v>
      </c>
      <c r="E242" t="s">
        <v>4756</v>
      </c>
      <c r="F242" t="s">
        <v>4046</v>
      </c>
      <c r="G242" t="s">
        <v>4758</v>
      </c>
      <c r="H242" s="4">
        <v>240</v>
      </c>
      <c r="I242" t="s">
        <v>4760</v>
      </c>
      <c r="J242">
        <v>32</v>
      </c>
      <c r="K242" s="34" t="s">
        <v>10246</v>
      </c>
      <c r="M242" s="29" t="str">
        <f t="shared" si="48"/>
        <v>YES</v>
      </c>
      <c r="N242" s="9" t="str">
        <f t="shared" si="41"/>
        <v>YES</v>
      </c>
      <c r="O242" s="9">
        <f t="shared" si="42"/>
        <v>1.2645760035679712</v>
      </c>
      <c r="P242" s="9" t="str">
        <f t="shared" si="43"/>
        <v>NO</v>
      </c>
      <c r="Q242" s="9" t="s">
        <v>4658</v>
      </c>
      <c r="R242" s="30" t="s">
        <v>4658</v>
      </c>
      <c r="U242" s="17">
        <v>1904796365.9400001</v>
      </c>
      <c r="V242" s="18">
        <v>10</v>
      </c>
      <c r="W242" s="18">
        <v>240</v>
      </c>
      <c r="X242" s="83" t="str">
        <f t="shared" si="44"/>
        <v>04019240</v>
      </c>
      <c r="Y242" s="26">
        <f t="shared" si="45"/>
        <v>68.325168084969008</v>
      </c>
      <c r="Z242" s="17" t="b">
        <f t="shared" si="49"/>
        <v>1</v>
      </c>
      <c r="AA242" s="18" t="str">
        <f t="shared" si="50"/>
        <v>240</v>
      </c>
      <c r="AB242" s="18" t="b">
        <f t="shared" si="46"/>
        <v>1</v>
      </c>
      <c r="AC242" s="18" t="str">
        <f t="shared" si="51"/>
        <v>04019240</v>
      </c>
      <c r="AD242" s="19" t="b">
        <f t="shared" si="47"/>
        <v>1</v>
      </c>
      <c r="AE242" s="82"/>
      <c r="AF242" s="17" t="s">
        <v>4729</v>
      </c>
      <c r="AG242" s="18" t="s">
        <v>10246</v>
      </c>
      <c r="AH242" s="19" t="s">
        <v>102</v>
      </c>
    </row>
    <row r="243" spans="1:34" x14ac:dyDescent="0.25">
      <c r="A243">
        <v>578019</v>
      </c>
      <c r="B243">
        <v>1.9070389999999999</v>
      </c>
      <c r="C243" t="s">
        <v>265</v>
      </c>
      <c r="D243" t="s">
        <v>4729</v>
      </c>
      <c r="E243" t="s">
        <v>4756</v>
      </c>
      <c r="F243" t="s">
        <v>4046</v>
      </c>
      <c r="G243" t="s">
        <v>229</v>
      </c>
      <c r="H243" s="4">
        <v>241</v>
      </c>
      <c r="I243" t="s">
        <v>4760</v>
      </c>
      <c r="J243">
        <v>2370</v>
      </c>
      <c r="K243" s="34" t="s">
        <v>10247</v>
      </c>
      <c r="M243" s="29" t="str">
        <f t="shared" si="48"/>
        <v>YES</v>
      </c>
      <c r="N243" s="9" t="str">
        <f t="shared" si="41"/>
        <v>YES</v>
      </c>
      <c r="O243" s="9">
        <f t="shared" si="42"/>
        <v>1.0082975509348058</v>
      </c>
      <c r="P243" s="9" t="str">
        <f t="shared" si="43"/>
        <v>YES</v>
      </c>
      <c r="Q243" s="9" t="s">
        <v>4658</v>
      </c>
      <c r="R243" s="30" t="s">
        <v>4658</v>
      </c>
      <c r="U243" s="17">
        <v>52727685.4023</v>
      </c>
      <c r="V243" s="18">
        <v>89</v>
      </c>
      <c r="W243" s="18">
        <v>241</v>
      </c>
      <c r="X243" s="83" t="str">
        <f t="shared" si="44"/>
        <v>04019241</v>
      </c>
      <c r="Y243" s="26">
        <f t="shared" si="45"/>
        <v>1.8913454646715737</v>
      </c>
      <c r="Z243" s="17" t="b">
        <f t="shared" si="49"/>
        <v>1</v>
      </c>
      <c r="AA243" s="18" t="str">
        <f t="shared" si="50"/>
        <v>241</v>
      </c>
      <c r="AB243" s="18" t="b">
        <f t="shared" si="46"/>
        <v>1</v>
      </c>
      <c r="AC243" s="18" t="str">
        <f t="shared" si="51"/>
        <v>04019241</v>
      </c>
      <c r="AD243" s="19" t="b">
        <f t="shared" si="47"/>
        <v>1</v>
      </c>
      <c r="AE243" s="82"/>
      <c r="AF243" s="17" t="s">
        <v>4729</v>
      </c>
      <c r="AG243" s="18" t="s">
        <v>10247</v>
      </c>
      <c r="AH243" s="19" t="s">
        <v>266</v>
      </c>
    </row>
    <row r="244" spans="1:34" x14ac:dyDescent="0.25">
      <c r="A244">
        <v>578063</v>
      </c>
      <c r="B244">
        <v>1.5799700000000001</v>
      </c>
      <c r="C244" t="s">
        <v>269</v>
      </c>
      <c r="D244" t="s">
        <v>4729</v>
      </c>
      <c r="E244" t="s">
        <v>4756</v>
      </c>
      <c r="F244" t="s">
        <v>4046</v>
      </c>
      <c r="G244" t="s">
        <v>4758</v>
      </c>
      <c r="H244" s="4">
        <v>242</v>
      </c>
      <c r="I244" t="s">
        <v>4760</v>
      </c>
      <c r="J244">
        <v>1929</v>
      </c>
      <c r="K244" s="34" t="s">
        <v>10248</v>
      </c>
      <c r="M244" s="29" t="str">
        <f t="shared" si="48"/>
        <v>YES</v>
      </c>
      <c r="N244" s="9" t="str">
        <f t="shared" si="41"/>
        <v>YES</v>
      </c>
      <c r="O244" s="9">
        <f t="shared" si="42"/>
        <v>0.99969237101202058</v>
      </c>
      <c r="P244" s="9" t="str">
        <f t="shared" si="43"/>
        <v>YES</v>
      </c>
      <c r="Q244" s="9" t="s">
        <v>4658</v>
      </c>
      <c r="R244" s="30" t="s">
        <v>4658</v>
      </c>
      <c r="U244" s="17">
        <v>44060589.962700002</v>
      </c>
      <c r="V244" s="18">
        <v>98</v>
      </c>
      <c r="W244" s="18">
        <v>242</v>
      </c>
      <c r="X244" s="83" t="str">
        <f t="shared" si="44"/>
        <v>04019242</v>
      </c>
      <c r="Y244" s="26">
        <f t="shared" si="45"/>
        <v>1.580456194139549</v>
      </c>
      <c r="Z244" s="17" t="b">
        <f t="shared" si="49"/>
        <v>1</v>
      </c>
      <c r="AA244" s="18" t="str">
        <f t="shared" si="50"/>
        <v>242</v>
      </c>
      <c r="AB244" s="18" t="b">
        <f t="shared" si="46"/>
        <v>1</v>
      </c>
      <c r="AC244" s="18" t="str">
        <f t="shared" si="51"/>
        <v>04019242</v>
      </c>
      <c r="AD244" s="19" t="b">
        <f t="shared" si="47"/>
        <v>1</v>
      </c>
      <c r="AE244" s="82"/>
      <c r="AF244" s="17" t="s">
        <v>4729</v>
      </c>
      <c r="AG244" s="18" t="s">
        <v>10248</v>
      </c>
      <c r="AH244" s="19" t="s">
        <v>270</v>
      </c>
    </row>
    <row r="245" spans="1:34" x14ac:dyDescent="0.25">
      <c r="A245">
        <v>577500</v>
      </c>
      <c r="B245">
        <v>5.7464279999999999</v>
      </c>
      <c r="C245" t="s">
        <v>213</v>
      </c>
      <c r="D245" t="s">
        <v>4729</v>
      </c>
      <c r="E245" t="s">
        <v>4756</v>
      </c>
      <c r="F245" t="s">
        <v>4046</v>
      </c>
      <c r="G245" t="s">
        <v>4758</v>
      </c>
      <c r="H245" s="4">
        <v>243</v>
      </c>
      <c r="I245" t="s">
        <v>4760</v>
      </c>
      <c r="J245">
        <v>1463</v>
      </c>
      <c r="K245" s="34" t="s">
        <v>10249</v>
      </c>
      <c r="M245" s="29" t="str">
        <f t="shared" si="48"/>
        <v>YES</v>
      </c>
      <c r="N245" s="9" t="str">
        <f t="shared" si="41"/>
        <v>YES</v>
      </c>
      <c r="O245" s="9">
        <f t="shared" si="42"/>
        <v>1.041591543951375</v>
      </c>
      <c r="P245" s="9" t="str">
        <f t="shared" si="43"/>
        <v>NO</v>
      </c>
      <c r="Q245" s="9" t="s">
        <v>4658</v>
      </c>
      <c r="R245" s="30" t="s">
        <v>4658</v>
      </c>
      <c r="U245" s="17">
        <v>153804261.64700001</v>
      </c>
      <c r="V245" s="18">
        <v>149</v>
      </c>
      <c r="W245" s="18">
        <v>243</v>
      </c>
      <c r="X245" s="83" t="str">
        <f t="shared" si="44"/>
        <v>04019243</v>
      </c>
      <c r="Y245" s="26">
        <f t="shared" si="45"/>
        <v>5.5169687516858934</v>
      </c>
      <c r="Z245" s="17" t="b">
        <f t="shared" si="49"/>
        <v>1</v>
      </c>
      <c r="AA245" s="18" t="str">
        <f t="shared" si="50"/>
        <v>243</v>
      </c>
      <c r="AB245" s="18" t="b">
        <f t="shared" si="46"/>
        <v>1</v>
      </c>
      <c r="AC245" s="18" t="str">
        <f t="shared" si="51"/>
        <v>04019243</v>
      </c>
      <c r="AD245" s="19" t="b">
        <f t="shared" si="47"/>
        <v>1</v>
      </c>
      <c r="AE245" s="82"/>
      <c r="AF245" s="17" t="s">
        <v>4729</v>
      </c>
      <c r="AG245" s="18" t="s">
        <v>10249</v>
      </c>
      <c r="AH245" s="19" t="s">
        <v>214</v>
      </c>
    </row>
    <row r="246" spans="1:34" x14ac:dyDescent="0.25">
      <c r="A246">
        <v>530863</v>
      </c>
      <c r="B246">
        <v>0.20990900000000001</v>
      </c>
      <c r="C246" t="s">
        <v>335</v>
      </c>
      <c r="D246" t="s">
        <v>4729</v>
      </c>
      <c r="E246" t="s">
        <v>4756</v>
      </c>
      <c r="F246" t="s">
        <v>4046</v>
      </c>
      <c r="G246" t="s">
        <v>4094</v>
      </c>
      <c r="H246" s="4">
        <v>244</v>
      </c>
      <c r="I246" t="s">
        <v>4760</v>
      </c>
      <c r="J246">
        <v>1286</v>
      </c>
      <c r="K246" s="34" t="s">
        <v>10250</v>
      </c>
      <c r="M246" s="29" t="str">
        <f t="shared" si="48"/>
        <v>YES</v>
      </c>
      <c r="N246" s="9" t="str">
        <f t="shared" si="41"/>
        <v>YES</v>
      </c>
      <c r="O246" s="9">
        <f t="shared" si="42"/>
        <v>1.0134881807123708</v>
      </c>
      <c r="P246" s="9" t="str">
        <f t="shared" si="43"/>
        <v>YES</v>
      </c>
      <c r="Q246" s="9" t="s">
        <v>4658</v>
      </c>
      <c r="R246" s="30" t="s">
        <v>4658</v>
      </c>
      <c r="U246" s="17">
        <v>5774045.6938399998</v>
      </c>
      <c r="V246" s="18">
        <v>158</v>
      </c>
      <c r="W246" s="18">
        <v>244</v>
      </c>
      <c r="X246" s="83" t="str">
        <f t="shared" si="44"/>
        <v>04019244</v>
      </c>
      <c r="Y246" s="26">
        <f t="shared" si="45"/>
        <v>0.20711539018882003</v>
      </c>
      <c r="Z246" s="17" t="b">
        <f t="shared" si="49"/>
        <v>1</v>
      </c>
      <c r="AA246" s="18" t="str">
        <f t="shared" si="50"/>
        <v>244</v>
      </c>
      <c r="AB246" s="18" t="b">
        <f t="shared" si="46"/>
        <v>1</v>
      </c>
      <c r="AC246" s="18" t="str">
        <f t="shared" si="51"/>
        <v>04019244</v>
      </c>
      <c r="AD246" s="19" t="b">
        <f t="shared" si="47"/>
        <v>1</v>
      </c>
      <c r="AE246" s="82"/>
      <c r="AF246" s="17" t="s">
        <v>4729</v>
      </c>
      <c r="AG246" s="18" t="s">
        <v>10250</v>
      </c>
      <c r="AH246" s="19" t="s">
        <v>336</v>
      </c>
    </row>
    <row r="247" spans="1:34" x14ac:dyDescent="0.25">
      <c r="A247">
        <v>531093</v>
      </c>
      <c r="B247">
        <v>0.24582100000000001</v>
      </c>
      <c r="C247" t="s">
        <v>359</v>
      </c>
      <c r="D247" t="s">
        <v>4729</v>
      </c>
      <c r="E247" t="s">
        <v>4756</v>
      </c>
      <c r="F247" t="s">
        <v>4046</v>
      </c>
      <c r="G247" t="s">
        <v>4094</v>
      </c>
      <c r="H247" s="4">
        <v>245</v>
      </c>
      <c r="I247" t="s">
        <v>4760</v>
      </c>
      <c r="J247">
        <v>1155</v>
      </c>
      <c r="K247" s="34" t="s">
        <v>10251</v>
      </c>
      <c r="M247" s="29" t="str">
        <f t="shared" si="48"/>
        <v>YES</v>
      </c>
      <c r="N247" s="9" t="str">
        <f t="shared" si="41"/>
        <v>YES</v>
      </c>
      <c r="O247" s="9">
        <f t="shared" si="42"/>
        <v>0.99935119881343171</v>
      </c>
      <c r="P247" s="9" t="str">
        <f t="shared" si="43"/>
        <v>YES</v>
      </c>
      <c r="Q247" s="9" t="s">
        <v>4658</v>
      </c>
      <c r="R247" s="30" t="s">
        <v>4658</v>
      </c>
      <c r="U247" s="17">
        <v>6857545.3499600003</v>
      </c>
      <c r="V247" s="18">
        <v>156</v>
      </c>
      <c r="W247" s="18">
        <v>245</v>
      </c>
      <c r="X247" s="83" t="str">
        <f t="shared" si="44"/>
        <v>04019245</v>
      </c>
      <c r="Y247" s="26">
        <f t="shared" si="45"/>
        <v>0.24598059250028698</v>
      </c>
      <c r="Z247" s="17" t="b">
        <f t="shared" si="49"/>
        <v>1</v>
      </c>
      <c r="AA247" s="18" t="str">
        <f t="shared" si="50"/>
        <v>245</v>
      </c>
      <c r="AB247" s="18" t="b">
        <f t="shared" si="46"/>
        <v>1</v>
      </c>
      <c r="AC247" s="18" t="str">
        <f t="shared" si="51"/>
        <v>04019245</v>
      </c>
      <c r="AD247" s="19" t="b">
        <f t="shared" si="47"/>
        <v>1</v>
      </c>
      <c r="AE247" s="82"/>
      <c r="AF247" s="17" t="s">
        <v>4729</v>
      </c>
      <c r="AG247" s="18" t="s">
        <v>10251</v>
      </c>
      <c r="AH247" s="19" t="s">
        <v>360</v>
      </c>
    </row>
    <row r="248" spans="1:34" x14ac:dyDescent="0.25">
      <c r="A248">
        <v>577783</v>
      </c>
      <c r="B248">
        <v>0.70349899999999999</v>
      </c>
      <c r="C248" t="s">
        <v>241</v>
      </c>
      <c r="D248" t="s">
        <v>4729</v>
      </c>
      <c r="E248" t="s">
        <v>4756</v>
      </c>
      <c r="F248" t="s">
        <v>4046</v>
      </c>
      <c r="G248" t="s">
        <v>4094</v>
      </c>
      <c r="H248" s="4">
        <v>246</v>
      </c>
      <c r="I248" t="s">
        <v>4760</v>
      </c>
      <c r="J248">
        <v>1762</v>
      </c>
      <c r="K248" s="34" t="s">
        <v>10252</v>
      </c>
      <c r="M248" s="29" t="str">
        <f t="shared" si="48"/>
        <v>YES</v>
      </c>
      <c r="N248" s="9" t="str">
        <f t="shared" si="41"/>
        <v>YES</v>
      </c>
      <c r="O248" s="9">
        <f t="shared" si="42"/>
        <v>0.99585978796283714</v>
      </c>
      <c r="P248" s="9" t="str">
        <f t="shared" si="43"/>
        <v>YES</v>
      </c>
      <c r="Q248" s="9" t="s">
        <v>4658</v>
      </c>
      <c r="R248" s="30" t="s">
        <v>4658</v>
      </c>
      <c r="U248" s="17">
        <v>19693963.707199998</v>
      </c>
      <c r="V248" s="18">
        <v>151</v>
      </c>
      <c r="W248" s="18">
        <v>246</v>
      </c>
      <c r="X248" s="83" t="str">
        <f t="shared" si="44"/>
        <v>04019246</v>
      </c>
      <c r="Y248" s="26">
        <f t="shared" si="45"/>
        <v>0.7064237440886133</v>
      </c>
      <c r="Z248" s="17" t="b">
        <f t="shared" si="49"/>
        <v>1</v>
      </c>
      <c r="AA248" s="18" t="str">
        <f t="shared" si="50"/>
        <v>246</v>
      </c>
      <c r="AB248" s="18" t="b">
        <f t="shared" si="46"/>
        <v>1</v>
      </c>
      <c r="AC248" s="18" t="str">
        <f t="shared" si="51"/>
        <v>04019246</v>
      </c>
      <c r="AD248" s="19" t="b">
        <f t="shared" si="47"/>
        <v>1</v>
      </c>
      <c r="AE248" s="82"/>
      <c r="AF248" s="17" t="s">
        <v>4729</v>
      </c>
      <c r="AG248" s="18" t="s">
        <v>10252</v>
      </c>
      <c r="AH248" s="19" t="s">
        <v>242</v>
      </c>
    </row>
    <row r="249" spans="1:34" x14ac:dyDescent="0.25">
      <c r="A249">
        <v>554486</v>
      </c>
      <c r="B249">
        <v>0.73658999999999997</v>
      </c>
      <c r="C249" t="s">
        <v>640</v>
      </c>
      <c r="D249" t="s">
        <v>4729</v>
      </c>
      <c r="E249" t="s">
        <v>4756</v>
      </c>
      <c r="F249" t="s">
        <v>4046</v>
      </c>
      <c r="G249" t="s">
        <v>4094</v>
      </c>
      <c r="H249" s="4">
        <v>247</v>
      </c>
      <c r="I249" t="s">
        <v>4760</v>
      </c>
      <c r="J249">
        <v>1486</v>
      </c>
      <c r="K249" s="34" t="s">
        <v>10253</v>
      </c>
      <c r="M249" s="29" t="str">
        <f t="shared" si="48"/>
        <v>YES</v>
      </c>
      <c r="N249" s="9" t="str">
        <f t="shared" si="41"/>
        <v>YES</v>
      </c>
      <c r="O249" s="9">
        <f t="shared" si="42"/>
        <v>1.0190449063246789</v>
      </c>
      <c r="P249" s="9" t="str">
        <f t="shared" si="43"/>
        <v>YES</v>
      </c>
      <c r="Q249" s="9" t="s">
        <v>4658</v>
      </c>
      <c r="R249" s="30" t="s">
        <v>4658</v>
      </c>
      <c r="U249" s="17">
        <v>20151173.4454</v>
      </c>
      <c r="V249" s="18">
        <v>196</v>
      </c>
      <c r="W249" s="18">
        <v>247</v>
      </c>
      <c r="X249" s="83" t="str">
        <f t="shared" si="44"/>
        <v>04019247</v>
      </c>
      <c r="Y249" s="26">
        <f t="shared" si="45"/>
        <v>0.72282388678690312</v>
      </c>
      <c r="Z249" s="17" t="b">
        <f t="shared" si="49"/>
        <v>1</v>
      </c>
      <c r="AA249" s="18" t="str">
        <f t="shared" si="50"/>
        <v>247</v>
      </c>
      <c r="AB249" s="18" t="b">
        <f t="shared" si="46"/>
        <v>1</v>
      </c>
      <c r="AC249" s="18" t="str">
        <f t="shared" si="51"/>
        <v>04019247</v>
      </c>
      <c r="AD249" s="19" t="b">
        <f t="shared" si="47"/>
        <v>1</v>
      </c>
      <c r="AE249" s="82"/>
      <c r="AF249" s="17" t="s">
        <v>4729</v>
      </c>
      <c r="AG249" s="18" t="s">
        <v>10253</v>
      </c>
      <c r="AH249" s="19" t="s">
        <v>641</v>
      </c>
    </row>
    <row r="250" spans="1:34" x14ac:dyDescent="0.25">
      <c r="A250">
        <v>546025</v>
      </c>
      <c r="B250">
        <v>0.56268899999999999</v>
      </c>
      <c r="C250" t="s">
        <v>199</v>
      </c>
      <c r="D250" t="s">
        <v>4729</v>
      </c>
      <c r="E250" t="s">
        <v>4756</v>
      </c>
      <c r="F250" t="s">
        <v>4046</v>
      </c>
      <c r="G250" t="s">
        <v>4094</v>
      </c>
      <c r="H250" s="4">
        <v>248</v>
      </c>
      <c r="I250" t="s">
        <v>4760</v>
      </c>
      <c r="J250">
        <v>4163</v>
      </c>
      <c r="K250" s="34" t="s">
        <v>10254</v>
      </c>
      <c r="M250" s="29" t="str">
        <f t="shared" si="48"/>
        <v>YES</v>
      </c>
      <c r="N250" s="9" t="str">
        <f t="shared" si="41"/>
        <v>YES</v>
      </c>
      <c r="O250" s="9">
        <f t="shared" si="42"/>
        <v>0.97930256047658915</v>
      </c>
      <c r="P250" s="9" t="str">
        <f t="shared" si="43"/>
        <v>YES</v>
      </c>
      <c r="Q250" s="9" t="s">
        <v>4658</v>
      </c>
      <c r="R250" s="30" t="s">
        <v>4658</v>
      </c>
      <c r="U250" s="17">
        <v>16018409.070599999</v>
      </c>
      <c r="V250" s="18">
        <v>255</v>
      </c>
      <c r="W250" s="18">
        <v>248</v>
      </c>
      <c r="X250" s="83" t="str">
        <f t="shared" si="44"/>
        <v>04019248</v>
      </c>
      <c r="Y250" s="26">
        <f t="shared" si="45"/>
        <v>0.57458136301222451</v>
      </c>
      <c r="Z250" s="17" t="b">
        <f t="shared" si="49"/>
        <v>1</v>
      </c>
      <c r="AA250" s="18" t="str">
        <f t="shared" si="50"/>
        <v>248</v>
      </c>
      <c r="AB250" s="18" t="b">
        <f t="shared" si="46"/>
        <v>1</v>
      </c>
      <c r="AC250" s="18" t="str">
        <f t="shared" si="51"/>
        <v>04019248</v>
      </c>
      <c r="AD250" s="19" t="b">
        <f t="shared" si="47"/>
        <v>1</v>
      </c>
      <c r="AE250" s="82"/>
      <c r="AF250" s="17" t="s">
        <v>4729</v>
      </c>
      <c r="AG250" s="18" t="s">
        <v>10254</v>
      </c>
      <c r="AH250" s="19" t="s">
        <v>200</v>
      </c>
    </row>
    <row r="251" spans="1:34" x14ac:dyDescent="0.25">
      <c r="A251">
        <v>546067</v>
      </c>
      <c r="B251">
        <v>0.51395000000000002</v>
      </c>
      <c r="C251" t="s">
        <v>203</v>
      </c>
      <c r="D251" t="s">
        <v>4729</v>
      </c>
      <c r="E251" t="s">
        <v>4756</v>
      </c>
      <c r="F251" t="s">
        <v>4046</v>
      </c>
      <c r="G251" t="s">
        <v>4094</v>
      </c>
      <c r="H251" s="4">
        <v>249</v>
      </c>
      <c r="I251" t="s">
        <v>4760</v>
      </c>
      <c r="J251">
        <v>2722</v>
      </c>
      <c r="K251" s="34" t="s">
        <v>10255</v>
      </c>
      <c r="M251" s="29" t="str">
        <f t="shared" si="48"/>
        <v>YES</v>
      </c>
      <c r="N251" s="9" t="str">
        <f t="shared" si="41"/>
        <v>YES</v>
      </c>
      <c r="O251" s="9">
        <f t="shared" si="42"/>
        <v>1.0055461554494054</v>
      </c>
      <c r="P251" s="9" t="str">
        <f t="shared" si="43"/>
        <v>YES</v>
      </c>
      <c r="Q251" s="9" t="s">
        <v>4658</v>
      </c>
      <c r="R251" s="30" t="s">
        <v>4658</v>
      </c>
      <c r="U251" s="17">
        <v>14249076.089</v>
      </c>
      <c r="V251" s="18">
        <v>269</v>
      </c>
      <c r="W251" s="18">
        <v>249</v>
      </c>
      <c r="X251" s="83" t="str">
        <f t="shared" si="44"/>
        <v>04019249</v>
      </c>
      <c r="Y251" s="26">
        <f t="shared" si="45"/>
        <v>0.5111152752310032</v>
      </c>
      <c r="Z251" s="17" t="b">
        <f t="shared" si="49"/>
        <v>1</v>
      </c>
      <c r="AA251" s="18" t="str">
        <f t="shared" si="50"/>
        <v>249</v>
      </c>
      <c r="AB251" s="18" t="b">
        <f t="shared" si="46"/>
        <v>1</v>
      </c>
      <c r="AC251" s="18" t="str">
        <f t="shared" si="51"/>
        <v>04019249</v>
      </c>
      <c r="AD251" s="19" t="b">
        <f t="shared" si="47"/>
        <v>1</v>
      </c>
      <c r="AE251" s="82"/>
      <c r="AF251" s="17" t="s">
        <v>4729</v>
      </c>
      <c r="AG251" s="18" t="s">
        <v>10255</v>
      </c>
      <c r="AH251" s="19" t="s">
        <v>204</v>
      </c>
    </row>
    <row r="252" spans="1:34" x14ac:dyDescent="0.25">
      <c r="A252">
        <v>563031</v>
      </c>
      <c r="B252">
        <v>0.70543599999999995</v>
      </c>
      <c r="C252" t="s">
        <v>305</v>
      </c>
      <c r="D252" t="s">
        <v>4729</v>
      </c>
      <c r="E252" t="s">
        <v>4756</v>
      </c>
      <c r="F252" t="s">
        <v>4046</v>
      </c>
      <c r="G252" t="s">
        <v>4094</v>
      </c>
      <c r="H252" s="4">
        <v>250</v>
      </c>
      <c r="I252" t="s">
        <v>4760</v>
      </c>
      <c r="J252">
        <v>1095</v>
      </c>
      <c r="K252" s="34" t="s">
        <v>10256</v>
      </c>
      <c r="M252" s="29" t="str">
        <f t="shared" si="48"/>
        <v>YES</v>
      </c>
      <c r="N252" s="9" t="str">
        <f t="shared" si="41"/>
        <v>YES</v>
      </c>
      <c r="O252" s="9">
        <f t="shared" si="42"/>
        <v>1.005339807288844</v>
      </c>
      <c r="P252" s="9" t="str">
        <f t="shared" si="43"/>
        <v>YES</v>
      </c>
      <c r="Q252" s="9" t="s">
        <v>4658</v>
      </c>
      <c r="R252" s="30" t="s">
        <v>4658</v>
      </c>
      <c r="U252" s="17">
        <v>19561969.833299998</v>
      </c>
      <c r="V252" s="18">
        <v>224</v>
      </c>
      <c r="W252" s="18">
        <v>250</v>
      </c>
      <c r="X252" s="83" t="str">
        <f t="shared" si="44"/>
        <v>04019250</v>
      </c>
      <c r="Y252" s="26">
        <f t="shared" si="45"/>
        <v>0.70168911534736567</v>
      </c>
      <c r="Z252" s="17" t="b">
        <f t="shared" si="49"/>
        <v>1</v>
      </c>
      <c r="AA252" s="18" t="str">
        <f t="shared" si="50"/>
        <v>250</v>
      </c>
      <c r="AB252" s="18" t="b">
        <f t="shared" si="46"/>
        <v>1</v>
      </c>
      <c r="AC252" s="18" t="str">
        <f t="shared" si="51"/>
        <v>04019250</v>
      </c>
      <c r="AD252" s="19" t="b">
        <f t="shared" si="47"/>
        <v>1</v>
      </c>
      <c r="AE252" s="82"/>
      <c r="AF252" s="17" t="s">
        <v>4729</v>
      </c>
      <c r="AG252" s="18" t="s">
        <v>10256</v>
      </c>
      <c r="AH252" s="19" t="s">
        <v>306</v>
      </c>
    </row>
    <row r="253" spans="1:34" x14ac:dyDescent="0.25">
      <c r="A253">
        <v>562787</v>
      </c>
      <c r="B253">
        <v>0.34121600000000002</v>
      </c>
      <c r="C253" t="s">
        <v>279</v>
      </c>
      <c r="D253" t="s">
        <v>4729</v>
      </c>
      <c r="E253" t="s">
        <v>4756</v>
      </c>
      <c r="F253" t="s">
        <v>4046</v>
      </c>
      <c r="G253" t="s">
        <v>4094</v>
      </c>
      <c r="H253" s="4">
        <v>251</v>
      </c>
      <c r="I253" t="s">
        <v>4760</v>
      </c>
      <c r="J253">
        <v>1305</v>
      </c>
      <c r="K253" s="34" t="s">
        <v>10257</v>
      </c>
      <c r="M253" s="29" t="str">
        <f t="shared" si="48"/>
        <v>YES</v>
      </c>
      <c r="N253" s="9" t="str">
        <f t="shared" si="41"/>
        <v>YES</v>
      </c>
      <c r="O253" s="9">
        <f t="shared" si="42"/>
        <v>0.98283068646159277</v>
      </c>
      <c r="P253" s="9" t="str">
        <f t="shared" si="43"/>
        <v>YES</v>
      </c>
      <c r="Q253" s="9" t="s">
        <v>4658</v>
      </c>
      <c r="R253" s="30" t="s">
        <v>4658</v>
      </c>
      <c r="U253" s="17">
        <v>9678733.3418000005</v>
      </c>
      <c r="V253" s="18">
        <v>241</v>
      </c>
      <c r="W253" s="18">
        <v>251</v>
      </c>
      <c r="X253" s="83" t="str">
        <f t="shared" si="44"/>
        <v>04019251</v>
      </c>
      <c r="Y253" s="26">
        <f t="shared" si="45"/>
        <v>0.34717678711116851</v>
      </c>
      <c r="Z253" s="17" t="b">
        <f t="shared" si="49"/>
        <v>1</v>
      </c>
      <c r="AA253" s="18" t="str">
        <f t="shared" si="50"/>
        <v>251</v>
      </c>
      <c r="AB253" s="18" t="b">
        <f t="shared" si="46"/>
        <v>1</v>
      </c>
      <c r="AC253" s="18" t="str">
        <f t="shared" si="51"/>
        <v>04019251</v>
      </c>
      <c r="AD253" s="19" t="b">
        <f t="shared" si="47"/>
        <v>1</v>
      </c>
      <c r="AE253" s="82"/>
      <c r="AF253" s="17" t="s">
        <v>4729</v>
      </c>
      <c r="AG253" s="18" t="s">
        <v>10257</v>
      </c>
      <c r="AH253" s="19" t="s">
        <v>280</v>
      </c>
    </row>
    <row r="254" spans="1:34" x14ac:dyDescent="0.25">
      <c r="A254">
        <v>562721</v>
      </c>
      <c r="B254">
        <v>0.71870100000000003</v>
      </c>
      <c r="C254" t="s">
        <v>273</v>
      </c>
      <c r="D254" t="s">
        <v>4729</v>
      </c>
      <c r="E254" t="s">
        <v>4756</v>
      </c>
      <c r="F254" t="s">
        <v>4046</v>
      </c>
      <c r="G254" t="s">
        <v>4094</v>
      </c>
      <c r="H254" s="4">
        <v>252</v>
      </c>
      <c r="I254" t="s">
        <v>4760</v>
      </c>
      <c r="J254">
        <v>4223</v>
      </c>
      <c r="K254" s="34" t="s">
        <v>10258</v>
      </c>
      <c r="M254" s="29" t="str">
        <f t="shared" si="48"/>
        <v>YES</v>
      </c>
      <c r="N254" s="9" t="str">
        <f t="shared" si="41"/>
        <v>YES</v>
      </c>
      <c r="O254" s="9">
        <f t="shared" si="42"/>
        <v>1.0007146955072415</v>
      </c>
      <c r="P254" s="9" t="str">
        <f t="shared" si="43"/>
        <v>YES</v>
      </c>
      <c r="Q254" s="9" t="s">
        <v>4658</v>
      </c>
      <c r="R254" s="30" t="s">
        <v>4658</v>
      </c>
      <c r="U254" s="17">
        <v>20021924.379000001</v>
      </c>
      <c r="V254" s="18">
        <v>281</v>
      </c>
      <c r="W254" s="18">
        <v>252</v>
      </c>
      <c r="X254" s="83" t="str">
        <f t="shared" si="44"/>
        <v>04019252</v>
      </c>
      <c r="Y254" s="26">
        <f t="shared" si="45"/>
        <v>0.71818771446711438</v>
      </c>
      <c r="Z254" s="17" t="b">
        <f t="shared" si="49"/>
        <v>1</v>
      </c>
      <c r="AA254" s="18" t="str">
        <f t="shared" si="50"/>
        <v>252</v>
      </c>
      <c r="AB254" s="18" t="b">
        <f t="shared" si="46"/>
        <v>1</v>
      </c>
      <c r="AC254" s="18" t="str">
        <f t="shared" si="51"/>
        <v>04019252</v>
      </c>
      <c r="AD254" s="19" t="b">
        <f t="shared" si="47"/>
        <v>1</v>
      </c>
      <c r="AE254" s="82"/>
      <c r="AF254" s="17" t="s">
        <v>4729</v>
      </c>
      <c r="AG254" s="18" t="s">
        <v>10258</v>
      </c>
      <c r="AH254" s="19" t="s">
        <v>274</v>
      </c>
    </row>
    <row r="255" spans="1:34" x14ac:dyDescent="0.25">
      <c r="A255">
        <v>554548</v>
      </c>
      <c r="B255">
        <v>1.211713</v>
      </c>
      <c r="C255" t="s">
        <v>646</v>
      </c>
      <c r="D255" t="s">
        <v>4729</v>
      </c>
      <c r="E255" t="s">
        <v>4756</v>
      </c>
      <c r="F255" t="s">
        <v>4046</v>
      </c>
      <c r="G255" t="s">
        <v>4094</v>
      </c>
      <c r="H255" s="4">
        <v>253</v>
      </c>
      <c r="I255" t="s">
        <v>4760</v>
      </c>
      <c r="J255">
        <v>2015</v>
      </c>
      <c r="K255" s="34" t="s">
        <v>10259</v>
      </c>
      <c r="M255" s="29" t="str">
        <f t="shared" si="48"/>
        <v>YES</v>
      </c>
      <c r="N255" s="9" t="str">
        <f t="shared" si="41"/>
        <v>YES</v>
      </c>
      <c r="O255" s="9">
        <f t="shared" si="42"/>
        <v>0.98645457587961072</v>
      </c>
      <c r="P255" s="9" t="str">
        <f t="shared" si="43"/>
        <v>YES</v>
      </c>
      <c r="Q255" s="9" t="s">
        <v>4658</v>
      </c>
      <c r="R255" s="30" t="s">
        <v>4658</v>
      </c>
      <c r="U255" s="17">
        <v>34244475.645599999</v>
      </c>
      <c r="V255" s="18">
        <v>293</v>
      </c>
      <c r="W255" s="18">
        <v>253</v>
      </c>
      <c r="X255" s="83" t="str">
        <f t="shared" si="44"/>
        <v>04019253</v>
      </c>
      <c r="Y255" s="26">
        <f t="shared" si="45"/>
        <v>1.2283515426136362</v>
      </c>
      <c r="Z255" s="17" t="b">
        <f t="shared" si="49"/>
        <v>1</v>
      </c>
      <c r="AA255" s="18" t="str">
        <f t="shared" si="50"/>
        <v>253</v>
      </c>
      <c r="AB255" s="18" t="b">
        <f t="shared" si="46"/>
        <v>1</v>
      </c>
      <c r="AC255" s="18" t="str">
        <f t="shared" si="51"/>
        <v>04019253</v>
      </c>
      <c r="AD255" s="19" t="b">
        <f t="shared" si="47"/>
        <v>1</v>
      </c>
      <c r="AE255" s="82"/>
      <c r="AF255" s="17" t="s">
        <v>4729</v>
      </c>
      <c r="AG255" s="18" t="s">
        <v>10259</v>
      </c>
      <c r="AH255" s="19" t="s">
        <v>647</v>
      </c>
    </row>
    <row r="256" spans="1:34" x14ac:dyDescent="0.25">
      <c r="A256">
        <v>563130</v>
      </c>
      <c r="B256">
        <v>0.72457000000000005</v>
      </c>
      <c r="C256" t="s">
        <v>315</v>
      </c>
      <c r="D256" t="s">
        <v>4729</v>
      </c>
      <c r="E256" t="s">
        <v>4756</v>
      </c>
      <c r="F256" t="s">
        <v>4046</v>
      </c>
      <c r="G256" t="s">
        <v>4094</v>
      </c>
      <c r="H256" s="4">
        <v>254</v>
      </c>
      <c r="I256" t="s">
        <v>4760</v>
      </c>
      <c r="J256">
        <v>2400</v>
      </c>
      <c r="K256" s="34" t="s">
        <v>10260</v>
      </c>
      <c r="M256" s="29" t="str">
        <f t="shared" si="48"/>
        <v>YES</v>
      </c>
      <c r="N256" s="9" t="str">
        <f t="shared" si="41"/>
        <v>YES</v>
      </c>
      <c r="O256" s="9">
        <f t="shared" si="42"/>
        <v>0.99277653853881198</v>
      </c>
      <c r="P256" s="9" t="str">
        <f t="shared" si="43"/>
        <v>YES</v>
      </c>
      <c r="Q256" s="9" t="s">
        <v>4658</v>
      </c>
      <c r="R256" s="30" t="s">
        <v>4658</v>
      </c>
      <c r="U256" s="17">
        <v>20346826.807300001</v>
      </c>
      <c r="V256" s="18">
        <v>278</v>
      </c>
      <c r="W256" s="18">
        <v>254</v>
      </c>
      <c r="X256" s="83" t="str">
        <f t="shared" si="44"/>
        <v>04019254</v>
      </c>
      <c r="Y256" s="26">
        <f t="shared" si="45"/>
        <v>0.72984198545468904</v>
      </c>
      <c r="Z256" s="17" t="b">
        <f t="shared" si="49"/>
        <v>1</v>
      </c>
      <c r="AA256" s="18" t="str">
        <f t="shared" si="50"/>
        <v>254</v>
      </c>
      <c r="AB256" s="18" t="b">
        <f t="shared" si="46"/>
        <v>1</v>
      </c>
      <c r="AC256" s="18" t="str">
        <f t="shared" si="51"/>
        <v>04019254</v>
      </c>
      <c r="AD256" s="19" t="b">
        <f t="shared" si="47"/>
        <v>1</v>
      </c>
      <c r="AE256" s="82"/>
      <c r="AF256" s="17" t="s">
        <v>4729</v>
      </c>
      <c r="AG256" s="18" t="s">
        <v>10260</v>
      </c>
      <c r="AH256" s="19" t="s">
        <v>316</v>
      </c>
    </row>
    <row r="257" spans="1:34" x14ac:dyDescent="0.25">
      <c r="A257">
        <v>563168</v>
      </c>
      <c r="B257">
        <v>2.99742</v>
      </c>
      <c r="C257" t="s">
        <v>319</v>
      </c>
      <c r="D257" t="s">
        <v>4729</v>
      </c>
      <c r="E257" t="s">
        <v>4756</v>
      </c>
      <c r="F257" t="s">
        <v>4046</v>
      </c>
      <c r="G257" t="s">
        <v>4758</v>
      </c>
      <c r="H257" s="4">
        <v>255</v>
      </c>
      <c r="I257" t="s">
        <v>4760</v>
      </c>
      <c r="J257">
        <v>2270</v>
      </c>
      <c r="K257" s="34" t="s">
        <v>10261</v>
      </c>
      <c r="M257" s="29" t="str">
        <f t="shared" si="48"/>
        <v>YES</v>
      </c>
      <c r="N257" s="9" t="str">
        <f t="shared" si="41"/>
        <v>YES</v>
      </c>
      <c r="O257" s="9">
        <f t="shared" si="42"/>
        <v>0.99656271255087836</v>
      </c>
      <c r="P257" s="9" t="str">
        <f t="shared" si="43"/>
        <v>YES</v>
      </c>
      <c r="Q257" s="9" t="s">
        <v>4658</v>
      </c>
      <c r="R257" s="30" t="s">
        <v>4658</v>
      </c>
      <c r="U257" s="17">
        <v>83851495.4208</v>
      </c>
      <c r="V257" s="18">
        <v>247</v>
      </c>
      <c r="W257" s="18">
        <v>255</v>
      </c>
      <c r="X257" s="83" t="str">
        <f t="shared" si="44"/>
        <v>04019255</v>
      </c>
      <c r="Y257" s="26">
        <f t="shared" si="45"/>
        <v>3.0077585306473829</v>
      </c>
      <c r="Z257" s="17" t="b">
        <f t="shared" si="49"/>
        <v>1</v>
      </c>
      <c r="AA257" s="18" t="str">
        <f t="shared" si="50"/>
        <v>255</v>
      </c>
      <c r="AB257" s="18" t="b">
        <f t="shared" si="46"/>
        <v>1</v>
      </c>
      <c r="AC257" s="18" t="str">
        <f t="shared" si="51"/>
        <v>04019255</v>
      </c>
      <c r="AD257" s="19" t="b">
        <f t="shared" si="47"/>
        <v>1</v>
      </c>
      <c r="AE257" s="82"/>
      <c r="AF257" s="17" t="s">
        <v>4729</v>
      </c>
      <c r="AG257" s="18" t="s">
        <v>10261</v>
      </c>
      <c r="AH257" s="19" t="s">
        <v>320</v>
      </c>
    </row>
    <row r="258" spans="1:34" x14ac:dyDescent="0.25">
      <c r="A258">
        <v>483466</v>
      </c>
      <c r="B258">
        <v>0.98358800000000002</v>
      </c>
      <c r="C258" t="s">
        <v>474</v>
      </c>
      <c r="D258" t="s">
        <v>4729</v>
      </c>
      <c r="E258" t="s">
        <v>4756</v>
      </c>
      <c r="F258" t="s">
        <v>4046</v>
      </c>
      <c r="G258" t="s">
        <v>4758</v>
      </c>
      <c r="H258" s="4">
        <v>256</v>
      </c>
      <c r="I258" t="s">
        <v>4760</v>
      </c>
      <c r="J258">
        <v>3829</v>
      </c>
      <c r="K258" s="34" t="s">
        <v>10262</v>
      </c>
      <c r="M258" s="29" t="str">
        <f t="shared" si="48"/>
        <v>YES</v>
      </c>
      <c r="N258" s="9" t="str">
        <f t="shared" si="41"/>
        <v>YES</v>
      </c>
      <c r="O258" s="9">
        <f t="shared" si="42"/>
        <v>0.99651910709669589</v>
      </c>
      <c r="P258" s="9" t="str">
        <f t="shared" si="43"/>
        <v>YES</v>
      </c>
      <c r="Q258" s="9" t="s">
        <v>4658</v>
      </c>
      <c r="R258" s="30" t="s">
        <v>4658</v>
      </c>
      <c r="U258" s="17">
        <v>27516642.183699999</v>
      </c>
      <c r="V258" s="18">
        <v>304</v>
      </c>
      <c r="W258" s="18">
        <v>256</v>
      </c>
      <c r="X258" s="83" t="str">
        <f t="shared" si="44"/>
        <v>04019256</v>
      </c>
      <c r="Y258" s="26">
        <f t="shared" si="45"/>
        <v>0.98702372387583215</v>
      </c>
      <c r="Z258" s="17" t="b">
        <f t="shared" si="49"/>
        <v>1</v>
      </c>
      <c r="AA258" s="18" t="str">
        <f t="shared" si="50"/>
        <v>256</v>
      </c>
      <c r="AB258" s="18" t="b">
        <f t="shared" si="46"/>
        <v>1</v>
      </c>
      <c r="AC258" s="18" t="str">
        <f t="shared" si="51"/>
        <v>04019256</v>
      </c>
      <c r="AD258" s="19" t="b">
        <f t="shared" si="47"/>
        <v>1</v>
      </c>
      <c r="AE258" s="82"/>
      <c r="AF258" s="17" t="s">
        <v>4729</v>
      </c>
      <c r="AG258" s="18" t="s">
        <v>10262</v>
      </c>
      <c r="AH258" s="19" t="s">
        <v>475</v>
      </c>
    </row>
    <row r="259" spans="1:34" x14ac:dyDescent="0.25">
      <c r="A259">
        <v>153938</v>
      </c>
      <c r="B259">
        <v>127.744929</v>
      </c>
      <c r="C259" t="s">
        <v>125</v>
      </c>
      <c r="D259" t="s">
        <v>4729</v>
      </c>
      <c r="E259" t="s">
        <v>4756</v>
      </c>
      <c r="F259" t="s">
        <v>4758</v>
      </c>
      <c r="G259" t="s">
        <v>4758</v>
      </c>
      <c r="H259" s="4">
        <v>257</v>
      </c>
      <c r="I259" t="s">
        <v>4760</v>
      </c>
      <c r="J259">
        <v>4250</v>
      </c>
      <c r="K259" s="34" t="s">
        <v>10263</v>
      </c>
      <c r="M259" s="29" t="str">
        <f t="shared" si="48"/>
        <v>YES</v>
      </c>
      <c r="N259" s="9" t="str">
        <f t="shared" ref="N259:N322" si="52">IF(H259=W259,"YES","NO")</f>
        <v>YES</v>
      </c>
      <c r="O259" s="9">
        <f t="shared" ref="O259:O322" si="53">(B259*(5280*5280))/U259</f>
        <v>1.0014190881257643</v>
      </c>
      <c r="P259" s="9" t="str">
        <f t="shared" ref="P259:P322" si="54">IF(ABS(B259-Y259)/B259 &gt; 0.03, "NO", "YES")</f>
        <v>YES</v>
      </c>
      <c r="Q259" s="9" t="s">
        <v>4658</v>
      </c>
      <c r="R259" s="30" t="s">
        <v>4658</v>
      </c>
      <c r="U259" s="17">
        <v>3556277557.3800001</v>
      </c>
      <c r="V259" s="18">
        <v>277</v>
      </c>
      <c r="W259" s="18">
        <v>257</v>
      </c>
      <c r="X259" s="83" t="str">
        <f t="shared" ref="X259:X322" si="55">CONCATENATE("04019", W259)</f>
        <v>04019257</v>
      </c>
      <c r="Y259" s="26">
        <f t="shared" ref="Y259:Y322" si="56">U259/27878400</f>
        <v>127.5639045777376</v>
      </c>
      <c r="Z259" s="17" t="b">
        <f t="shared" si="49"/>
        <v>1</v>
      </c>
      <c r="AA259" s="18" t="str">
        <f t="shared" si="50"/>
        <v>257</v>
      </c>
      <c r="AB259" s="18" t="b">
        <f t="shared" ref="AB259:AB322" si="57">EXACT(TRIM(AH259),TRIM(AA259))</f>
        <v>1</v>
      </c>
      <c r="AC259" s="18" t="str">
        <f t="shared" si="51"/>
        <v>04019257</v>
      </c>
      <c r="AD259" s="19" t="b">
        <f t="shared" ref="AD259:AD322" si="58">EXACT(TRIM(AC259),TRIM(X259))</f>
        <v>1</v>
      </c>
      <c r="AE259" s="82"/>
      <c r="AF259" s="17" t="s">
        <v>4729</v>
      </c>
      <c r="AG259" s="18" t="s">
        <v>10263</v>
      </c>
      <c r="AH259" s="19" t="s">
        <v>126</v>
      </c>
    </row>
    <row r="260" spans="1:34" x14ac:dyDescent="0.25">
      <c r="A260">
        <v>449897</v>
      </c>
      <c r="B260">
        <v>13.608908</v>
      </c>
      <c r="C260" t="s">
        <v>3328</v>
      </c>
      <c r="D260" t="s">
        <v>4729</v>
      </c>
      <c r="E260" t="s">
        <v>4756</v>
      </c>
      <c r="F260" t="s">
        <v>3318</v>
      </c>
      <c r="G260" t="s">
        <v>4758</v>
      </c>
      <c r="H260" s="4">
        <v>258</v>
      </c>
      <c r="I260" t="s">
        <v>4760</v>
      </c>
      <c r="J260">
        <v>1017</v>
      </c>
      <c r="K260" s="34" t="s">
        <v>10264</v>
      </c>
      <c r="M260" s="29" t="str">
        <f t="shared" si="48"/>
        <v>YES</v>
      </c>
      <c r="N260" s="9" t="str">
        <f t="shared" si="52"/>
        <v>YES</v>
      </c>
      <c r="O260" s="9">
        <f t="shared" si="53"/>
        <v>1.0073570989679312</v>
      </c>
      <c r="P260" s="9" t="str">
        <f t="shared" si="54"/>
        <v>YES</v>
      </c>
      <c r="Q260" s="9" t="s">
        <v>4658</v>
      </c>
      <c r="R260" s="30" t="s">
        <v>4658</v>
      </c>
      <c r="U260" s="17">
        <v>376623722.78500003</v>
      </c>
      <c r="V260" s="18">
        <v>412</v>
      </c>
      <c r="W260" s="18">
        <v>258</v>
      </c>
      <c r="X260" s="83" t="str">
        <f t="shared" si="55"/>
        <v>04019258</v>
      </c>
      <c r="Y260" s="26">
        <f t="shared" si="56"/>
        <v>13.509517145352675</v>
      </c>
      <c r="Z260" s="17" t="b">
        <f t="shared" si="49"/>
        <v>1</v>
      </c>
      <c r="AA260" s="18" t="str">
        <f t="shared" si="50"/>
        <v>258</v>
      </c>
      <c r="AB260" s="18" t="b">
        <f t="shared" si="57"/>
        <v>1</v>
      </c>
      <c r="AC260" s="18" t="str">
        <f t="shared" si="51"/>
        <v>04019258</v>
      </c>
      <c r="AD260" s="19" t="b">
        <f t="shared" si="58"/>
        <v>1</v>
      </c>
      <c r="AE260" s="82"/>
      <c r="AF260" s="17" t="s">
        <v>4729</v>
      </c>
      <c r="AG260" s="18" t="s">
        <v>10264</v>
      </c>
      <c r="AH260" s="19" t="s">
        <v>3329</v>
      </c>
    </row>
    <row r="261" spans="1:34" x14ac:dyDescent="0.25">
      <c r="A261">
        <v>521805</v>
      </c>
      <c r="B261">
        <v>0.25348700000000002</v>
      </c>
      <c r="C261" t="s">
        <v>454</v>
      </c>
      <c r="D261" t="s">
        <v>4729</v>
      </c>
      <c r="E261" t="s">
        <v>4756</v>
      </c>
      <c r="F261" t="s">
        <v>4046</v>
      </c>
      <c r="G261" t="s">
        <v>4094</v>
      </c>
      <c r="H261" s="4">
        <v>259</v>
      </c>
      <c r="I261" t="s">
        <v>4760</v>
      </c>
      <c r="J261">
        <v>1984</v>
      </c>
      <c r="K261" s="34" t="s">
        <v>10265</v>
      </c>
      <c r="M261" s="29" t="str">
        <f t="shared" si="48"/>
        <v>YES</v>
      </c>
      <c r="N261" s="9" t="str">
        <f t="shared" si="52"/>
        <v>YES</v>
      </c>
      <c r="O261" s="9">
        <f t="shared" si="53"/>
        <v>1.0001760681486842</v>
      </c>
      <c r="P261" s="9" t="str">
        <f t="shared" si="54"/>
        <v>YES</v>
      </c>
      <c r="Q261" s="9" t="s">
        <v>4658</v>
      </c>
      <c r="R261" s="30" t="s">
        <v>4658</v>
      </c>
      <c r="U261" s="17">
        <v>7065567.95933</v>
      </c>
      <c r="V261" s="18">
        <v>107</v>
      </c>
      <c r="W261" s="18">
        <v>259</v>
      </c>
      <c r="X261" s="83" t="str">
        <f t="shared" si="55"/>
        <v>04019259</v>
      </c>
      <c r="Y261" s="26">
        <f t="shared" si="56"/>
        <v>0.25344237686990645</v>
      </c>
      <c r="Z261" s="17" t="b">
        <f t="shared" si="49"/>
        <v>1</v>
      </c>
      <c r="AA261" s="18" t="str">
        <f t="shared" si="50"/>
        <v>259</v>
      </c>
      <c r="AB261" s="18" t="b">
        <f t="shared" si="57"/>
        <v>1</v>
      </c>
      <c r="AC261" s="18" t="str">
        <f t="shared" si="51"/>
        <v>04019259</v>
      </c>
      <c r="AD261" s="19" t="b">
        <f t="shared" si="58"/>
        <v>1</v>
      </c>
      <c r="AE261" s="82"/>
      <c r="AF261" s="17" t="s">
        <v>4729</v>
      </c>
      <c r="AG261" s="18" t="s">
        <v>10265</v>
      </c>
      <c r="AH261" s="19" t="s">
        <v>455</v>
      </c>
    </row>
    <row r="262" spans="1:34" x14ac:dyDescent="0.25">
      <c r="A262">
        <v>531312</v>
      </c>
      <c r="B262">
        <v>1.1859390000000001</v>
      </c>
      <c r="C262" t="s">
        <v>378</v>
      </c>
      <c r="D262" t="s">
        <v>4729</v>
      </c>
      <c r="E262" t="s">
        <v>4756</v>
      </c>
      <c r="F262" t="s">
        <v>4046</v>
      </c>
      <c r="G262" t="s">
        <v>229</v>
      </c>
      <c r="H262" s="4">
        <v>260</v>
      </c>
      <c r="I262" t="s">
        <v>4760</v>
      </c>
      <c r="J262">
        <v>1805</v>
      </c>
      <c r="K262" s="34" t="s">
        <v>10266</v>
      </c>
      <c r="M262" s="29" t="str">
        <f t="shared" si="48"/>
        <v>YES</v>
      </c>
      <c r="N262" s="9" t="str">
        <f t="shared" si="52"/>
        <v>YES</v>
      </c>
      <c r="O262" s="9">
        <f t="shared" si="53"/>
        <v>0.99769672059432646</v>
      </c>
      <c r="P262" s="9" t="str">
        <f t="shared" si="54"/>
        <v>YES</v>
      </c>
      <c r="Q262" s="9" t="s">
        <v>4658</v>
      </c>
      <c r="R262" s="30" t="s">
        <v>4658</v>
      </c>
      <c r="U262" s="17">
        <v>33138408.832199998</v>
      </c>
      <c r="V262" s="18">
        <v>59</v>
      </c>
      <c r="W262" s="18">
        <v>260</v>
      </c>
      <c r="X262" s="83" t="str">
        <f t="shared" si="55"/>
        <v>04019260</v>
      </c>
      <c r="Y262" s="26">
        <f t="shared" si="56"/>
        <v>1.188676854919938</v>
      </c>
      <c r="Z262" s="17" t="b">
        <f t="shared" si="49"/>
        <v>1</v>
      </c>
      <c r="AA262" s="18" t="str">
        <f t="shared" si="50"/>
        <v>260</v>
      </c>
      <c r="AB262" s="18" t="b">
        <f t="shared" si="57"/>
        <v>1</v>
      </c>
      <c r="AC262" s="18" t="str">
        <f t="shared" si="51"/>
        <v>04019260</v>
      </c>
      <c r="AD262" s="19" t="b">
        <f t="shared" si="58"/>
        <v>1</v>
      </c>
      <c r="AE262" s="82"/>
      <c r="AF262" s="17" t="s">
        <v>4729</v>
      </c>
      <c r="AG262" s="18" t="s">
        <v>10266</v>
      </c>
      <c r="AH262" s="19" t="s">
        <v>379</v>
      </c>
    </row>
    <row r="263" spans="1:34" x14ac:dyDescent="0.25">
      <c r="A263">
        <v>512212</v>
      </c>
      <c r="B263">
        <v>1.028948</v>
      </c>
      <c r="C263" t="s">
        <v>35</v>
      </c>
      <c r="D263" t="s">
        <v>4729</v>
      </c>
      <c r="E263" t="s">
        <v>4756</v>
      </c>
      <c r="F263" t="s">
        <v>4046</v>
      </c>
      <c r="G263" t="s">
        <v>4758</v>
      </c>
      <c r="H263" s="4">
        <v>261</v>
      </c>
      <c r="I263" t="s">
        <v>4760</v>
      </c>
      <c r="J263">
        <v>2713</v>
      </c>
      <c r="K263" s="34" t="s">
        <v>10267</v>
      </c>
      <c r="M263" s="29" t="str">
        <f t="shared" si="48"/>
        <v>YES</v>
      </c>
      <c r="N263" s="9" t="str">
        <f t="shared" si="52"/>
        <v>YES</v>
      </c>
      <c r="O263" s="9">
        <f t="shared" si="53"/>
        <v>1.0013743886826596</v>
      </c>
      <c r="P263" s="9" t="str">
        <f t="shared" si="54"/>
        <v>YES</v>
      </c>
      <c r="Q263" s="9" t="s">
        <v>4658</v>
      </c>
      <c r="R263" s="30" t="s">
        <v>4658</v>
      </c>
      <c r="U263" s="17">
        <v>28646053.112</v>
      </c>
      <c r="V263" s="18">
        <v>362</v>
      </c>
      <c r="W263" s="18">
        <v>261</v>
      </c>
      <c r="X263" s="83" t="str">
        <f t="shared" si="55"/>
        <v>04019261</v>
      </c>
      <c r="Y263" s="26">
        <f t="shared" si="56"/>
        <v>1.0275357664715334</v>
      </c>
      <c r="Z263" s="17" t="b">
        <f t="shared" si="49"/>
        <v>1</v>
      </c>
      <c r="AA263" s="18" t="str">
        <f t="shared" si="50"/>
        <v>261</v>
      </c>
      <c r="AB263" s="18" t="b">
        <f t="shared" si="57"/>
        <v>1</v>
      </c>
      <c r="AC263" s="18" t="str">
        <f t="shared" si="51"/>
        <v>04019261</v>
      </c>
      <c r="AD263" s="19" t="b">
        <f t="shared" si="58"/>
        <v>1</v>
      </c>
      <c r="AE263" s="82"/>
      <c r="AF263" s="17" t="s">
        <v>4729</v>
      </c>
      <c r="AG263" s="18" t="s">
        <v>10267</v>
      </c>
      <c r="AH263" s="19" t="s">
        <v>36</v>
      </c>
    </row>
    <row r="264" spans="1:34" x14ac:dyDescent="0.25">
      <c r="A264">
        <v>512231</v>
      </c>
      <c r="B264">
        <v>53.872349</v>
      </c>
      <c r="C264" t="s">
        <v>37</v>
      </c>
      <c r="D264" t="s">
        <v>4729</v>
      </c>
      <c r="E264" t="s">
        <v>4756</v>
      </c>
      <c r="F264" t="s">
        <v>4046</v>
      </c>
      <c r="G264" t="s">
        <v>4758</v>
      </c>
      <c r="H264" s="4">
        <v>262</v>
      </c>
      <c r="I264" t="s">
        <v>4760</v>
      </c>
      <c r="J264">
        <v>2517</v>
      </c>
      <c r="K264" s="34" t="s">
        <v>10268</v>
      </c>
      <c r="M264" s="29" t="str">
        <f t="shared" si="48"/>
        <v>YES</v>
      </c>
      <c r="N264" s="9" t="str">
        <f t="shared" si="52"/>
        <v>YES</v>
      </c>
      <c r="O264" s="9">
        <f t="shared" si="53"/>
        <v>0.99494698341616816</v>
      </c>
      <c r="P264" s="9" t="str">
        <f t="shared" si="54"/>
        <v>YES</v>
      </c>
      <c r="Q264" s="9" t="s">
        <v>4658</v>
      </c>
      <c r="R264" s="30" t="s">
        <v>4658</v>
      </c>
      <c r="U264" s="17">
        <v>1509502435.2</v>
      </c>
      <c r="V264" s="18">
        <v>352</v>
      </c>
      <c r="W264" s="18">
        <v>262</v>
      </c>
      <c r="X264" s="83" t="str">
        <f t="shared" si="55"/>
        <v>04019262</v>
      </c>
      <c r="Y264" s="26">
        <f t="shared" si="56"/>
        <v>54.145949380165291</v>
      </c>
      <c r="Z264" s="17" t="b">
        <f t="shared" si="49"/>
        <v>1</v>
      </c>
      <c r="AA264" s="18" t="str">
        <f t="shared" si="50"/>
        <v>262</v>
      </c>
      <c r="AB264" s="18" t="b">
        <f t="shared" si="57"/>
        <v>1</v>
      </c>
      <c r="AC264" s="18" t="str">
        <f t="shared" si="51"/>
        <v>04019262</v>
      </c>
      <c r="AD264" s="19" t="b">
        <f t="shared" si="58"/>
        <v>1</v>
      </c>
      <c r="AE264" s="82"/>
      <c r="AF264" s="17" t="s">
        <v>4729</v>
      </c>
      <c r="AG264" s="18" t="s">
        <v>10268</v>
      </c>
      <c r="AH264" s="19" t="s">
        <v>38</v>
      </c>
    </row>
    <row r="265" spans="1:34" x14ac:dyDescent="0.25">
      <c r="A265">
        <v>499085</v>
      </c>
      <c r="B265">
        <v>0.346804</v>
      </c>
      <c r="C265" t="s">
        <v>4180</v>
      </c>
      <c r="D265" t="s">
        <v>4729</v>
      </c>
      <c r="E265" t="s">
        <v>4756</v>
      </c>
      <c r="F265" t="s">
        <v>4046</v>
      </c>
      <c r="G265" t="s">
        <v>4758</v>
      </c>
      <c r="H265" s="4">
        <v>263</v>
      </c>
      <c r="I265" t="s">
        <v>4760</v>
      </c>
      <c r="J265">
        <v>1223</v>
      </c>
      <c r="K265" s="34" t="s">
        <v>10269</v>
      </c>
      <c r="M265" s="29" t="str">
        <f t="shared" si="48"/>
        <v>YES</v>
      </c>
      <c r="N265" s="9" t="str">
        <f t="shared" si="52"/>
        <v>YES</v>
      </c>
      <c r="O265" s="9">
        <f t="shared" si="53"/>
        <v>1.0000878396691519</v>
      </c>
      <c r="P265" s="9" t="str">
        <f t="shared" si="54"/>
        <v>YES</v>
      </c>
      <c r="Q265" s="9" t="s">
        <v>4658</v>
      </c>
      <c r="R265" s="30" t="s">
        <v>4658</v>
      </c>
      <c r="U265" s="17">
        <v>9667491.4443500005</v>
      </c>
      <c r="V265" s="18">
        <v>38</v>
      </c>
      <c r="W265" s="18">
        <v>263</v>
      </c>
      <c r="X265" s="83" t="str">
        <f t="shared" si="55"/>
        <v>04019263</v>
      </c>
      <c r="Y265" s="26">
        <f t="shared" si="56"/>
        <v>0.34677353952701734</v>
      </c>
      <c r="Z265" s="17" t="b">
        <f t="shared" si="49"/>
        <v>1</v>
      </c>
      <c r="AA265" s="18" t="str">
        <f t="shared" si="50"/>
        <v>263</v>
      </c>
      <c r="AB265" s="18" t="b">
        <f t="shared" si="57"/>
        <v>1</v>
      </c>
      <c r="AC265" s="18" t="str">
        <f t="shared" si="51"/>
        <v>04019263</v>
      </c>
      <c r="AD265" s="19" t="b">
        <f t="shared" si="58"/>
        <v>1</v>
      </c>
      <c r="AE265" s="82"/>
      <c r="AF265" s="17" t="s">
        <v>4729</v>
      </c>
      <c r="AG265" s="18" t="s">
        <v>10269</v>
      </c>
      <c r="AH265" s="19" t="s">
        <v>4181</v>
      </c>
    </row>
    <row r="266" spans="1:34" x14ac:dyDescent="0.25">
      <c r="A266">
        <v>499223</v>
      </c>
      <c r="B266">
        <v>0.5091</v>
      </c>
      <c r="C266" t="s">
        <v>8</v>
      </c>
      <c r="D266" t="s">
        <v>4729</v>
      </c>
      <c r="E266" t="s">
        <v>4756</v>
      </c>
      <c r="F266" t="s">
        <v>4046</v>
      </c>
      <c r="G266" t="s">
        <v>4758</v>
      </c>
      <c r="H266" s="4">
        <v>264</v>
      </c>
      <c r="I266" t="s">
        <v>4760</v>
      </c>
      <c r="J266">
        <v>2392</v>
      </c>
      <c r="K266" s="34" t="s">
        <v>10270</v>
      </c>
      <c r="M266" s="29" t="str">
        <f t="shared" si="48"/>
        <v>YES</v>
      </c>
      <c r="N266" s="9" t="str">
        <f t="shared" si="52"/>
        <v>YES</v>
      </c>
      <c r="O266" s="9">
        <f t="shared" si="53"/>
        <v>1.0010972644039255</v>
      </c>
      <c r="P266" s="9" t="str">
        <f t="shared" si="54"/>
        <v>YES</v>
      </c>
      <c r="Q266" s="9" t="s">
        <v>4658</v>
      </c>
      <c r="R266" s="30" t="s">
        <v>4658</v>
      </c>
      <c r="U266" s="17">
        <v>14177337.1526</v>
      </c>
      <c r="V266" s="18">
        <v>381</v>
      </c>
      <c r="W266" s="18">
        <v>264</v>
      </c>
      <c r="X266" s="83" t="str">
        <f t="shared" si="55"/>
        <v>04019264</v>
      </c>
      <c r="Y266" s="26">
        <f t="shared" si="56"/>
        <v>0.50854199497101693</v>
      </c>
      <c r="Z266" s="17" t="b">
        <f t="shared" si="49"/>
        <v>1</v>
      </c>
      <c r="AA266" s="18" t="str">
        <f t="shared" si="50"/>
        <v>264</v>
      </c>
      <c r="AB266" s="18" t="b">
        <f t="shared" si="57"/>
        <v>1</v>
      </c>
      <c r="AC266" s="18" t="str">
        <f t="shared" si="51"/>
        <v>04019264</v>
      </c>
      <c r="AD266" s="19" t="b">
        <f t="shared" si="58"/>
        <v>1</v>
      </c>
      <c r="AE266" s="82"/>
      <c r="AF266" s="17" t="s">
        <v>4729</v>
      </c>
      <c r="AG266" s="18" t="s">
        <v>10270</v>
      </c>
      <c r="AH266" s="19" t="s">
        <v>9</v>
      </c>
    </row>
    <row r="267" spans="1:34" x14ac:dyDescent="0.25">
      <c r="A267">
        <v>521512</v>
      </c>
      <c r="B267">
        <v>1.006356</v>
      </c>
      <c r="C267" t="s">
        <v>424</v>
      </c>
      <c r="D267" t="s">
        <v>4729</v>
      </c>
      <c r="E267" t="s">
        <v>4756</v>
      </c>
      <c r="F267" t="s">
        <v>4046</v>
      </c>
      <c r="G267" t="s">
        <v>11</v>
      </c>
      <c r="H267" s="4">
        <v>265</v>
      </c>
      <c r="I267" t="s">
        <v>4760</v>
      </c>
      <c r="J267">
        <v>1615</v>
      </c>
      <c r="K267" s="34" t="s">
        <v>10271</v>
      </c>
      <c r="M267" s="29" t="str">
        <f t="shared" si="48"/>
        <v>YES</v>
      </c>
      <c r="N267" s="9" t="str">
        <f t="shared" si="52"/>
        <v>YES</v>
      </c>
      <c r="O267" s="9">
        <f t="shared" si="53"/>
        <v>0.99973910665735854</v>
      </c>
      <c r="P267" s="9" t="str">
        <f t="shared" si="54"/>
        <v>YES</v>
      </c>
      <c r="Q267" s="9" t="s">
        <v>4658</v>
      </c>
      <c r="R267" s="30" t="s">
        <v>4658</v>
      </c>
      <c r="U267" s="17">
        <v>28062916.5385</v>
      </c>
      <c r="V267" s="18">
        <v>378</v>
      </c>
      <c r="W267" s="18">
        <v>265</v>
      </c>
      <c r="X267" s="83" t="str">
        <f t="shared" si="55"/>
        <v>04019265</v>
      </c>
      <c r="Y267" s="26">
        <f t="shared" si="56"/>
        <v>1.0066186200965621</v>
      </c>
      <c r="Z267" s="17" t="b">
        <f t="shared" si="49"/>
        <v>1</v>
      </c>
      <c r="AA267" s="18" t="str">
        <f t="shared" si="50"/>
        <v>265</v>
      </c>
      <c r="AB267" s="18" t="b">
        <f t="shared" si="57"/>
        <v>1</v>
      </c>
      <c r="AC267" s="18" t="str">
        <f t="shared" si="51"/>
        <v>04019265</v>
      </c>
      <c r="AD267" s="19" t="b">
        <f t="shared" si="58"/>
        <v>1</v>
      </c>
      <c r="AE267" s="82"/>
      <c r="AF267" s="17" t="s">
        <v>4729</v>
      </c>
      <c r="AG267" s="18" t="s">
        <v>10271</v>
      </c>
      <c r="AH267" s="19" t="s">
        <v>425</v>
      </c>
    </row>
    <row r="268" spans="1:34" x14ac:dyDescent="0.25">
      <c r="A268">
        <v>521687</v>
      </c>
      <c r="B268">
        <v>2.0659209999999999</v>
      </c>
      <c r="C268" t="s">
        <v>442</v>
      </c>
      <c r="D268" t="s">
        <v>4729</v>
      </c>
      <c r="E268" t="s">
        <v>4756</v>
      </c>
      <c r="F268" t="s">
        <v>4046</v>
      </c>
      <c r="G268" t="s">
        <v>4758</v>
      </c>
      <c r="H268" s="4">
        <v>266</v>
      </c>
      <c r="I268" t="s">
        <v>4760</v>
      </c>
      <c r="J268">
        <v>1350</v>
      </c>
      <c r="K268" s="34" t="s">
        <v>10272</v>
      </c>
      <c r="M268" s="29" t="str">
        <f t="shared" si="48"/>
        <v>YES</v>
      </c>
      <c r="N268" s="9" t="str">
        <f t="shared" si="52"/>
        <v>YES</v>
      </c>
      <c r="O268" s="9">
        <f t="shared" si="53"/>
        <v>0.98273181777920293</v>
      </c>
      <c r="P268" s="9" t="str">
        <f t="shared" si="54"/>
        <v>YES</v>
      </c>
      <c r="Q268" s="9" t="s">
        <v>4658</v>
      </c>
      <c r="R268" s="30" t="s">
        <v>4658</v>
      </c>
      <c r="U268" s="17">
        <v>58606601.480099998</v>
      </c>
      <c r="V268" s="18">
        <v>33</v>
      </c>
      <c r="W268" s="18">
        <v>266</v>
      </c>
      <c r="X268" s="83" t="str">
        <f t="shared" si="55"/>
        <v>04019266</v>
      </c>
      <c r="Y268" s="26">
        <f t="shared" si="56"/>
        <v>2.1022225622740187</v>
      </c>
      <c r="Z268" s="17" t="b">
        <f t="shared" si="49"/>
        <v>1</v>
      </c>
      <c r="AA268" s="18" t="str">
        <f t="shared" si="50"/>
        <v>266</v>
      </c>
      <c r="AB268" s="18" t="b">
        <f t="shared" si="57"/>
        <v>1</v>
      </c>
      <c r="AC268" s="18" t="str">
        <f t="shared" si="51"/>
        <v>04019266</v>
      </c>
      <c r="AD268" s="19" t="b">
        <f t="shared" si="58"/>
        <v>1</v>
      </c>
      <c r="AE268" s="82"/>
      <c r="AF268" s="17" t="s">
        <v>4729</v>
      </c>
      <c r="AG268" s="18" t="s">
        <v>10272</v>
      </c>
      <c r="AH268" s="19" t="s">
        <v>443</v>
      </c>
    </row>
    <row r="269" spans="1:34" x14ac:dyDescent="0.25">
      <c r="A269">
        <v>531431</v>
      </c>
      <c r="B269">
        <v>0.98852499999999999</v>
      </c>
      <c r="C269" t="s">
        <v>390</v>
      </c>
      <c r="D269" t="s">
        <v>4729</v>
      </c>
      <c r="E269" t="s">
        <v>4756</v>
      </c>
      <c r="F269" t="s">
        <v>4046</v>
      </c>
      <c r="G269" t="s">
        <v>229</v>
      </c>
      <c r="H269" s="4">
        <v>267</v>
      </c>
      <c r="I269" t="s">
        <v>4760</v>
      </c>
      <c r="J269">
        <v>1335</v>
      </c>
      <c r="K269" s="34" t="s">
        <v>10273</v>
      </c>
      <c r="M269" s="29" t="str">
        <f t="shared" si="48"/>
        <v>YES</v>
      </c>
      <c r="N269" s="9" t="str">
        <f t="shared" si="52"/>
        <v>YES</v>
      </c>
      <c r="O269" s="9">
        <f t="shared" si="53"/>
        <v>0.99645519629140644</v>
      </c>
      <c r="P269" s="9" t="str">
        <f t="shared" si="54"/>
        <v>YES</v>
      </c>
      <c r="Q269" s="9" t="s">
        <v>4658</v>
      </c>
      <c r="R269" s="30" t="s">
        <v>4658</v>
      </c>
      <c r="U269" s="17">
        <v>27656532.338399999</v>
      </c>
      <c r="V269" s="18">
        <v>42</v>
      </c>
      <c r="W269" s="18">
        <v>267</v>
      </c>
      <c r="X269" s="83" t="str">
        <f t="shared" si="55"/>
        <v>04019267</v>
      </c>
      <c r="Y269" s="26">
        <f t="shared" si="56"/>
        <v>0.99204159271694214</v>
      </c>
      <c r="Z269" s="17" t="b">
        <f t="shared" si="49"/>
        <v>1</v>
      </c>
      <c r="AA269" s="18" t="str">
        <f t="shared" si="50"/>
        <v>267</v>
      </c>
      <c r="AB269" s="18" t="b">
        <f t="shared" si="57"/>
        <v>1</v>
      </c>
      <c r="AC269" s="18" t="str">
        <f t="shared" si="51"/>
        <v>04019267</v>
      </c>
      <c r="AD269" s="19" t="b">
        <f t="shared" si="58"/>
        <v>1</v>
      </c>
      <c r="AE269" s="82"/>
      <c r="AF269" s="17" t="s">
        <v>4729</v>
      </c>
      <c r="AG269" s="18" t="s">
        <v>10273</v>
      </c>
      <c r="AH269" s="19" t="s">
        <v>391</v>
      </c>
    </row>
    <row r="270" spans="1:34" x14ac:dyDescent="0.25">
      <c r="A270">
        <v>577961</v>
      </c>
      <c r="B270">
        <v>3.0324580000000001</v>
      </c>
      <c r="C270" t="s">
        <v>259</v>
      </c>
      <c r="D270" t="s">
        <v>4729</v>
      </c>
      <c r="E270" t="s">
        <v>4756</v>
      </c>
      <c r="F270" t="s">
        <v>4046</v>
      </c>
      <c r="G270" t="s">
        <v>229</v>
      </c>
      <c r="H270" s="4">
        <v>268</v>
      </c>
      <c r="I270" t="s">
        <v>4760</v>
      </c>
      <c r="J270">
        <v>2077</v>
      </c>
      <c r="K270" s="34" t="s">
        <v>10274</v>
      </c>
      <c r="M270" s="29" t="str">
        <f t="shared" si="48"/>
        <v>YES</v>
      </c>
      <c r="N270" s="9" t="str">
        <f t="shared" si="52"/>
        <v>YES</v>
      </c>
      <c r="O270" s="9">
        <f t="shared" si="53"/>
        <v>1.0020546533190484</v>
      </c>
      <c r="P270" s="9" t="str">
        <f t="shared" si="54"/>
        <v>YES</v>
      </c>
      <c r="Q270" s="9" t="s">
        <v>4658</v>
      </c>
      <c r="R270" s="30" t="s">
        <v>4658</v>
      </c>
      <c r="U270" s="17">
        <v>84366732.719799995</v>
      </c>
      <c r="V270" s="18">
        <v>40</v>
      </c>
      <c r="W270" s="18">
        <v>268</v>
      </c>
      <c r="X270" s="83" t="str">
        <f t="shared" si="55"/>
        <v>04019268</v>
      </c>
      <c r="Y270" s="26">
        <f t="shared" si="56"/>
        <v>3.026240125681531</v>
      </c>
      <c r="Z270" s="17" t="b">
        <f t="shared" si="49"/>
        <v>1</v>
      </c>
      <c r="AA270" s="18" t="str">
        <f t="shared" si="50"/>
        <v>268</v>
      </c>
      <c r="AB270" s="18" t="b">
        <f t="shared" si="57"/>
        <v>1</v>
      </c>
      <c r="AC270" s="18" t="str">
        <f t="shared" si="51"/>
        <v>04019268</v>
      </c>
      <c r="AD270" s="19" t="b">
        <f t="shared" si="58"/>
        <v>1</v>
      </c>
      <c r="AE270" s="82"/>
      <c r="AF270" s="17" t="s">
        <v>4729</v>
      </c>
      <c r="AG270" s="18" t="s">
        <v>10274</v>
      </c>
      <c r="AH270" s="19" t="s">
        <v>260</v>
      </c>
    </row>
    <row r="271" spans="1:34" x14ac:dyDescent="0.25">
      <c r="A271">
        <v>606958</v>
      </c>
      <c r="B271">
        <v>1.514859</v>
      </c>
      <c r="C271" t="s">
        <v>79</v>
      </c>
      <c r="D271" t="s">
        <v>4729</v>
      </c>
      <c r="E271" t="s">
        <v>4756</v>
      </c>
      <c r="F271" t="s">
        <v>4046</v>
      </c>
      <c r="G271" t="s">
        <v>80</v>
      </c>
      <c r="H271" s="4">
        <v>269</v>
      </c>
      <c r="I271" t="s">
        <v>4760</v>
      </c>
      <c r="J271">
        <v>1803</v>
      </c>
      <c r="K271" s="34" t="s">
        <v>10275</v>
      </c>
      <c r="M271" s="29" t="str">
        <f t="shared" ref="M271:M334" si="59">IF(EXACT(LOWER(TRIM(C271)),LOWER(TRIM(X271))), "YES", "NO")</f>
        <v>YES</v>
      </c>
      <c r="N271" s="9" t="str">
        <f t="shared" si="52"/>
        <v>YES</v>
      </c>
      <c r="O271" s="9">
        <f t="shared" si="53"/>
        <v>0.99236235905280101</v>
      </c>
      <c r="P271" s="9" t="str">
        <f t="shared" si="54"/>
        <v>YES</v>
      </c>
      <c r="Q271" s="9" t="s">
        <v>4658</v>
      </c>
      <c r="R271" s="30" t="s">
        <v>4658</v>
      </c>
      <c r="U271" s="17">
        <v>42556879.309600003</v>
      </c>
      <c r="V271" s="18">
        <v>81</v>
      </c>
      <c r="W271" s="18">
        <v>269</v>
      </c>
      <c r="X271" s="83" t="str">
        <f t="shared" si="55"/>
        <v>04019269</v>
      </c>
      <c r="Y271" s="26">
        <f t="shared" si="56"/>
        <v>1.5265179963556015</v>
      </c>
      <c r="Z271" s="17" t="b">
        <f t="shared" ref="Z271:Z334" si="60">EXACT(TRIM(AG271),TRIM(K271))</f>
        <v>1</v>
      </c>
      <c r="AA271" s="18" t="str">
        <f t="shared" si="50"/>
        <v>269</v>
      </c>
      <c r="AB271" s="18" t="b">
        <f t="shared" si="57"/>
        <v>1</v>
      </c>
      <c r="AC271" s="18" t="str">
        <f t="shared" si="51"/>
        <v>04019269</v>
      </c>
      <c r="AD271" s="19" t="b">
        <f t="shared" si="58"/>
        <v>1</v>
      </c>
      <c r="AE271" s="82"/>
      <c r="AF271" s="17" t="s">
        <v>4729</v>
      </c>
      <c r="AG271" s="18" t="s">
        <v>10275</v>
      </c>
      <c r="AH271" s="19" t="s">
        <v>81</v>
      </c>
    </row>
    <row r="272" spans="1:34" x14ac:dyDescent="0.25">
      <c r="A272">
        <v>498781</v>
      </c>
      <c r="B272">
        <v>35.360626000000003</v>
      </c>
      <c r="C272" t="s">
        <v>4148</v>
      </c>
      <c r="D272" t="s">
        <v>4729</v>
      </c>
      <c r="E272" t="s">
        <v>4756</v>
      </c>
      <c r="F272" t="s">
        <v>4046</v>
      </c>
      <c r="G272" t="s">
        <v>4758</v>
      </c>
      <c r="H272" s="4">
        <v>270</v>
      </c>
      <c r="I272" t="s">
        <v>4760</v>
      </c>
      <c r="J272">
        <v>2611</v>
      </c>
      <c r="K272" s="34" t="s">
        <v>10276</v>
      </c>
      <c r="M272" s="29" t="str">
        <f t="shared" si="59"/>
        <v>YES</v>
      </c>
      <c r="N272" s="9" t="str">
        <f t="shared" si="52"/>
        <v>YES</v>
      </c>
      <c r="O272" s="9">
        <f t="shared" si="53"/>
        <v>1.0247716847286308</v>
      </c>
      <c r="P272" s="9" t="str">
        <f t="shared" si="54"/>
        <v>YES</v>
      </c>
      <c r="Q272" s="9" t="s">
        <v>4658</v>
      </c>
      <c r="R272" s="30" t="s">
        <v>4658</v>
      </c>
      <c r="U272" s="17">
        <v>961968105.25600004</v>
      </c>
      <c r="V272" s="18">
        <v>55</v>
      </c>
      <c r="W272" s="18">
        <v>270</v>
      </c>
      <c r="X272" s="83" t="str">
        <f t="shared" si="55"/>
        <v>04019270</v>
      </c>
      <c r="Y272" s="26">
        <f t="shared" si="56"/>
        <v>34.505857770029849</v>
      </c>
      <c r="Z272" s="17" t="b">
        <f t="shared" si="60"/>
        <v>1</v>
      </c>
      <c r="AA272" s="18" t="str">
        <f t="shared" si="50"/>
        <v>270</v>
      </c>
      <c r="AB272" s="18" t="b">
        <f t="shared" si="57"/>
        <v>1</v>
      </c>
      <c r="AC272" s="18" t="str">
        <f t="shared" si="51"/>
        <v>04019270</v>
      </c>
      <c r="AD272" s="19" t="b">
        <f t="shared" si="58"/>
        <v>1</v>
      </c>
      <c r="AE272" s="82"/>
      <c r="AF272" s="17" t="s">
        <v>4729</v>
      </c>
      <c r="AG272" s="18" t="s">
        <v>10276</v>
      </c>
      <c r="AH272" s="19" t="s">
        <v>4149</v>
      </c>
    </row>
    <row r="273" spans="1:34" x14ac:dyDescent="0.25">
      <c r="A273">
        <v>463834</v>
      </c>
      <c r="B273">
        <v>1.004874</v>
      </c>
      <c r="C273" t="s">
        <v>4083</v>
      </c>
      <c r="D273" t="s">
        <v>4729</v>
      </c>
      <c r="E273" t="s">
        <v>4756</v>
      </c>
      <c r="F273" t="s">
        <v>3318</v>
      </c>
      <c r="G273" t="s">
        <v>4059</v>
      </c>
      <c r="H273" s="4">
        <v>271</v>
      </c>
      <c r="I273" t="s">
        <v>4760</v>
      </c>
      <c r="J273">
        <v>4042</v>
      </c>
      <c r="K273" s="34" t="s">
        <v>10277</v>
      </c>
      <c r="M273" s="29" t="str">
        <f t="shared" si="59"/>
        <v>YES</v>
      </c>
      <c r="N273" s="9" t="str">
        <f t="shared" si="52"/>
        <v>YES</v>
      </c>
      <c r="O273" s="9">
        <f t="shared" si="53"/>
        <v>1.0277082462916036</v>
      </c>
      <c r="P273" s="9" t="str">
        <f t="shared" si="54"/>
        <v>YES</v>
      </c>
      <c r="Q273" s="9" t="s">
        <v>4658</v>
      </c>
      <c r="R273" s="30" t="s">
        <v>4658</v>
      </c>
      <c r="U273" s="17">
        <v>27258980.768800002</v>
      </c>
      <c r="V273" s="18">
        <v>402</v>
      </c>
      <c r="W273" s="18">
        <v>271</v>
      </c>
      <c r="X273" s="83" t="str">
        <f t="shared" si="55"/>
        <v>04019271</v>
      </c>
      <c r="Y273" s="26">
        <f t="shared" si="56"/>
        <v>0.97778139236111117</v>
      </c>
      <c r="Z273" s="17" t="b">
        <f t="shared" si="60"/>
        <v>1</v>
      </c>
      <c r="AA273" s="18" t="str">
        <f t="shared" si="50"/>
        <v>271</v>
      </c>
      <c r="AB273" s="18" t="b">
        <f t="shared" si="57"/>
        <v>1</v>
      </c>
      <c r="AC273" s="18" t="str">
        <f t="shared" si="51"/>
        <v>04019271</v>
      </c>
      <c r="AD273" s="19" t="b">
        <f t="shared" si="58"/>
        <v>1</v>
      </c>
      <c r="AE273" s="82"/>
      <c r="AF273" s="17" t="s">
        <v>4729</v>
      </c>
      <c r="AG273" s="18" t="s">
        <v>10277</v>
      </c>
      <c r="AH273" s="19" t="s">
        <v>4084</v>
      </c>
    </row>
    <row r="274" spans="1:34" x14ac:dyDescent="0.25">
      <c r="A274">
        <v>464015</v>
      </c>
      <c r="B274">
        <v>8.5773220000000006</v>
      </c>
      <c r="C274" t="s">
        <v>4102</v>
      </c>
      <c r="D274" t="s">
        <v>4729</v>
      </c>
      <c r="E274" t="s">
        <v>4756</v>
      </c>
      <c r="F274" t="s">
        <v>4046</v>
      </c>
      <c r="G274" t="s">
        <v>4758</v>
      </c>
      <c r="H274" s="4">
        <v>272</v>
      </c>
      <c r="I274" t="s">
        <v>4760</v>
      </c>
      <c r="J274">
        <v>2821</v>
      </c>
      <c r="K274" s="34" t="s">
        <v>10278</v>
      </c>
      <c r="M274" s="29" t="str">
        <f t="shared" si="59"/>
        <v>YES</v>
      </c>
      <c r="N274" s="9" t="str">
        <f t="shared" si="52"/>
        <v>YES</v>
      </c>
      <c r="O274" s="9">
        <f t="shared" si="53"/>
        <v>1.0095811844678984</v>
      </c>
      <c r="P274" s="9" t="str">
        <f t="shared" si="54"/>
        <v>YES</v>
      </c>
      <c r="Q274" s="9" t="s">
        <v>4658</v>
      </c>
      <c r="R274" s="30" t="s">
        <v>4658</v>
      </c>
      <c r="U274" s="17">
        <v>236852684.384</v>
      </c>
      <c r="V274" s="18">
        <v>326</v>
      </c>
      <c r="W274" s="18">
        <v>272</v>
      </c>
      <c r="X274" s="83" t="str">
        <f t="shared" si="55"/>
        <v>04019272</v>
      </c>
      <c r="Y274" s="26">
        <f t="shared" si="56"/>
        <v>8.4959210135445371</v>
      </c>
      <c r="Z274" s="17" t="b">
        <f t="shared" si="60"/>
        <v>1</v>
      </c>
      <c r="AA274" s="18" t="str">
        <f t="shared" si="50"/>
        <v>272</v>
      </c>
      <c r="AB274" s="18" t="b">
        <f t="shared" si="57"/>
        <v>1</v>
      </c>
      <c r="AC274" s="18" t="str">
        <f t="shared" si="51"/>
        <v>04019272</v>
      </c>
      <c r="AD274" s="19" t="b">
        <f t="shared" si="58"/>
        <v>1</v>
      </c>
      <c r="AE274" s="82"/>
      <c r="AF274" s="17" t="s">
        <v>4729</v>
      </c>
      <c r="AG274" s="18" t="s">
        <v>10278</v>
      </c>
      <c r="AH274" s="19" t="s">
        <v>4103</v>
      </c>
    </row>
    <row r="275" spans="1:34" x14ac:dyDescent="0.25">
      <c r="A275">
        <v>562762</v>
      </c>
      <c r="B275">
        <v>0.83089500000000005</v>
      </c>
      <c r="C275" t="s">
        <v>277</v>
      </c>
      <c r="D275" t="s">
        <v>4729</v>
      </c>
      <c r="E275" t="s">
        <v>4756</v>
      </c>
      <c r="F275" t="s">
        <v>4046</v>
      </c>
      <c r="G275" t="s">
        <v>4094</v>
      </c>
      <c r="H275" s="4">
        <v>273</v>
      </c>
      <c r="I275" t="s">
        <v>4760</v>
      </c>
      <c r="J275">
        <v>3085</v>
      </c>
      <c r="K275" s="34" t="s">
        <v>10279</v>
      </c>
      <c r="M275" s="29" t="str">
        <f t="shared" si="59"/>
        <v>YES</v>
      </c>
      <c r="N275" s="9" t="str">
        <f t="shared" si="52"/>
        <v>YES</v>
      </c>
      <c r="O275" s="9">
        <f t="shared" si="53"/>
        <v>0.99977553831533583</v>
      </c>
      <c r="P275" s="9" t="str">
        <f t="shared" si="54"/>
        <v>YES</v>
      </c>
      <c r="Q275" s="9" t="s">
        <v>4658</v>
      </c>
      <c r="R275" s="30" t="s">
        <v>4658</v>
      </c>
      <c r="U275" s="17">
        <v>23169223.771000002</v>
      </c>
      <c r="V275" s="18">
        <v>253</v>
      </c>
      <c r="W275" s="18">
        <v>273</v>
      </c>
      <c r="X275" s="83" t="str">
        <f t="shared" si="55"/>
        <v>04019273</v>
      </c>
      <c r="Y275" s="26">
        <f t="shared" si="56"/>
        <v>0.83108154596390038</v>
      </c>
      <c r="Z275" s="17" t="b">
        <f t="shared" si="60"/>
        <v>1</v>
      </c>
      <c r="AA275" s="18" t="str">
        <f t="shared" si="50"/>
        <v>273</v>
      </c>
      <c r="AB275" s="18" t="b">
        <f t="shared" si="57"/>
        <v>1</v>
      </c>
      <c r="AC275" s="18" t="str">
        <f t="shared" si="51"/>
        <v>04019273</v>
      </c>
      <c r="AD275" s="19" t="b">
        <f t="shared" si="58"/>
        <v>1</v>
      </c>
      <c r="AE275" s="82"/>
      <c r="AF275" s="17" t="s">
        <v>4729</v>
      </c>
      <c r="AG275" s="18" t="s">
        <v>10279</v>
      </c>
      <c r="AH275" s="19" t="s">
        <v>278</v>
      </c>
    </row>
    <row r="276" spans="1:34" x14ac:dyDescent="0.25">
      <c r="A276">
        <v>667672</v>
      </c>
      <c r="B276">
        <v>241.97278499999999</v>
      </c>
      <c r="C276" t="s">
        <v>4132</v>
      </c>
      <c r="D276" t="s">
        <v>4729</v>
      </c>
      <c r="E276" t="s">
        <v>4756</v>
      </c>
      <c r="F276" t="s">
        <v>4046</v>
      </c>
      <c r="G276" t="s">
        <v>4758</v>
      </c>
      <c r="H276" s="4">
        <v>274</v>
      </c>
      <c r="I276" t="s">
        <v>4760</v>
      </c>
      <c r="J276">
        <v>1276</v>
      </c>
      <c r="K276" s="34" t="s">
        <v>10280</v>
      </c>
      <c r="M276" s="29" t="str">
        <f t="shared" si="59"/>
        <v>YES</v>
      </c>
      <c r="N276" s="9" t="str">
        <f t="shared" si="52"/>
        <v>YES</v>
      </c>
      <c r="O276" s="9">
        <f t="shared" si="53"/>
        <v>1.0008315101130425</v>
      </c>
      <c r="P276" s="9" t="str">
        <f t="shared" si="54"/>
        <v>YES</v>
      </c>
      <c r="Q276" s="9" t="s">
        <v>4658</v>
      </c>
      <c r="R276" s="30" t="s">
        <v>4658</v>
      </c>
      <c r="U276" s="17">
        <v>6740209536.9499998</v>
      </c>
      <c r="V276" s="18">
        <v>348</v>
      </c>
      <c r="W276" s="18">
        <v>274</v>
      </c>
      <c r="X276" s="83" t="str">
        <f t="shared" si="55"/>
        <v>04019274</v>
      </c>
      <c r="Y276" s="26">
        <f t="shared" si="56"/>
        <v>241.77174934537132</v>
      </c>
      <c r="Z276" s="17" t="b">
        <f t="shared" si="60"/>
        <v>1</v>
      </c>
      <c r="AA276" s="18" t="str">
        <f t="shared" si="50"/>
        <v>274</v>
      </c>
      <c r="AB276" s="18" t="b">
        <f t="shared" si="57"/>
        <v>1</v>
      </c>
      <c r="AC276" s="18" t="str">
        <f t="shared" si="51"/>
        <v>04019274</v>
      </c>
      <c r="AD276" s="19" t="b">
        <f t="shared" si="58"/>
        <v>1</v>
      </c>
      <c r="AE276" s="82"/>
      <c r="AF276" s="17" t="s">
        <v>4729</v>
      </c>
      <c r="AG276" s="18" t="s">
        <v>10280</v>
      </c>
      <c r="AH276" s="19" t="s">
        <v>4133</v>
      </c>
    </row>
    <row r="277" spans="1:34" x14ac:dyDescent="0.25">
      <c r="A277">
        <v>498883</v>
      </c>
      <c r="B277">
        <v>7.5410680000000001</v>
      </c>
      <c r="C277" t="s">
        <v>4159</v>
      </c>
      <c r="D277" t="s">
        <v>4729</v>
      </c>
      <c r="E277" t="s">
        <v>4756</v>
      </c>
      <c r="F277" t="s">
        <v>4046</v>
      </c>
      <c r="G277" t="s">
        <v>4758</v>
      </c>
      <c r="H277" s="4">
        <v>275</v>
      </c>
      <c r="I277" t="s">
        <v>4760</v>
      </c>
      <c r="J277">
        <v>1981</v>
      </c>
      <c r="K277" s="34" t="s">
        <v>10281</v>
      </c>
      <c r="M277" s="29" t="str">
        <f t="shared" si="59"/>
        <v>YES</v>
      </c>
      <c r="N277" s="9" t="str">
        <f t="shared" si="52"/>
        <v>YES</v>
      </c>
      <c r="O277" s="9">
        <f t="shared" si="53"/>
        <v>0.96791792540396548</v>
      </c>
      <c r="P277" s="9" t="str">
        <f t="shared" si="54"/>
        <v>NO</v>
      </c>
      <c r="Q277" s="9" t="s">
        <v>4658</v>
      </c>
      <c r="R277" s="30" t="s">
        <v>4658</v>
      </c>
      <c r="U277" s="17">
        <v>217201174.41100001</v>
      </c>
      <c r="V277" s="18">
        <v>376</v>
      </c>
      <c r="W277" s="18">
        <v>275</v>
      </c>
      <c r="X277" s="83" t="str">
        <f t="shared" si="55"/>
        <v>04019275</v>
      </c>
      <c r="Y277" s="26">
        <f t="shared" si="56"/>
        <v>7.7910200876305673</v>
      </c>
      <c r="Z277" s="17" t="b">
        <f t="shared" si="60"/>
        <v>1</v>
      </c>
      <c r="AA277" s="18" t="str">
        <f t="shared" si="50"/>
        <v>275</v>
      </c>
      <c r="AB277" s="18" t="b">
        <f t="shared" si="57"/>
        <v>1</v>
      </c>
      <c r="AC277" s="18" t="str">
        <f t="shared" si="51"/>
        <v>04019275</v>
      </c>
      <c r="AD277" s="19" t="b">
        <f t="shared" si="58"/>
        <v>1</v>
      </c>
      <c r="AE277" s="82"/>
      <c r="AF277" s="17" t="s">
        <v>4729</v>
      </c>
      <c r="AG277" s="18" t="s">
        <v>10281</v>
      </c>
      <c r="AH277" s="19" t="s">
        <v>4160</v>
      </c>
    </row>
    <row r="278" spans="1:34" x14ac:dyDescent="0.25">
      <c r="A278">
        <v>607208</v>
      </c>
      <c r="B278">
        <v>222.92839900000001</v>
      </c>
      <c r="C278" t="s">
        <v>103</v>
      </c>
      <c r="D278" t="s">
        <v>4729</v>
      </c>
      <c r="E278" t="s">
        <v>4756</v>
      </c>
      <c r="F278" t="s">
        <v>4046</v>
      </c>
      <c r="G278" t="s">
        <v>4758</v>
      </c>
      <c r="H278" s="4">
        <v>276</v>
      </c>
      <c r="I278" t="s">
        <v>4760</v>
      </c>
      <c r="J278">
        <v>448</v>
      </c>
      <c r="K278" s="34" t="s">
        <v>10282</v>
      </c>
      <c r="M278" s="29" t="str">
        <f t="shared" si="59"/>
        <v>YES</v>
      </c>
      <c r="N278" s="9" t="str">
        <f t="shared" si="52"/>
        <v>YES</v>
      </c>
      <c r="O278" s="9">
        <f t="shared" si="53"/>
        <v>0.99949657364384903</v>
      </c>
      <c r="P278" s="9" t="str">
        <f t="shared" si="54"/>
        <v>YES</v>
      </c>
      <c r="Q278" s="9" t="s">
        <v>4658</v>
      </c>
      <c r="R278" s="30" t="s">
        <v>4658</v>
      </c>
      <c r="U278" s="17">
        <v>6218017392.5200005</v>
      </c>
      <c r="V278" s="18">
        <v>334</v>
      </c>
      <c r="W278" s="18">
        <v>276</v>
      </c>
      <c r="X278" s="83" t="str">
        <f t="shared" si="55"/>
        <v>04019276</v>
      </c>
      <c r="Y278" s="26">
        <f t="shared" si="56"/>
        <v>223.04068355859735</v>
      </c>
      <c r="Z278" s="17" t="b">
        <f t="shared" si="60"/>
        <v>1</v>
      </c>
      <c r="AA278" s="18" t="str">
        <f t="shared" si="50"/>
        <v>276</v>
      </c>
      <c r="AB278" s="18" t="b">
        <f t="shared" si="57"/>
        <v>1</v>
      </c>
      <c r="AC278" s="18" t="str">
        <f t="shared" si="51"/>
        <v>04019276</v>
      </c>
      <c r="AD278" s="19" t="b">
        <f t="shared" si="58"/>
        <v>1</v>
      </c>
      <c r="AE278" s="82"/>
      <c r="AF278" s="17" t="s">
        <v>4729</v>
      </c>
      <c r="AG278" s="18" t="s">
        <v>10282</v>
      </c>
      <c r="AH278" s="19" t="s">
        <v>104</v>
      </c>
    </row>
    <row r="279" spans="1:34" x14ac:dyDescent="0.25">
      <c r="A279">
        <v>175140</v>
      </c>
      <c r="B279">
        <v>34.498139999999999</v>
      </c>
      <c r="C279" t="s">
        <v>129</v>
      </c>
      <c r="D279" t="s">
        <v>4729</v>
      </c>
      <c r="E279" t="s">
        <v>4756</v>
      </c>
      <c r="F279" t="s">
        <v>4066</v>
      </c>
      <c r="G279" t="s">
        <v>4758</v>
      </c>
      <c r="H279" s="4">
        <v>277</v>
      </c>
      <c r="I279" t="s">
        <v>4760</v>
      </c>
      <c r="J279">
        <v>4336</v>
      </c>
      <c r="K279" s="34" t="s">
        <v>10283</v>
      </c>
      <c r="M279" s="29" t="str">
        <f t="shared" si="59"/>
        <v>YES</v>
      </c>
      <c r="N279" s="9" t="str">
        <f t="shared" si="52"/>
        <v>YES</v>
      </c>
      <c r="O279" s="9">
        <f t="shared" si="53"/>
        <v>0.99021578869283589</v>
      </c>
      <c r="P279" s="9" t="str">
        <f t="shared" si="54"/>
        <v>YES</v>
      </c>
      <c r="Q279" s="9" t="s">
        <v>4658</v>
      </c>
      <c r="R279" s="30" t="s">
        <v>4658</v>
      </c>
      <c r="U279" s="17">
        <v>971255919.324</v>
      </c>
      <c r="V279" s="18">
        <v>9</v>
      </c>
      <c r="W279" s="18">
        <v>277</v>
      </c>
      <c r="X279" s="83" t="str">
        <f t="shared" si="55"/>
        <v>04019277</v>
      </c>
      <c r="Y279" s="26">
        <f t="shared" si="56"/>
        <v>34.839012257661842</v>
      </c>
      <c r="Z279" s="17" t="b">
        <f t="shared" si="60"/>
        <v>1</v>
      </c>
      <c r="AA279" s="18" t="str">
        <f t="shared" si="50"/>
        <v>277</v>
      </c>
      <c r="AB279" s="18" t="b">
        <f t="shared" si="57"/>
        <v>1</v>
      </c>
      <c r="AC279" s="18" t="str">
        <f t="shared" si="51"/>
        <v>04019277</v>
      </c>
      <c r="AD279" s="19" t="b">
        <f t="shared" si="58"/>
        <v>1</v>
      </c>
      <c r="AE279" s="82"/>
      <c r="AF279" s="17" t="s">
        <v>4729</v>
      </c>
      <c r="AG279" s="18" t="s">
        <v>10283</v>
      </c>
      <c r="AH279" s="19" t="s">
        <v>130</v>
      </c>
    </row>
    <row r="280" spans="1:34" x14ac:dyDescent="0.25">
      <c r="A280">
        <v>499142</v>
      </c>
      <c r="B280">
        <v>1.1881170000000001</v>
      </c>
      <c r="C280" t="s">
        <v>0</v>
      </c>
      <c r="D280" t="s">
        <v>4729</v>
      </c>
      <c r="E280" t="s">
        <v>4756</v>
      </c>
      <c r="F280" t="s">
        <v>4046</v>
      </c>
      <c r="G280" t="s">
        <v>4758</v>
      </c>
      <c r="H280" s="4">
        <v>278</v>
      </c>
      <c r="I280" t="s">
        <v>4760</v>
      </c>
      <c r="J280">
        <v>3254</v>
      </c>
      <c r="K280" s="34" t="s">
        <v>10284</v>
      </c>
      <c r="M280" s="29" t="str">
        <f t="shared" si="59"/>
        <v>YES</v>
      </c>
      <c r="N280" s="9" t="str">
        <f t="shared" si="52"/>
        <v>YES</v>
      </c>
      <c r="O280" s="9">
        <f t="shared" si="53"/>
        <v>1.0333138329331231</v>
      </c>
      <c r="P280" s="9" t="str">
        <f t="shared" si="54"/>
        <v>NO</v>
      </c>
      <c r="Q280" s="9" t="s">
        <v>4658</v>
      </c>
      <c r="R280" s="30" t="s">
        <v>4658</v>
      </c>
      <c r="U280" s="17">
        <v>32054928.442000002</v>
      </c>
      <c r="V280" s="18">
        <v>32</v>
      </c>
      <c r="W280" s="18">
        <v>278</v>
      </c>
      <c r="X280" s="83" t="str">
        <f t="shared" si="55"/>
        <v>04019278</v>
      </c>
      <c r="Y280" s="26">
        <f t="shared" si="56"/>
        <v>1.1498123436782599</v>
      </c>
      <c r="Z280" s="17" t="b">
        <f t="shared" si="60"/>
        <v>1</v>
      </c>
      <c r="AA280" s="18" t="str">
        <f t="shared" si="50"/>
        <v>278</v>
      </c>
      <c r="AB280" s="18" t="b">
        <f t="shared" si="57"/>
        <v>1</v>
      </c>
      <c r="AC280" s="18" t="str">
        <f t="shared" si="51"/>
        <v>04019278</v>
      </c>
      <c r="AD280" s="19" t="b">
        <f t="shared" si="58"/>
        <v>1</v>
      </c>
      <c r="AE280" s="82"/>
      <c r="AF280" s="17" t="s">
        <v>4729</v>
      </c>
      <c r="AG280" s="18" t="s">
        <v>10284</v>
      </c>
      <c r="AH280" s="19" t="s">
        <v>1</v>
      </c>
    </row>
    <row r="281" spans="1:34" x14ac:dyDescent="0.25">
      <c r="A281">
        <v>512001</v>
      </c>
      <c r="B281">
        <v>0.49284</v>
      </c>
      <c r="C281" t="s">
        <v>13</v>
      </c>
      <c r="D281" t="s">
        <v>4729</v>
      </c>
      <c r="E281" t="s">
        <v>4756</v>
      </c>
      <c r="F281" t="s">
        <v>4046</v>
      </c>
      <c r="G281" t="s">
        <v>11</v>
      </c>
      <c r="H281" s="4">
        <v>279</v>
      </c>
      <c r="I281" t="s">
        <v>4760</v>
      </c>
      <c r="J281">
        <v>2823</v>
      </c>
      <c r="K281" s="34" t="s">
        <v>10285</v>
      </c>
      <c r="M281" s="29" t="str">
        <f t="shared" si="59"/>
        <v>YES</v>
      </c>
      <c r="N281" s="9" t="str">
        <f t="shared" si="52"/>
        <v>YES</v>
      </c>
      <c r="O281" s="9">
        <f t="shared" si="53"/>
        <v>0.99686811645792206</v>
      </c>
      <c r="P281" s="9" t="str">
        <f t="shared" si="54"/>
        <v>YES</v>
      </c>
      <c r="Q281" s="9" t="s">
        <v>4658</v>
      </c>
      <c r="R281" s="30" t="s">
        <v>4658</v>
      </c>
      <c r="U281" s="17">
        <v>13782756.6447</v>
      </c>
      <c r="V281" s="18">
        <v>49</v>
      </c>
      <c r="W281" s="18">
        <v>279</v>
      </c>
      <c r="X281" s="83" t="str">
        <f t="shared" si="55"/>
        <v>04019279</v>
      </c>
      <c r="Y281" s="26">
        <f t="shared" si="56"/>
        <v>0.49438836678934228</v>
      </c>
      <c r="Z281" s="17" t="b">
        <f t="shared" si="60"/>
        <v>1</v>
      </c>
      <c r="AA281" s="18" t="str">
        <f t="shared" si="50"/>
        <v>279</v>
      </c>
      <c r="AB281" s="18" t="b">
        <f t="shared" si="57"/>
        <v>1</v>
      </c>
      <c r="AC281" s="18" t="str">
        <f t="shared" si="51"/>
        <v>04019279</v>
      </c>
      <c r="AD281" s="19" t="b">
        <f t="shared" si="58"/>
        <v>1</v>
      </c>
      <c r="AE281" s="82"/>
      <c r="AF281" s="17" t="s">
        <v>4729</v>
      </c>
      <c r="AG281" s="18" t="s">
        <v>10285</v>
      </c>
      <c r="AH281" s="19" t="s">
        <v>14</v>
      </c>
    </row>
    <row r="282" spans="1:34" x14ac:dyDescent="0.25">
      <c r="A282">
        <v>521669</v>
      </c>
      <c r="B282">
        <v>0.94836299999999996</v>
      </c>
      <c r="C282" t="s">
        <v>440</v>
      </c>
      <c r="D282" t="s">
        <v>4729</v>
      </c>
      <c r="E282" t="s">
        <v>4756</v>
      </c>
      <c r="F282" t="s">
        <v>4046</v>
      </c>
      <c r="G282" t="s">
        <v>143</v>
      </c>
      <c r="H282" s="4">
        <v>280</v>
      </c>
      <c r="I282" t="s">
        <v>4760</v>
      </c>
      <c r="J282">
        <v>2108</v>
      </c>
      <c r="K282" s="34" t="s">
        <v>10286</v>
      </c>
      <c r="M282" s="29" t="str">
        <f t="shared" si="59"/>
        <v>YES</v>
      </c>
      <c r="N282" s="9" t="str">
        <f t="shared" si="52"/>
        <v>YES</v>
      </c>
      <c r="O282" s="9">
        <f t="shared" si="53"/>
        <v>1.0175995176719712</v>
      </c>
      <c r="P282" s="9" t="str">
        <f t="shared" si="54"/>
        <v>YES</v>
      </c>
      <c r="Q282" s="9" t="s">
        <v>4658</v>
      </c>
      <c r="R282" s="30" t="s">
        <v>4658</v>
      </c>
      <c r="U282" s="17">
        <v>25981579.786600001</v>
      </c>
      <c r="V282" s="18">
        <v>29</v>
      </c>
      <c r="W282" s="18">
        <v>280</v>
      </c>
      <c r="X282" s="83" t="str">
        <f t="shared" si="55"/>
        <v>04019280</v>
      </c>
      <c r="Y282" s="26">
        <f t="shared" si="56"/>
        <v>0.93196093701934113</v>
      </c>
      <c r="Z282" s="17" t="b">
        <f t="shared" si="60"/>
        <v>1</v>
      </c>
      <c r="AA282" s="18" t="str">
        <f t="shared" si="50"/>
        <v>280</v>
      </c>
      <c r="AB282" s="18" t="b">
        <f t="shared" si="57"/>
        <v>1</v>
      </c>
      <c r="AC282" s="18" t="str">
        <f t="shared" si="51"/>
        <v>04019280</v>
      </c>
      <c r="AD282" s="19" t="b">
        <f t="shared" si="58"/>
        <v>1</v>
      </c>
      <c r="AE282" s="82"/>
      <c r="AF282" s="17" t="s">
        <v>4729</v>
      </c>
      <c r="AG282" s="18" t="s">
        <v>10286</v>
      </c>
      <c r="AH282" s="19" t="s">
        <v>441</v>
      </c>
    </row>
    <row r="283" spans="1:34" x14ac:dyDescent="0.25">
      <c r="A283">
        <v>545681</v>
      </c>
      <c r="B283">
        <v>15.199313</v>
      </c>
      <c r="C283" t="s">
        <v>165</v>
      </c>
      <c r="D283" t="s">
        <v>4729</v>
      </c>
      <c r="E283" t="s">
        <v>4756</v>
      </c>
      <c r="F283" t="s">
        <v>4046</v>
      </c>
      <c r="G283" t="s">
        <v>4758</v>
      </c>
      <c r="H283" s="4">
        <v>281</v>
      </c>
      <c r="I283" t="s">
        <v>4760</v>
      </c>
      <c r="J283">
        <v>2407</v>
      </c>
      <c r="K283" s="34" t="s">
        <v>10287</v>
      </c>
      <c r="M283" s="29" t="str">
        <f t="shared" si="59"/>
        <v>YES</v>
      </c>
      <c r="N283" s="9" t="str">
        <f t="shared" si="52"/>
        <v>YES</v>
      </c>
      <c r="O283" s="9">
        <f t="shared" si="53"/>
        <v>1.0078192320971275</v>
      </c>
      <c r="P283" s="9" t="str">
        <f t="shared" si="54"/>
        <v>YES</v>
      </c>
      <c r="Q283" s="9" t="s">
        <v>4658</v>
      </c>
      <c r="R283" s="30" t="s">
        <v>4658</v>
      </c>
      <c r="U283" s="17">
        <v>420444970.72899997</v>
      </c>
      <c r="V283" s="18">
        <v>351</v>
      </c>
      <c r="W283" s="18">
        <v>281</v>
      </c>
      <c r="X283" s="83" t="str">
        <f t="shared" si="55"/>
        <v>04019281</v>
      </c>
      <c r="Y283" s="26">
        <f t="shared" si="56"/>
        <v>15.081388125896751</v>
      </c>
      <c r="Z283" s="17" t="b">
        <f t="shared" si="60"/>
        <v>1</v>
      </c>
      <c r="AA283" s="18" t="str">
        <f t="shared" si="50"/>
        <v>281</v>
      </c>
      <c r="AB283" s="18" t="b">
        <f t="shared" si="57"/>
        <v>1</v>
      </c>
      <c r="AC283" s="18" t="str">
        <f t="shared" si="51"/>
        <v>04019281</v>
      </c>
      <c r="AD283" s="19" t="b">
        <f t="shared" si="58"/>
        <v>1</v>
      </c>
      <c r="AE283" s="82"/>
      <c r="AF283" s="17" t="s">
        <v>4729</v>
      </c>
      <c r="AG283" s="18" t="s">
        <v>10287</v>
      </c>
      <c r="AH283" s="19" t="s">
        <v>166</v>
      </c>
    </row>
    <row r="284" spans="1:34" x14ac:dyDescent="0.25">
      <c r="A284">
        <v>512195</v>
      </c>
      <c r="B284">
        <v>3.1076130000000002</v>
      </c>
      <c r="C284" t="s">
        <v>33</v>
      </c>
      <c r="D284" t="s">
        <v>4729</v>
      </c>
      <c r="E284" t="s">
        <v>4756</v>
      </c>
      <c r="F284" t="s">
        <v>4046</v>
      </c>
      <c r="G284" t="s">
        <v>4758</v>
      </c>
      <c r="H284" s="4">
        <v>282</v>
      </c>
      <c r="I284" t="s">
        <v>4760</v>
      </c>
      <c r="J284">
        <v>1745</v>
      </c>
      <c r="K284" s="34" t="s">
        <v>10288</v>
      </c>
      <c r="M284" s="29" t="str">
        <f t="shared" si="59"/>
        <v>YES</v>
      </c>
      <c r="N284" s="9" t="str">
        <f t="shared" si="52"/>
        <v>YES</v>
      </c>
      <c r="O284" s="9">
        <f t="shared" si="53"/>
        <v>1.0172715432836785</v>
      </c>
      <c r="P284" s="9" t="str">
        <f t="shared" si="54"/>
        <v>YES</v>
      </c>
      <c r="Q284" s="9" t="s">
        <v>4658</v>
      </c>
      <c r="R284" s="30" t="s">
        <v>4658</v>
      </c>
      <c r="U284" s="17">
        <v>85164358.357600003</v>
      </c>
      <c r="V284" s="18">
        <v>26</v>
      </c>
      <c r="W284" s="18">
        <v>282</v>
      </c>
      <c r="X284" s="83" t="str">
        <f t="shared" si="55"/>
        <v>04019282</v>
      </c>
      <c r="Y284" s="26">
        <f t="shared" si="56"/>
        <v>3.0548510085801195</v>
      </c>
      <c r="Z284" s="17" t="b">
        <f t="shared" si="60"/>
        <v>1</v>
      </c>
      <c r="AA284" s="18" t="str">
        <f t="shared" si="50"/>
        <v>282</v>
      </c>
      <c r="AB284" s="18" t="b">
        <f t="shared" si="57"/>
        <v>1</v>
      </c>
      <c r="AC284" s="18" t="str">
        <f t="shared" si="51"/>
        <v>04019282</v>
      </c>
      <c r="AD284" s="19" t="b">
        <f t="shared" si="58"/>
        <v>1</v>
      </c>
      <c r="AE284" s="82"/>
      <c r="AF284" s="17" t="s">
        <v>4729</v>
      </c>
      <c r="AG284" s="18" t="s">
        <v>10288</v>
      </c>
      <c r="AH284" s="19" t="s">
        <v>34</v>
      </c>
    </row>
    <row r="285" spans="1:34" x14ac:dyDescent="0.25">
      <c r="A285">
        <v>531371</v>
      </c>
      <c r="B285">
        <v>1.3610690000000001</v>
      </c>
      <c r="C285" t="s">
        <v>384</v>
      </c>
      <c r="D285" t="s">
        <v>4729</v>
      </c>
      <c r="E285" t="s">
        <v>4756</v>
      </c>
      <c r="F285" t="s">
        <v>4046</v>
      </c>
      <c r="G285" t="s">
        <v>229</v>
      </c>
      <c r="H285" s="4">
        <v>283</v>
      </c>
      <c r="I285" t="s">
        <v>4760</v>
      </c>
      <c r="J285">
        <v>1229</v>
      </c>
      <c r="K285" s="34" t="s">
        <v>10289</v>
      </c>
      <c r="M285" s="29" t="str">
        <f t="shared" si="59"/>
        <v>YES</v>
      </c>
      <c r="N285" s="9" t="str">
        <f t="shared" si="52"/>
        <v>YES</v>
      </c>
      <c r="O285" s="9">
        <f t="shared" si="53"/>
        <v>0.8900622943603087</v>
      </c>
      <c r="P285" s="9" t="str">
        <f t="shared" si="54"/>
        <v>NO</v>
      </c>
      <c r="Q285" s="9" t="s">
        <v>4658</v>
      </c>
      <c r="R285" s="30" t="s">
        <v>4658</v>
      </c>
      <c r="U285" s="17">
        <v>42631202.613600001</v>
      </c>
      <c r="V285" s="18">
        <v>34</v>
      </c>
      <c r="W285" s="18">
        <v>283</v>
      </c>
      <c r="X285" s="83" t="str">
        <f t="shared" si="55"/>
        <v>04019283</v>
      </c>
      <c r="Y285" s="26">
        <f t="shared" si="56"/>
        <v>1.5291839780475207</v>
      </c>
      <c r="Z285" s="17" t="b">
        <f t="shared" si="60"/>
        <v>1</v>
      </c>
      <c r="AA285" s="18" t="str">
        <f t="shared" si="50"/>
        <v>283</v>
      </c>
      <c r="AB285" s="18" t="b">
        <f t="shared" si="57"/>
        <v>1</v>
      </c>
      <c r="AC285" s="18" t="str">
        <f t="shared" si="51"/>
        <v>04019283</v>
      </c>
      <c r="AD285" s="19" t="b">
        <f t="shared" si="58"/>
        <v>1</v>
      </c>
      <c r="AE285" s="82"/>
      <c r="AF285" s="17" t="s">
        <v>4729</v>
      </c>
      <c r="AG285" s="18" t="s">
        <v>10289</v>
      </c>
      <c r="AH285" s="19" t="s">
        <v>385</v>
      </c>
    </row>
    <row r="286" spans="1:34" x14ac:dyDescent="0.25">
      <c r="A286">
        <v>521612</v>
      </c>
      <c r="B286">
        <v>0.32913399999999998</v>
      </c>
      <c r="C286" t="s">
        <v>434</v>
      </c>
      <c r="D286" t="s">
        <v>4729</v>
      </c>
      <c r="E286" t="s">
        <v>4756</v>
      </c>
      <c r="F286" t="s">
        <v>4046</v>
      </c>
      <c r="G286" t="s">
        <v>11</v>
      </c>
      <c r="H286" s="4">
        <v>284</v>
      </c>
      <c r="I286" t="s">
        <v>4760</v>
      </c>
      <c r="J286">
        <v>1655</v>
      </c>
      <c r="K286" s="34" t="s">
        <v>10290</v>
      </c>
      <c r="M286" s="29" t="str">
        <f t="shared" si="59"/>
        <v>YES</v>
      </c>
      <c r="N286" s="9" t="str">
        <f t="shared" si="52"/>
        <v>YES</v>
      </c>
      <c r="O286" s="9">
        <f t="shared" si="53"/>
        <v>0.98551696328286897</v>
      </c>
      <c r="P286" s="9" t="str">
        <f t="shared" si="54"/>
        <v>YES</v>
      </c>
      <c r="Q286" s="9" t="s">
        <v>4658</v>
      </c>
      <c r="R286" s="30" t="s">
        <v>4658</v>
      </c>
      <c r="U286" s="17">
        <v>9310574.7008500006</v>
      </c>
      <c r="V286" s="18">
        <v>61</v>
      </c>
      <c r="W286" s="18">
        <v>284</v>
      </c>
      <c r="X286" s="83" t="str">
        <f t="shared" si="55"/>
        <v>04019284</v>
      </c>
      <c r="Y286" s="26">
        <f t="shared" si="56"/>
        <v>0.33397091299536563</v>
      </c>
      <c r="Z286" s="17" t="b">
        <f t="shared" si="60"/>
        <v>1</v>
      </c>
      <c r="AA286" s="18" t="str">
        <f t="shared" si="50"/>
        <v>284</v>
      </c>
      <c r="AB286" s="18" t="b">
        <f t="shared" si="57"/>
        <v>1</v>
      </c>
      <c r="AC286" s="18" t="str">
        <f t="shared" si="51"/>
        <v>04019284</v>
      </c>
      <c r="AD286" s="19" t="b">
        <f t="shared" si="58"/>
        <v>1</v>
      </c>
      <c r="AE286" s="82"/>
      <c r="AF286" s="17" t="s">
        <v>4729</v>
      </c>
      <c r="AG286" s="18" t="s">
        <v>10290</v>
      </c>
      <c r="AH286" s="19" t="s">
        <v>435</v>
      </c>
    </row>
    <row r="287" spans="1:34" x14ac:dyDescent="0.25">
      <c r="A287">
        <v>607041</v>
      </c>
      <c r="B287">
        <v>109.34843100000001</v>
      </c>
      <c r="C287" t="s">
        <v>88</v>
      </c>
      <c r="D287" t="s">
        <v>4729</v>
      </c>
      <c r="E287" t="s">
        <v>4756</v>
      </c>
      <c r="F287" t="s">
        <v>4046</v>
      </c>
      <c r="G287" t="s">
        <v>4758</v>
      </c>
      <c r="H287" s="4">
        <v>285</v>
      </c>
      <c r="I287" t="s">
        <v>4760</v>
      </c>
      <c r="J287">
        <v>43</v>
      </c>
      <c r="K287" s="34" t="s">
        <v>10291</v>
      </c>
      <c r="M287" s="29" t="str">
        <f t="shared" si="59"/>
        <v>YES</v>
      </c>
      <c r="N287" s="9" t="str">
        <f t="shared" si="52"/>
        <v>YES</v>
      </c>
      <c r="O287" s="9">
        <f t="shared" si="53"/>
        <v>1.004901983619805</v>
      </c>
      <c r="P287" s="9" t="str">
        <f t="shared" si="54"/>
        <v>YES</v>
      </c>
      <c r="Q287" s="9" t="s">
        <v>4658</v>
      </c>
      <c r="R287" s="30" t="s">
        <v>4658</v>
      </c>
      <c r="U287" s="17">
        <v>3033588696.6900001</v>
      </c>
      <c r="V287" s="18">
        <v>349</v>
      </c>
      <c r="W287" s="18">
        <v>285</v>
      </c>
      <c r="X287" s="83" t="str">
        <f t="shared" si="55"/>
        <v>04019285</v>
      </c>
      <c r="Y287" s="26">
        <f t="shared" si="56"/>
        <v>108.81502154678891</v>
      </c>
      <c r="Z287" s="17" t="b">
        <f t="shared" si="60"/>
        <v>1</v>
      </c>
      <c r="AA287" s="18" t="str">
        <f t="shared" si="50"/>
        <v>285</v>
      </c>
      <c r="AB287" s="18" t="b">
        <f t="shared" si="57"/>
        <v>1</v>
      </c>
      <c r="AC287" s="18" t="str">
        <f t="shared" si="51"/>
        <v>04019285</v>
      </c>
      <c r="AD287" s="19" t="b">
        <f t="shared" si="58"/>
        <v>1</v>
      </c>
      <c r="AE287" s="82"/>
      <c r="AF287" s="17" t="s">
        <v>4729</v>
      </c>
      <c r="AG287" s="18" t="s">
        <v>10291</v>
      </c>
      <c r="AH287" s="19" t="s">
        <v>89</v>
      </c>
    </row>
    <row r="288" spans="1:34" x14ac:dyDescent="0.25">
      <c r="A288">
        <v>521375</v>
      </c>
      <c r="B288">
        <v>0.62393399999999999</v>
      </c>
      <c r="C288" t="s">
        <v>410</v>
      </c>
      <c r="D288" t="s">
        <v>4729</v>
      </c>
      <c r="E288" t="s">
        <v>4756</v>
      </c>
      <c r="F288" t="s">
        <v>4046</v>
      </c>
      <c r="G288" t="s">
        <v>4094</v>
      </c>
      <c r="H288" s="4">
        <v>286</v>
      </c>
      <c r="I288" t="s">
        <v>4760</v>
      </c>
      <c r="J288">
        <v>3913</v>
      </c>
      <c r="K288" s="34" t="s">
        <v>10292</v>
      </c>
      <c r="M288" s="29" t="str">
        <f t="shared" si="59"/>
        <v>YES</v>
      </c>
      <c r="N288" s="9" t="str">
        <f t="shared" si="52"/>
        <v>YES</v>
      </c>
      <c r="O288" s="9">
        <f t="shared" si="53"/>
        <v>1.0208377728191615</v>
      </c>
      <c r="P288" s="9" t="str">
        <f t="shared" si="54"/>
        <v>YES</v>
      </c>
      <c r="Q288" s="9" t="s">
        <v>4658</v>
      </c>
      <c r="R288" s="30" t="s">
        <v>4658</v>
      </c>
      <c r="U288" s="17">
        <v>17039222.184700001</v>
      </c>
      <c r="V288" s="18">
        <v>96</v>
      </c>
      <c r="W288" s="18">
        <v>286</v>
      </c>
      <c r="X288" s="83" t="str">
        <f t="shared" si="55"/>
        <v>04019286</v>
      </c>
      <c r="Y288" s="26">
        <f t="shared" si="56"/>
        <v>0.61119799503199612</v>
      </c>
      <c r="Z288" s="17" t="b">
        <f t="shared" si="60"/>
        <v>1</v>
      </c>
      <c r="AA288" s="18" t="str">
        <f t="shared" si="50"/>
        <v>286</v>
      </c>
      <c r="AB288" s="18" t="b">
        <f t="shared" si="57"/>
        <v>1</v>
      </c>
      <c r="AC288" s="18" t="str">
        <f t="shared" si="51"/>
        <v>04019286</v>
      </c>
      <c r="AD288" s="19" t="b">
        <f t="shared" si="58"/>
        <v>1</v>
      </c>
      <c r="AE288" s="82"/>
      <c r="AF288" s="17" t="s">
        <v>4729</v>
      </c>
      <c r="AG288" s="18" t="s">
        <v>10292</v>
      </c>
      <c r="AH288" s="19" t="s">
        <v>411</v>
      </c>
    </row>
    <row r="289" spans="1:34" x14ac:dyDescent="0.25">
      <c r="A289">
        <v>512369</v>
      </c>
      <c r="B289">
        <v>0.88550799999999996</v>
      </c>
      <c r="C289" t="s">
        <v>51</v>
      </c>
      <c r="D289" t="s">
        <v>4729</v>
      </c>
      <c r="E289" t="s">
        <v>4756</v>
      </c>
      <c r="F289" t="s">
        <v>4046</v>
      </c>
      <c r="G289" t="s">
        <v>4094</v>
      </c>
      <c r="H289" s="4">
        <v>287</v>
      </c>
      <c r="I289" t="s">
        <v>4760</v>
      </c>
      <c r="J289">
        <v>3847</v>
      </c>
      <c r="K289" s="34" t="s">
        <v>10293</v>
      </c>
      <c r="M289" s="29" t="str">
        <f t="shared" si="59"/>
        <v>YES</v>
      </c>
      <c r="N289" s="9" t="str">
        <f t="shared" si="52"/>
        <v>YES</v>
      </c>
      <c r="O289" s="9">
        <f t="shared" si="53"/>
        <v>0.99619029134193648</v>
      </c>
      <c r="P289" s="9" t="str">
        <f t="shared" si="54"/>
        <v>YES</v>
      </c>
      <c r="Q289" s="9" t="s">
        <v>4658</v>
      </c>
      <c r="R289" s="30" t="s">
        <v>4658</v>
      </c>
      <c r="U289" s="17">
        <v>24780954.4439</v>
      </c>
      <c r="V289" s="18">
        <v>116</v>
      </c>
      <c r="W289" s="18">
        <v>287</v>
      </c>
      <c r="X289" s="83" t="str">
        <f t="shared" si="55"/>
        <v>04019287</v>
      </c>
      <c r="Y289" s="26">
        <f t="shared" si="56"/>
        <v>0.88889442880150937</v>
      </c>
      <c r="Z289" s="17" t="b">
        <f t="shared" si="60"/>
        <v>1</v>
      </c>
      <c r="AA289" s="18" t="str">
        <f t="shared" si="50"/>
        <v>287</v>
      </c>
      <c r="AB289" s="18" t="b">
        <f t="shared" si="57"/>
        <v>1</v>
      </c>
      <c r="AC289" s="18" t="str">
        <f t="shared" si="51"/>
        <v>04019287</v>
      </c>
      <c r="AD289" s="19" t="b">
        <f t="shared" si="58"/>
        <v>1</v>
      </c>
      <c r="AE289" s="82"/>
      <c r="AF289" s="17" t="s">
        <v>4729</v>
      </c>
      <c r="AG289" s="18" t="s">
        <v>10293</v>
      </c>
      <c r="AH289" s="19" t="s">
        <v>52</v>
      </c>
    </row>
    <row r="290" spans="1:34" x14ac:dyDescent="0.25">
      <c r="A290">
        <v>521749</v>
      </c>
      <c r="B290">
        <v>0.15771199999999999</v>
      </c>
      <c r="C290" t="s">
        <v>448</v>
      </c>
      <c r="D290" t="s">
        <v>4729</v>
      </c>
      <c r="E290" t="s">
        <v>4756</v>
      </c>
      <c r="F290" t="s">
        <v>4046</v>
      </c>
      <c r="G290" t="s">
        <v>4094</v>
      </c>
      <c r="H290" s="4">
        <v>288</v>
      </c>
      <c r="I290" t="s">
        <v>4760</v>
      </c>
      <c r="J290">
        <v>1423</v>
      </c>
      <c r="K290" s="34" t="s">
        <v>10294</v>
      </c>
      <c r="M290" s="29" t="str">
        <f t="shared" si="59"/>
        <v>YES</v>
      </c>
      <c r="N290" s="9" t="str">
        <f t="shared" si="52"/>
        <v>YES</v>
      </c>
      <c r="O290" s="9">
        <f t="shared" si="53"/>
        <v>0.99890159362632602</v>
      </c>
      <c r="P290" s="9" t="str">
        <f t="shared" si="54"/>
        <v>YES</v>
      </c>
      <c r="Q290" s="9" t="s">
        <v>4658</v>
      </c>
      <c r="R290" s="30" t="s">
        <v>4658</v>
      </c>
      <c r="U290" s="17">
        <v>4401592.9585600002</v>
      </c>
      <c r="V290" s="18">
        <v>135</v>
      </c>
      <c r="W290" s="18">
        <v>288</v>
      </c>
      <c r="X290" s="83" t="str">
        <f t="shared" si="55"/>
        <v>04019288</v>
      </c>
      <c r="Y290" s="26">
        <f t="shared" si="56"/>
        <v>0.15788542235422406</v>
      </c>
      <c r="Z290" s="17" t="b">
        <f t="shared" si="60"/>
        <v>1</v>
      </c>
      <c r="AA290" s="18" t="str">
        <f t="shared" si="50"/>
        <v>288</v>
      </c>
      <c r="AB290" s="18" t="b">
        <f t="shared" si="57"/>
        <v>1</v>
      </c>
      <c r="AC290" s="18" t="str">
        <f t="shared" si="51"/>
        <v>04019288</v>
      </c>
      <c r="AD290" s="19" t="b">
        <f t="shared" si="58"/>
        <v>1</v>
      </c>
      <c r="AE290" s="82"/>
      <c r="AF290" s="17" t="s">
        <v>4729</v>
      </c>
      <c r="AG290" s="18" t="s">
        <v>10294</v>
      </c>
      <c r="AH290" s="19" t="s">
        <v>449</v>
      </c>
    </row>
    <row r="291" spans="1:34" x14ac:dyDescent="0.25">
      <c r="A291">
        <v>463955</v>
      </c>
      <c r="B291">
        <v>5.4536930000000003</v>
      </c>
      <c r="C291" t="s">
        <v>4096</v>
      </c>
      <c r="D291" t="s">
        <v>4729</v>
      </c>
      <c r="E291" t="s">
        <v>4756</v>
      </c>
      <c r="F291" t="s">
        <v>4046</v>
      </c>
      <c r="G291" t="s">
        <v>4758</v>
      </c>
      <c r="H291" s="4">
        <v>289</v>
      </c>
      <c r="I291" t="s">
        <v>4760</v>
      </c>
      <c r="J291">
        <v>3567</v>
      </c>
      <c r="K291" s="34" t="s">
        <v>10295</v>
      </c>
      <c r="M291" s="29" t="str">
        <f t="shared" si="59"/>
        <v>YES</v>
      </c>
      <c r="N291" s="9" t="str">
        <f t="shared" si="52"/>
        <v>YES</v>
      </c>
      <c r="O291" s="9">
        <f t="shared" si="53"/>
        <v>1.0707182677059297</v>
      </c>
      <c r="P291" s="9" t="str">
        <f t="shared" si="54"/>
        <v>NO</v>
      </c>
      <c r="Q291" s="9" t="s">
        <v>4658</v>
      </c>
      <c r="R291" s="30" t="s">
        <v>4658</v>
      </c>
      <c r="U291" s="17">
        <v>141998357.09999999</v>
      </c>
      <c r="V291" s="18">
        <v>182</v>
      </c>
      <c r="W291" s="18">
        <v>289</v>
      </c>
      <c r="X291" s="83" t="str">
        <f t="shared" si="55"/>
        <v>04019289</v>
      </c>
      <c r="Y291" s="26">
        <f t="shared" si="56"/>
        <v>5.0934901967114321</v>
      </c>
      <c r="Z291" s="17" t="b">
        <f t="shared" si="60"/>
        <v>1</v>
      </c>
      <c r="AA291" s="18" t="str">
        <f t="shared" si="50"/>
        <v>289</v>
      </c>
      <c r="AB291" s="18" t="b">
        <f t="shared" si="57"/>
        <v>1</v>
      </c>
      <c r="AC291" s="18" t="str">
        <f t="shared" si="51"/>
        <v>04019289</v>
      </c>
      <c r="AD291" s="19" t="b">
        <f t="shared" si="58"/>
        <v>1</v>
      </c>
      <c r="AE291" s="82"/>
      <c r="AF291" s="17" t="s">
        <v>4729</v>
      </c>
      <c r="AG291" s="18" t="s">
        <v>10295</v>
      </c>
      <c r="AH291" s="19" t="s">
        <v>4097</v>
      </c>
    </row>
    <row r="292" spans="1:34" x14ac:dyDescent="0.25">
      <c r="A292">
        <v>473964</v>
      </c>
      <c r="B292">
        <v>0.40635700000000002</v>
      </c>
      <c r="C292" t="s">
        <v>566</v>
      </c>
      <c r="D292" t="s">
        <v>4729</v>
      </c>
      <c r="E292" t="s">
        <v>4756</v>
      </c>
      <c r="F292" t="s">
        <v>4046</v>
      </c>
      <c r="G292" t="s">
        <v>4094</v>
      </c>
      <c r="H292" s="4">
        <v>290</v>
      </c>
      <c r="I292" t="s">
        <v>4760</v>
      </c>
      <c r="J292">
        <v>1904</v>
      </c>
      <c r="K292" s="34" t="s">
        <v>10296</v>
      </c>
      <c r="M292" s="29" t="str">
        <f t="shared" si="59"/>
        <v>YES</v>
      </c>
      <c r="N292" s="9" t="str">
        <f t="shared" si="52"/>
        <v>YES</v>
      </c>
      <c r="O292" s="9">
        <f t="shared" si="53"/>
        <v>1.0013055910855817</v>
      </c>
      <c r="P292" s="9" t="str">
        <f t="shared" si="54"/>
        <v>YES</v>
      </c>
      <c r="Q292" s="9" t="s">
        <v>4658</v>
      </c>
      <c r="R292" s="30" t="s">
        <v>4658</v>
      </c>
      <c r="U292" s="17">
        <v>11313811.777000001</v>
      </c>
      <c r="V292" s="18">
        <v>209</v>
      </c>
      <c r="W292" s="18">
        <v>290</v>
      </c>
      <c r="X292" s="83" t="str">
        <f t="shared" si="55"/>
        <v>04019290</v>
      </c>
      <c r="Y292" s="26">
        <f t="shared" si="56"/>
        <v>0.405827155683253</v>
      </c>
      <c r="Z292" s="17" t="b">
        <f t="shared" si="60"/>
        <v>1</v>
      </c>
      <c r="AA292" s="18" t="str">
        <f t="shared" si="50"/>
        <v>290</v>
      </c>
      <c r="AB292" s="18" t="b">
        <f t="shared" si="57"/>
        <v>1</v>
      </c>
      <c r="AC292" s="18" t="str">
        <f t="shared" si="51"/>
        <v>04019290</v>
      </c>
      <c r="AD292" s="19" t="b">
        <f t="shared" si="58"/>
        <v>1</v>
      </c>
      <c r="AE292" s="82"/>
      <c r="AF292" s="17" t="s">
        <v>4729</v>
      </c>
      <c r="AG292" s="18" t="s">
        <v>10296</v>
      </c>
      <c r="AH292" s="19" t="s">
        <v>567</v>
      </c>
    </row>
    <row r="293" spans="1:34" x14ac:dyDescent="0.25">
      <c r="A293">
        <v>499104</v>
      </c>
      <c r="B293">
        <v>0.80945599999999995</v>
      </c>
      <c r="C293" t="s">
        <v>4182</v>
      </c>
      <c r="D293" t="s">
        <v>4729</v>
      </c>
      <c r="E293" t="s">
        <v>4756</v>
      </c>
      <c r="F293" t="s">
        <v>4046</v>
      </c>
      <c r="G293" t="s">
        <v>4758</v>
      </c>
      <c r="H293" s="4">
        <v>291</v>
      </c>
      <c r="I293" t="s">
        <v>4760</v>
      </c>
      <c r="J293">
        <v>3409</v>
      </c>
      <c r="K293" s="34" t="s">
        <v>10297</v>
      </c>
      <c r="M293" s="29" t="str">
        <f t="shared" si="59"/>
        <v>YES</v>
      </c>
      <c r="N293" s="9" t="str">
        <f t="shared" si="52"/>
        <v>YES</v>
      </c>
      <c r="O293" s="9">
        <f t="shared" si="53"/>
        <v>1.0008750282713834</v>
      </c>
      <c r="P293" s="9" t="str">
        <f t="shared" si="54"/>
        <v>YES</v>
      </c>
      <c r="Q293" s="9" t="s">
        <v>4658</v>
      </c>
      <c r="R293" s="30" t="s">
        <v>4658</v>
      </c>
      <c r="U293" s="17">
        <v>22546609.229899999</v>
      </c>
      <c r="V293" s="18">
        <v>28</v>
      </c>
      <c r="W293" s="18">
        <v>291</v>
      </c>
      <c r="X293" s="83" t="str">
        <f t="shared" si="55"/>
        <v>04019291</v>
      </c>
      <c r="Y293" s="26">
        <f t="shared" si="56"/>
        <v>0.80874832235350658</v>
      </c>
      <c r="Z293" s="17" t="b">
        <f t="shared" si="60"/>
        <v>1</v>
      </c>
      <c r="AA293" s="18" t="str">
        <f t="shared" si="50"/>
        <v>291</v>
      </c>
      <c r="AB293" s="18" t="b">
        <f t="shared" si="57"/>
        <v>1</v>
      </c>
      <c r="AC293" s="18" t="str">
        <f t="shared" si="51"/>
        <v>04019291</v>
      </c>
      <c r="AD293" s="19" t="b">
        <f t="shared" si="58"/>
        <v>1</v>
      </c>
      <c r="AE293" s="82"/>
      <c r="AF293" s="17" t="s">
        <v>4729</v>
      </c>
      <c r="AG293" s="18" t="s">
        <v>10297</v>
      </c>
      <c r="AH293" s="19" t="s">
        <v>4183</v>
      </c>
    </row>
    <row r="294" spans="1:34" x14ac:dyDescent="0.25">
      <c r="A294">
        <v>463662</v>
      </c>
      <c r="B294">
        <v>11.846918000000001</v>
      </c>
      <c r="C294" t="s">
        <v>4063</v>
      </c>
      <c r="D294" t="s">
        <v>4729</v>
      </c>
      <c r="E294" t="s">
        <v>4756</v>
      </c>
      <c r="F294" t="s">
        <v>3318</v>
      </c>
      <c r="G294" t="s">
        <v>4758</v>
      </c>
      <c r="H294" s="4">
        <v>292</v>
      </c>
      <c r="I294" t="s">
        <v>4760</v>
      </c>
      <c r="J294">
        <v>7823</v>
      </c>
      <c r="K294" s="34" t="s">
        <v>10298</v>
      </c>
      <c r="M294" s="29" t="str">
        <f t="shared" si="59"/>
        <v>YES</v>
      </c>
      <c r="N294" s="9" t="str">
        <f t="shared" si="52"/>
        <v>YES</v>
      </c>
      <c r="O294" s="9">
        <f t="shared" si="53"/>
        <v>0.99348130076894769</v>
      </c>
      <c r="P294" s="9" t="str">
        <f t="shared" si="54"/>
        <v>YES</v>
      </c>
      <c r="Q294" s="9" t="s">
        <v>4658</v>
      </c>
      <c r="R294" s="30" t="s">
        <v>4658</v>
      </c>
      <c r="U294" s="17">
        <v>332440196.42400002</v>
      </c>
      <c r="V294" s="18">
        <v>308</v>
      </c>
      <c r="W294" s="18">
        <v>292</v>
      </c>
      <c r="X294" s="83" t="str">
        <f t="shared" si="55"/>
        <v>04019292</v>
      </c>
      <c r="Y294" s="26">
        <f t="shared" si="56"/>
        <v>11.924651214703857</v>
      </c>
      <c r="Z294" s="17" t="b">
        <f t="shared" si="60"/>
        <v>1</v>
      </c>
      <c r="AA294" s="18" t="str">
        <f t="shared" ref="AA294:AA357" si="61">AH294</f>
        <v>292</v>
      </c>
      <c r="AB294" s="18" t="b">
        <f t="shared" si="57"/>
        <v>1</v>
      </c>
      <c r="AC294" s="18" t="str">
        <f t="shared" ref="AC294:AC357" si="62">CONCATENATE(AF294,AA294)</f>
        <v>04019292</v>
      </c>
      <c r="AD294" s="19" t="b">
        <f t="shared" si="58"/>
        <v>1</v>
      </c>
      <c r="AE294" s="82"/>
      <c r="AF294" s="17" t="s">
        <v>4729</v>
      </c>
      <c r="AG294" s="18" t="s">
        <v>10298</v>
      </c>
      <c r="AH294" s="19" t="s">
        <v>4064</v>
      </c>
    </row>
    <row r="295" spans="1:34" x14ac:dyDescent="0.25">
      <c r="A295">
        <v>464108</v>
      </c>
      <c r="B295">
        <v>1.056098</v>
      </c>
      <c r="C295" t="s">
        <v>4112</v>
      </c>
      <c r="D295" t="s">
        <v>4729</v>
      </c>
      <c r="E295" t="s">
        <v>4756</v>
      </c>
      <c r="F295" t="s">
        <v>4046</v>
      </c>
      <c r="G295" t="s">
        <v>4094</v>
      </c>
      <c r="H295" s="4">
        <v>293</v>
      </c>
      <c r="I295" t="s">
        <v>4760</v>
      </c>
      <c r="J295">
        <v>1713</v>
      </c>
      <c r="K295" s="34" t="s">
        <v>10299</v>
      </c>
      <c r="M295" s="29" t="str">
        <f t="shared" si="59"/>
        <v>YES</v>
      </c>
      <c r="N295" s="9" t="str">
        <f t="shared" si="52"/>
        <v>YES</v>
      </c>
      <c r="O295" s="9">
        <f t="shared" si="53"/>
        <v>1.0200981486888507</v>
      </c>
      <c r="P295" s="9" t="str">
        <f t="shared" si="54"/>
        <v>YES</v>
      </c>
      <c r="Q295" s="9" t="s">
        <v>4658</v>
      </c>
      <c r="R295" s="30" t="s">
        <v>4658</v>
      </c>
      <c r="U295" s="17">
        <v>28862244.7958</v>
      </c>
      <c r="V295" s="18">
        <v>393</v>
      </c>
      <c r="W295" s="18">
        <v>293</v>
      </c>
      <c r="X295" s="83" t="str">
        <f t="shared" si="55"/>
        <v>04019293</v>
      </c>
      <c r="Y295" s="26">
        <f t="shared" si="56"/>
        <v>1.0352905760660582</v>
      </c>
      <c r="Z295" s="17" t="b">
        <f t="shared" si="60"/>
        <v>1</v>
      </c>
      <c r="AA295" s="18" t="str">
        <f t="shared" si="61"/>
        <v>293</v>
      </c>
      <c r="AB295" s="18" t="b">
        <f t="shared" si="57"/>
        <v>1</v>
      </c>
      <c r="AC295" s="18" t="str">
        <f t="shared" si="62"/>
        <v>04019293</v>
      </c>
      <c r="AD295" s="19" t="b">
        <f t="shared" si="58"/>
        <v>1</v>
      </c>
      <c r="AE295" s="82"/>
      <c r="AF295" s="17" t="s">
        <v>4729</v>
      </c>
      <c r="AG295" s="18" t="s">
        <v>10299</v>
      </c>
      <c r="AH295" s="19" t="s">
        <v>4113</v>
      </c>
    </row>
    <row r="296" spans="1:34" x14ac:dyDescent="0.25">
      <c r="A296">
        <v>473526</v>
      </c>
      <c r="B296">
        <v>0.46514100000000003</v>
      </c>
      <c r="C296" t="s">
        <v>521</v>
      </c>
      <c r="D296" t="s">
        <v>4729</v>
      </c>
      <c r="E296" t="s">
        <v>4756</v>
      </c>
      <c r="F296" t="s">
        <v>4046</v>
      </c>
      <c r="G296" t="s">
        <v>4094</v>
      </c>
      <c r="H296" s="4">
        <v>294</v>
      </c>
      <c r="I296" t="s">
        <v>4760</v>
      </c>
      <c r="J296">
        <v>2133</v>
      </c>
      <c r="K296" s="34" t="s">
        <v>10300</v>
      </c>
      <c r="M296" s="29" t="str">
        <f t="shared" si="59"/>
        <v>YES</v>
      </c>
      <c r="N296" s="9" t="str">
        <f t="shared" si="52"/>
        <v>YES</v>
      </c>
      <c r="O296" s="9">
        <f t="shared" si="53"/>
        <v>0.99326280735480876</v>
      </c>
      <c r="P296" s="9" t="str">
        <f t="shared" si="54"/>
        <v>YES</v>
      </c>
      <c r="Q296" s="9" t="s">
        <v>4658</v>
      </c>
      <c r="R296" s="30" t="s">
        <v>4658</v>
      </c>
      <c r="U296" s="17">
        <v>13055343.216700001</v>
      </c>
      <c r="V296" s="18">
        <v>400</v>
      </c>
      <c r="W296" s="18">
        <v>294</v>
      </c>
      <c r="X296" s="83" t="str">
        <f t="shared" si="55"/>
        <v>04019294</v>
      </c>
      <c r="Y296" s="26">
        <f t="shared" si="56"/>
        <v>0.46829600036946167</v>
      </c>
      <c r="Z296" s="17" t="b">
        <f t="shared" si="60"/>
        <v>1</v>
      </c>
      <c r="AA296" s="18" t="str">
        <f t="shared" si="61"/>
        <v>294</v>
      </c>
      <c r="AB296" s="18" t="b">
        <f t="shared" si="57"/>
        <v>1</v>
      </c>
      <c r="AC296" s="18" t="str">
        <f t="shared" si="62"/>
        <v>04019294</v>
      </c>
      <c r="AD296" s="19" t="b">
        <f t="shared" si="58"/>
        <v>1</v>
      </c>
      <c r="AE296" s="82"/>
      <c r="AF296" s="17" t="s">
        <v>4729</v>
      </c>
      <c r="AG296" s="18" t="s">
        <v>10300</v>
      </c>
      <c r="AH296" s="19" t="s">
        <v>522</v>
      </c>
    </row>
    <row r="297" spans="1:34" x14ac:dyDescent="0.25">
      <c r="A297">
        <v>483427</v>
      </c>
      <c r="B297">
        <v>1.0003789999999999</v>
      </c>
      <c r="C297" t="s">
        <v>470</v>
      </c>
      <c r="D297" t="s">
        <v>4729</v>
      </c>
      <c r="E297" t="s">
        <v>4756</v>
      </c>
      <c r="F297" t="s">
        <v>4046</v>
      </c>
      <c r="G297" t="s">
        <v>4758</v>
      </c>
      <c r="H297" s="4">
        <v>295</v>
      </c>
      <c r="I297" t="s">
        <v>4760</v>
      </c>
      <c r="J297">
        <v>4820</v>
      </c>
      <c r="K297" s="34" t="s">
        <v>10301</v>
      </c>
      <c r="M297" s="29" t="str">
        <f t="shared" si="59"/>
        <v>YES</v>
      </c>
      <c r="N297" s="9" t="str">
        <f t="shared" si="52"/>
        <v>YES</v>
      </c>
      <c r="O297" s="9">
        <f t="shared" si="53"/>
        <v>0.99912432713386246</v>
      </c>
      <c r="P297" s="9" t="str">
        <f t="shared" si="54"/>
        <v>YES</v>
      </c>
      <c r="Q297" s="9" t="s">
        <v>4658</v>
      </c>
      <c r="R297" s="30" t="s">
        <v>4658</v>
      </c>
      <c r="U297" s="17">
        <v>27913408.928399999</v>
      </c>
      <c r="V297" s="18">
        <v>312</v>
      </c>
      <c r="W297" s="18">
        <v>295</v>
      </c>
      <c r="X297" s="83" t="str">
        <f t="shared" si="55"/>
        <v>04019295</v>
      </c>
      <c r="Y297" s="26">
        <f t="shared" si="56"/>
        <v>1.0012557725120523</v>
      </c>
      <c r="Z297" s="17" t="b">
        <f t="shared" si="60"/>
        <v>1</v>
      </c>
      <c r="AA297" s="18" t="str">
        <f t="shared" si="61"/>
        <v>295</v>
      </c>
      <c r="AB297" s="18" t="b">
        <f t="shared" si="57"/>
        <v>1</v>
      </c>
      <c r="AC297" s="18" t="str">
        <f t="shared" si="62"/>
        <v>04019295</v>
      </c>
      <c r="AD297" s="19" t="b">
        <f t="shared" si="58"/>
        <v>1</v>
      </c>
      <c r="AE297" s="82"/>
      <c r="AF297" s="17" t="s">
        <v>4729</v>
      </c>
      <c r="AG297" s="18" t="s">
        <v>10301</v>
      </c>
      <c r="AH297" s="19" t="s">
        <v>471</v>
      </c>
    </row>
    <row r="298" spans="1:34" x14ac:dyDescent="0.25">
      <c r="A298">
        <v>483447</v>
      </c>
      <c r="B298">
        <v>4.6906439999999998</v>
      </c>
      <c r="C298" t="s">
        <v>472</v>
      </c>
      <c r="D298" t="s">
        <v>4729</v>
      </c>
      <c r="E298" t="s">
        <v>4756</v>
      </c>
      <c r="F298" t="s">
        <v>4046</v>
      </c>
      <c r="G298" t="s">
        <v>4758</v>
      </c>
      <c r="H298" s="4">
        <v>296</v>
      </c>
      <c r="I298" t="s">
        <v>4760</v>
      </c>
      <c r="J298">
        <v>7538</v>
      </c>
      <c r="K298" s="34" t="s">
        <v>10302</v>
      </c>
      <c r="M298" s="29" t="str">
        <f t="shared" si="59"/>
        <v>YES</v>
      </c>
      <c r="N298" s="9" t="str">
        <f t="shared" si="52"/>
        <v>YES</v>
      </c>
      <c r="O298" s="9">
        <f t="shared" si="53"/>
        <v>1.0028109658583511</v>
      </c>
      <c r="P298" s="9" t="str">
        <f t="shared" si="54"/>
        <v>YES</v>
      </c>
      <c r="Q298" s="9" t="s">
        <v>4658</v>
      </c>
      <c r="R298" s="30" t="s">
        <v>4658</v>
      </c>
      <c r="U298" s="17">
        <v>130401096.65899999</v>
      </c>
      <c r="V298" s="18">
        <v>313</v>
      </c>
      <c r="W298" s="18">
        <v>296</v>
      </c>
      <c r="X298" s="83" t="str">
        <f t="shared" si="55"/>
        <v>04019296</v>
      </c>
      <c r="Y298" s="26">
        <f t="shared" si="56"/>
        <v>4.6774957192306585</v>
      </c>
      <c r="Z298" s="17" t="b">
        <f t="shared" si="60"/>
        <v>1</v>
      </c>
      <c r="AA298" s="18" t="str">
        <f t="shared" si="61"/>
        <v>296</v>
      </c>
      <c r="AB298" s="18" t="b">
        <f t="shared" si="57"/>
        <v>1</v>
      </c>
      <c r="AC298" s="18" t="str">
        <f t="shared" si="62"/>
        <v>04019296</v>
      </c>
      <c r="AD298" s="19" t="b">
        <f t="shared" si="58"/>
        <v>1</v>
      </c>
      <c r="AE298" s="82"/>
      <c r="AF298" s="17" t="s">
        <v>4729</v>
      </c>
      <c r="AG298" s="18" t="s">
        <v>10302</v>
      </c>
      <c r="AH298" s="19" t="s">
        <v>473</v>
      </c>
    </row>
    <row r="299" spans="1:34" x14ac:dyDescent="0.25">
      <c r="A299">
        <v>450084</v>
      </c>
      <c r="B299">
        <v>0.996062</v>
      </c>
      <c r="C299" t="s">
        <v>4038</v>
      </c>
      <c r="D299" t="s">
        <v>4729</v>
      </c>
      <c r="E299" t="s">
        <v>4756</v>
      </c>
      <c r="F299" t="s">
        <v>3318</v>
      </c>
      <c r="G299" t="s">
        <v>4758</v>
      </c>
      <c r="H299" s="4">
        <v>297</v>
      </c>
      <c r="I299" t="s">
        <v>4760</v>
      </c>
      <c r="J299">
        <v>2218</v>
      </c>
      <c r="K299" s="34" t="s">
        <v>10303</v>
      </c>
      <c r="M299" s="29" t="str">
        <f t="shared" si="59"/>
        <v>YES</v>
      </c>
      <c r="N299" s="9" t="str">
        <f t="shared" si="52"/>
        <v>YES</v>
      </c>
      <c r="O299" s="9">
        <f t="shared" si="53"/>
        <v>0.98525850447337426</v>
      </c>
      <c r="P299" s="9" t="str">
        <f t="shared" si="54"/>
        <v>YES</v>
      </c>
      <c r="Q299" s="9" t="s">
        <v>4658</v>
      </c>
      <c r="R299" s="30" t="s">
        <v>4658</v>
      </c>
      <c r="U299" s="17">
        <v>28184090.504900001</v>
      </c>
      <c r="V299" s="18">
        <v>415</v>
      </c>
      <c r="W299" s="18">
        <v>297</v>
      </c>
      <c r="X299" s="83" t="str">
        <f t="shared" si="55"/>
        <v>04019297</v>
      </c>
      <c r="Y299" s="26">
        <f t="shared" si="56"/>
        <v>1.0109651380602904</v>
      </c>
      <c r="Z299" s="17" t="b">
        <f t="shared" si="60"/>
        <v>1</v>
      </c>
      <c r="AA299" s="18" t="str">
        <f t="shared" si="61"/>
        <v>297</v>
      </c>
      <c r="AB299" s="18" t="b">
        <f t="shared" si="57"/>
        <v>1</v>
      </c>
      <c r="AC299" s="18" t="str">
        <f t="shared" si="62"/>
        <v>04019297</v>
      </c>
      <c r="AD299" s="19" t="b">
        <f t="shared" si="58"/>
        <v>1</v>
      </c>
      <c r="AE299" s="82"/>
      <c r="AF299" s="17" t="s">
        <v>4729</v>
      </c>
      <c r="AG299" s="18" t="s">
        <v>10303</v>
      </c>
      <c r="AH299" s="19" t="s">
        <v>4039</v>
      </c>
    </row>
    <row r="300" spans="1:34" x14ac:dyDescent="0.25">
      <c r="A300">
        <v>531150</v>
      </c>
      <c r="B300">
        <v>0.25306000000000001</v>
      </c>
      <c r="C300" t="s">
        <v>365</v>
      </c>
      <c r="D300" t="s">
        <v>4729</v>
      </c>
      <c r="E300" t="s">
        <v>4756</v>
      </c>
      <c r="F300" t="s">
        <v>4046</v>
      </c>
      <c r="G300" t="s">
        <v>4094</v>
      </c>
      <c r="H300" s="4">
        <v>298</v>
      </c>
      <c r="I300" t="s">
        <v>4760</v>
      </c>
      <c r="J300">
        <v>2126</v>
      </c>
      <c r="K300" s="34" t="s">
        <v>10304</v>
      </c>
      <c r="M300" s="29" t="str">
        <f t="shared" si="59"/>
        <v>YES</v>
      </c>
      <c r="N300" s="9" t="str">
        <f t="shared" si="52"/>
        <v>YES</v>
      </c>
      <c r="O300" s="9">
        <f t="shared" si="53"/>
        <v>1.0016012874959352</v>
      </c>
      <c r="P300" s="9" t="str">
        <f t="shared" si="54"/>
        <v>YES</v>
      </c>
      <c r="Q300" s="9" t="s">
        <v>4658</v>
      </c>
      <c r="R300" s="30" t="s">
        <v>4658</v>
      </c>
      <c r="U300" s="17">
        <v>7043629.0289099999</v>
      </c>
      <c r="V300" s="18">
        <v>130</v>
      </c>
      <c r="W300" s="18">
        <v>298</v>
      </c>
      <c r="X300" s="83" t="str">
        <f t="shared" si="55"/>
        <v>04019298</v>
      </c>
      <c r="Y300" s="26">
        <f t="shared" si="56"/>
        <v>0.25265542602552515</v>
      </c>
      <c r="Z300" s="17" t="b">
        <f t="shared" si="60"/>
        <v>1</v>
      </c>
      <c r="AA300" s="18" t="str">
        <f t="shared" si="61"/>
        <v>298</v>
      </c>
      <c r="AB300" s="18" t="b">
        <f t="shared" si="57"/>
        <v>1</v>
      </c>
      <c r="AC300" s="18" t="str">
        <f t="shared" si="62"/>
        <v>04019298</v>
      </c>
      <c r="AD300" s="19" t="b">
        <f t="shared" si="58"/>
        <v>1</v>
      </c>
      <c r="AE300" s="82"/>
      <c r="AF300" s="17" t="s">
        <v>4729</v>
      </c>
      <c r="AG300" s="18" t="s">
        <v>10304</v>
      </c>
      <c r="AH300" s="19" t="s">
        <v>366</v>
      </c>
    </row>
    <row r="301" spans="1:34" x14ac:dyDescent="0.25">
      <c r="A301">
        <v>531248</v>
      </c>
      <c r="B301">
        <v>0.47805700000000001</v>
      </c>
      <c r="C301" t="s">
        <v>372</v>
      </c>
      <c r="D301" t="s">
        <v>4729</v>
      </c>
      <c r="E301" t="s">
        <v>4756</v>
      </c>
      <c r="F301" t="s">
        <v>4046</v>
      </c>
      <c r="G301" t="s">
        <v>4094</v>
      </c>
      <c r="H301" s="4">
        <v>299</v>
      </c>
      <c r="I301" t="s">
        <v>4760</v>
      </c>
      <c r="J301">
        <v>1598</v>
      </c>
      <c r="K301" s="34" t="s">
        <v>10305</v>
      </c>
      <c r="M301" s="29" t="str">
        <f t="shared" si="59"/>
        <v>YES</v>
      </c>
      <c r="N301" s="9" t="str">
        <f t="shared" si="52"/>
        <v>YES</v>
      </c>
      <c r="O301" s="9">
        <f t="shared" si="53"/>
        <v>0.98721379766994355</v>
      </c>
      <c r="P301" s="9" t="str">
        <f t="shared" si="54"/>
        <v>YES</v>
      </c>
      <c r="Q301" s="9" t="s">
        <v>4658</v>
      </c>
      <c r="R301" s="30" t="s">
        <v>4658</v>
      </c>
      <c r="U301" s="17">
        <v>13500079.010500001</v>
      </c>
      <c r="V301" s="18">
        <v>115</v>
      </c>
      <c r="W301" s="18">
        <v>299</v>
      </c>
      <c r="X301" s="83" t="str">
        <f t="shared" si="55"/>
        <v>04019299</v>
      </c>
      <c r="Y301" s="26">
        <f t="shared" si="56"/>
        <v>0.48424870188030877</v>
      </c>
      <c r="Z301" s="17" t="b">
        <f t="shared" si="60"/>
        <v>1</v>
      </c>
      <c r="AA301" s="18" t="str">
        <f t="shared" si="61"/>
        <v>299</v>
      </c>
      <c r="AB301" s="18" t="b">
        <f t="shared" si="57"/>
        <v>1</v>
      </c>
      <c r="AC301" s="18" t="str">
        <f t="shared" si="62"/>
        <v>04019299</v>
      </c>
      <c r="AD301" s="19" t="b">
        <f t="shared" si="58"/>
        <v>1</v>
      </c>
      <c r="AE301" s="82"/>
      <c r="AF301" s="17" t="s">
        <v>4729</v>
      </c>
      <c r="AG301" s="18" t="s">
        <v>10305</v>
      </c>
      <c r="AH301" s="19" t="s">
        <v>373</v>
      </c>
    </row>
    <row r="302" spans="1:34" x14ac:dyDescent="0.25">
      <c r="A302">
        <v>577682</v>
      </c>
      <c r="B302">
        <v>1.816764</v>
      </c>
      <c r="C302" t="s">
        <v>231</v>
      </c>
      <c r="D302" t="s">
        <v>4729</v>
      </c>
      <c r="E302" t="s">
        <v>4756</v>
      </c>
      <c r="F302" t="s">
        <v>4046</v>
      </c>
      <c r="G302" t="s">
        <v>4758</v>
      </c>
      <c r="H302" s="4">
        <v>300</v>
      </c>
      <c r="I302" t="s">
        <v>4760</v>
      </c>
      <c r="J302">
        <v>1526</v>
      </c>
      <c r="K302" s="34" t="s">
        <v>10306</v>
      </c>
      <c r="M302" s="29" t="str">
        <f t="shared" si="59"/>
        <v>YES</v>
      </c>
      <c r="N302" s="9" t="str">
        <f t="shared" si="52"/>
        <v>YES</v>
      </c>
      <c r="O302" s="9">
        <f t="shared" si="53"/>
        <v>1.0277976142467693</v>
      </c>
      <c r="P302" s="9" t="str">
        <f t="shared" si="54"/>
        <v>YES</v>
      </c>
      <c r="Q302" s="9" t="s">
        <v>4658</v>
      </c>
      <c r="R302" s="30" t="s">
        <v>4658</v>
      </c>
      <c r="U302" s="17">
        <v>49278644.740500003</v>
      </c>
      <c r="V302" s="18">
        <v>85</v>
      </c>
      <c r="W302" s="18">
        <v>300</v>
      </c>
      <c r="X302" s="83" t="str">
        <f t="shared" si="55"/>
        <v>04019300</v>
      </c>
      <c r="Y302" s="26">
        <f t="shared" si="56"/>
        <v>1.7676281544313879</v>
      </c>
      <c r="Z302" s="17" t="b">
        <f t="shared" si="60"/>
        <v>1</v>
      </c>
      <c r="AA302" s="18" t="str">
        <f t="shared" si="61"/>
        <v>300</v>
      </c>
      <c r="AB302" s="18" t="b">
        <f t="shared" si="57"/>
        <v>1</v>
      </c>
      <c r="AC302" s="18" t="str">
        <f t="shared" si="62"/>
        <v>04019300</v>
      </c>
      <c r="AD302" s="19" t="b">
        <f t="shared" si="58"/>
        <v>1</v>
      </c>
      <c r="AE302" s="82"/>
      <c r="AF302" s="17" t="s">
        <v>4729</v>
      </c>
      <c r="AG302" s="18" t="s">
        <v>10306</v>
      </c>
      <c r="AH302" s="19" t="s">
        <v>232</v>
      </c>
    </row>
    <row r="303" spans="1:34" x14ac:dyDescent="0.25">
      <c r="A303">
        <v>577661</v>
      </c>
      <c r="B303">
        <v>0.86859500000000001</v>
      </c>
      <c r="C303" t="s">
        <v>228</v>
      </c>
      <c r="D303" t="s">
        <v>4729</v>
      </c>
      <c r="E303" t="s">
        <v>4756</v>
      </c>
      <c r="F303" t="s">
        <v>4046</v>
      </c>
      <c r="G303" t="s">
        <v>229</v>
      </c>
      <c r="H303" s="4">
        <v>301</v>
      </c>
      <c r="I303" t="s">
        <v>4760</v>
      </c>
      <c r="J303">
        <v>1283</v>
      </c>
      <c r="K303" s="34" t="s">
        <v>10307</v>
      </c>
      <c r="M303" s="29" t="str">
        <f t="shared" si="59"/>
        <v>YES</v>
      </c>
      <c r="N303" s="9" t="str">
        <f t="shared" si="52"/>
        <v>YES</v>
      </c>
      <c r="O303" s="9">
        <f t="shared" si="53"/>
        <v>0.96320695262642808</v>
      </c>
      <c r="P303" s="9" t="str">
        <f t="shared" si="54"/>
        <v>NO</v>
      </c>
      <c r="Q303" s="9" t="s">
        <v>4658</v>
      </c>
      <c r="R303" s="30" t="s">
        <v>4658</v>
      </c>
      <c r="U303" s="17">
        <v>25140016.672400001</v>
      </c>
      <c r="V303" s="18">
        <v>112</v>
      </c>
      <c r="W303" s="18">
        <v>301</v>
      </c>
      <c r="X303" s="83" t="str">
        <f t="shared" si="55"/>
        <v>04019301</v>
      </c>
      <c r="Y303" s="26">
        <f t="shared" si="56"/>
        <v>0.90177401401802115</v>
      </c>
      <c r="Z303" s="17" t="b">
        <f t="shared" si="60"/>
        <v>1</v>
      </c>
      <c r="AA303" s="18" t="str">
        <f t="shared" si="61"/>
        <v>301</v>
      </c>
      <c r="AB303" s="18" t="b">
        <f t="shared" si="57"/>
        <v>1</v>
      </c>
      <c r="AC303" s="18" t="str">
        <f t="shared" si="62"/>
        <v>04019301</v>
      </c>
      <c r="AD303" s="19" t="b">
        <f t="shared" si="58"/>
        <v>1</v>
      </c>
      <c r="AE303" s="82"/>
      <c r="AF303" s="17" t="s">
        <v>4729</v>
      </c>
      <c r="AG303" s="18" t="s">
        <v>10307</v>
      </c>
      <c r="AH303" s="19" t="s">
        <v>230</v>
      </c>
    </row>
    <row r="304" spans="1:34" x14ac:dyDescent="0.25">
      <c r="A304">
        <v>667701</v>
      </c>
      <c r="B304">
        <v>131.160099</v>
      </c>
      <c r="C304" t="s">
        <v>4134</v>
      </c>
      <c r="D304" t="s">
        <v>4729</v>
      </c>
      <c r="E304" t="s">
        <v>4756</v>
      </c>
      <c r="F304" t="s">
        <v>4046</v>
      </c>
      <c r="G304" t="s">
        <v>4758</v>
      </c>
      <c r="H304" s="4">
        <v>302</v>
      </c>
      <c r="I304" t="s">
        <v>4760</v>
      </c>
      <c r="J304">
        <v>1442</v>
      </c>
      <c r="K304" s="34" t="s">
        <v>10308</v>
      </c>
      <c r="M304" s="29" t="str">
        <f t="shared" si="59"/>
        <v>YES</v>
      </c>
      <c r="N304" s="9" t="str">
        <f t="shared" si="52"/>
        <v>YES</v>
      </c>
      <c r="O304" s="9">
        <f t="shared" si="53"/>
        <v>0.8778575774737406</v>
      </c>
      <c r="P304" s="9" t="str">
        <f t="shared" si="54"/>
        <v>NO</v>
      </c>
      <c r="Q304" s="9" t="s">
        <v>4658</v>
      </c>
      <c r="R304" s="30" t="s">
        <v>4658</v>
      </c>
      <c r="U304" s="17">
        <v>4165292637.1999998</v>
      </c>
      <c r="V304" s="18">
        <v>1</v>
      </c>
      <c r="W304" s="18">
        <v>302</v>
      </c>
      <c r="X304" s="83" t="str">
        <f t="shared" si="55"/>
        <v>04019302</v>
      </c>
      <c r="Y304" s="26">
        <f t="shared" si="56"/>
        <v>149.40931463785583</v>
      </c>
      <c r="Z304" s="17" t="b">
        <f t="shared" si="60"/>
        <v>1</v>
      </c>
      <c r="AA304" s="18" t="str">
        <f t="shared" si="61"/>
        <v>302</v>
      </c>
      <c r="AB304" s="18" t="b">
        <f t="shared" si="57"/>
        <v>1</v>
      </c>
      <c r="AC304" s="18" t="str">
        <f t="shared" si="62"/>
        <v>04019302</v>
      </c>
      <c r="AD304" s="19" t="b">
        <f t="shared" si="58"/>
        <v>1</v>
      </c>
      <c r="AE304" s="82"/>
      <c r="AF304" s="17" t="s">
        <v>4729</v>
      </c>
      <c r="AG304" s="18" t="s">
        <v>10308</v>
      </c>
      <c r="AH304" s="19" t="s">
        <v>4135</v>
      </c>
    </row>
    <row r="305" spans="1:34" x14ac:dyDescent="0.25">
      <c r="A305">
        <v>554507</v>
      </c>
      <c r="B305">
        <v>0.27268399999999998</v>
      </c>
      <c r="C305" t="s">
        <v>642</v>
      </c>
      <c r="D305" t="s">
        <v>4729</v>
      </c>
      <c r="E305" t="s">
        <v>4756</v>
      </c>
      <c r="F305" t="s">
        <v>4046</v>
      </c>
      <c r="G305" t="s">
        <v>4094</v>
      </c>
      <c r="H305" s="4">
        <v>303</v>
      </c>
      <c r="I305" t="s">
        <v>4760</v>
      </c>
      <c r="J305">
        <v>1624</v>
      </c>
      <c r="K305" s="34" t="s">
        <v>10309</v>
      </c>
      <c r="M305" s="29" t="str">
        <f t="shared" si="59"/>
        <v>YES</v>
      </c>
      <c r="N305" s="9" t="str">
        <f t="shared" si="52"/>
        <v>YES</v>
      </c>
      <c r="O305" s="9">
        <f t="shared" si="53"/>
        <v>0.9383828905484789</v>
      </c>
      <c r="P305" s="9" t="str">
        <f t="shared" si="54"/>
        <v>NO</v>
      </c>
      <c r="Q305" s="9" t="s">
        <v>4658</v>
      </c>
      <c r="R305" s="30" t="s">
        <v>4658</v>
      </c>
      <c r="U305" s="17">
        <v>8101163.9301699996</v>
      </c>
      <c r="V305" s="18">
        <v>191</v>
      </c>
      <c r="W305" s="18">
        <v>303</v>
      </c>
      <c r="X305" s="83" t="str">
        <f t="shared" si="55"/>
        <v>04019303</v>
      </c>
      <c r="Y305" s="26">
        <f t="shared" si="56"/>
        <v>0.29058927091117137</v>
      </c>
      <c r="Z305" s="17" t="b">
        <f t="shared" si="60"/>
        <v>1</v>
      </c>
      <c r="AA305" s="18" t="str">
        <f t="shared" si="61"/>
        <v>303</v>
      </c>
      <c r="AB305" s="18" t="b">
        <f t="shared" si="57"/>
        <v>1</v>
      </c>
      <c r="AC305" s="18" t="str">
        <f t="shared" si="62"/>
        <v>04019303</v>
      </c>
      <c r="AD305" s="19" t="b">
        <f t="shared" si="58"/>
        <v>1</v>
      </c>
      <c r="AE305" s="82"/>
      <c r="AF305" s="17" t="s">
        <v>4729</v>
      </c>
      <c r="AG305" s="18" t="s">
        <v>10309</v>
      </c>
      <c r="AH305" s="19" t="s">
        <v>643</v>
      </c>
    </row>
    <row r="306" spans="1:34" x14ac:dyDescent="0.25">
      <c r="A306">
        <v>563266</v>
      </c>
      <c r="B306">
        <v>0.59540800000000005</v>
      </c>
      <c r="C306" t="s">
        <v>329</v>
      </c>
      <c r="D306" t="s">
        <v>4729</v>
      </c>
      <c r="E306" t="s">
        <v>4756</v>
      </c>
      <c r="F306" t="s">
        <v>4046</v>
      </c>
      <c r="G306" t="s">
        <v>4094</v>
      </c>
      <c r="H306" s="4">
        <v>304</v>
      </c>
      <c r="I306" t="s">
        <v>4760</v>
      </c>
      <c r="J306">
        <v>1092</v>
      </c>
      <c r="K306" s="34" t="s">
        <v>10310</v>
      </c>
      <c r="M306" s="29" t="str">
        <f t="shared" si="59"/>
        <v>YES</v>
      </c>
      <c r="N306" s="9" t="str">
        <f t="shared" si="52"/>
        <v>YES</v>
      </c>
      <c r="O306" s="9">
        <f t="shared" si="53"/>
        <v>1.0126353736929894</v>
      </c>
      <c r="P306" s="9" t="str">
        <f t="shared" si="54"/>
        <v>YES</v>
      </c>
      <c r="Q306" s="9" t="s">
        <v>4658</v>
      </c>
      <c r="R306" s="30" t="s">
        <v>4658</v>
      </c>
      <c r="U306" s="17">
        <v>16391904.547700001</v>
      </c>
      <c r="V306" s="18">
        <v>169</v>
      </c>
      <c r="W306" s="18">
        <v>304</v>
      </c>
      <c r="X306" s="83" t="str">
        <f t="shared" si="55"/>
        <v>04019304</v>
      </c>
      <c r="Y306" s="26">
        <f t="shared" si="56"/>
        <v>0.58797866978377533</v>
      </c>
      <c r="Z306" s="17" t="b">
        <f t="shared" si="60"/>
        <v>1</v>
      </c>
      <c r="AA306" s="18" t="str">
        <f t="shared" si="61"/>
        <v>304</v>
      </c>
      <c r="AB306" s="18" t="b">
        <f t="shared" si="57"/>
        <v>1</v>
      </c>
      <c r="AC306" s="18" t="str">
        <f t="shared" si="62"/>
        <v>04019304</v>
      </c>
      <c r="AD306" s="19" t="b">
        <f t="shared" si="58"/>
        <v>1</v>
      </c>
      <c r="AE306" s="82"/>
      <c r="AF306" s="17" t="s">
        <v>4729</v>
      </c>
      <c r="AG306" s="18" t="s">
        <v>10310</v>
      </c>
      <c r="AH306" s="19" t="s">
        <v>330</v>
      </c>
    </row>
    <row r="307" spans="1:34" x14ac:dyDescent="0.25">
      <c r="A307">
        <v>563207</v>
      </c>
      <c r="B307">
        <v>0.49326799999999998</v>
      </c>
      <c r="C307" t="s">
        <v>323</v>
      </c>
      <c r="D307" t="s">
        <v>4729</v>
      </c>
      <c r="E307" t="s">
        <v>4756</v>
      </c>
      <c r="F307" t="s">
        <v>4046</v>
      </c>
      <c r="G307" t="s">
        <v>4094</v>
      </c>
      <c r="H307" s="4">
        <v>305</v>
      </c>
      <c r="I307" t="s">
        <v>4760</v>
      </c>
      <c r="J307">
        <v>2615</v>
      </c>
      <c r="K307" s="34" t="s">
        <v>10311</v>
      </c>
      <c r="M307" s="29" t="str">
        <f t="shared" si="59"/>
        <v>YES</v>
      </c>
      <c r="N307" s="9" t="str">
        <f t="shared" si="52"/>
        <v>YES</v>
      </c>
      <c r="O307" s="9">
        <f t="shared" si="53"/>
        <v>0.97730060813859143</v>
      </c>
      <c r="P307" s="9" t="str">
        <f t="shared" si="54"/>
        <v>YES</v>
      </c>
      <c r="Q307" s="9" t="s">
        <v>4658</v>
      </c>
      <c r="R307" s="30" t="s">
        <v>4658</v>
      </c>
      <c r="U307" s="17">
        <v>14070924.0296</v>
      </c>
      <c r="V307" s="18">
        <v>207</v>
      </c>
      <c r="W307" s="18">
        <v>305</v>
      </c>
      <c r="X307" s="83" t="str">
        <f t="shared" si="55"/>
        <v>04019305</v>
      </c>
      <c r="Y307" s="26">
        <f t="shared" si="56"/>
        <v>0.50472494940886137</v>
      </c>
      <c r="Z307" s="17" t="b">
        <f t="shared" si="60"/>
        <v>1</v>
      </c>
      <c r="AA307" s="18" t="str">
        <f t="shared" si="61"/>
        <v>305</v>
      </c>
      <c r="AB307" s="18" t="b">
        <f t="shared" si="57"/>
        <v>1</v>
      </c>
      <c r="AC307" s="18" t="str">
        <f t="shared" si="62"/>
        <v>04019305</v>
      </c>
      <c r="AD307" s="19" t="b">
        <f t="shared" si="58"/>
        <v>1</v>
      </c>
      <c r="AE307" s="82"/>
      <c r="AF307" s="17" t="s">
        <v>4729</v>
      </c>
      <c r="AG307" s="18" t="s">
        <v>10311</v>
      </c>
      <c r="AH307" s="19" t="s">
        <v>324</v>
      </c>
    </row>
    <row r="308" spans="1:34" x14ac:dyDescent="0.25">
      <c r="A308">
        <v>175184</v>
      </c>
      <c r="B308">
        <v>36.356589</v>
      </c>
      <c r="C308" t="s">
        <v>133</v>
      </c>
      <c r="D308" t="s">
        <v>4729</v>
      </c>
      <c r="E308" t="s">
        <v>4756</v>
      </c>
      <c r="F308" t="s">
        <v>4758</v>
      </c>
      <c r="G308" t="s">
        <v>4758</v>
      </c>
      <c r="H308" s="4">
        <v>306</v>
      </c>
      <c r="I308" t="s">
        <v>4760</v>
      </c>
      <c r="J308">
        <v>391</v>
      </c>
      <c r="K308" s="34" t="s">
        <v>10312</v>
      </c>
      <c r="M308" s="29" t="str">
        <f t="shared" si="59"/>
        <v>YES</v>
      </c>
      <c r="N308" s="9" t="str">
        <f t="shared" si="52"/>
        <v>YES</v>
      </c>
      <c r="O308" s="9">
        <f t="shared" si="53"/>
        <v>1.0048833547602876</v>
      </c>
      <c r="P308" s="9" t="str">
        <f t="shared" si="54"/>
        <v>YES</v>
      </c>
      <c r="Q308" s="9" t="s">
        <v>4658</v>
      </c>
      <c r="R308" s="30" t="s">
        <v>4658</v>
      </c>
      <c r="U308" s="17">
        <v>1008637993.63</v>
      </c>
      <c r="V308" s="18">
        <v>379</v>
      </c>
      <c r="W308" s="18">
        <v>306</v>
      </c>
      <c r="X308" s="83" t="str">
        <f t="shared" si="55"/>
        <v>04019306</v>
      </c>
      <c r="Y308" s="26">
        <f t="shared" si="56"/>
        <v>36.179909665906223</v>
      </c>
      <c r="Z308" s="17" t="b">
        <f t="shared" si="60"/>
        <v>1</v>
      </c>
      <c r="AA308" s="18" t="str">
        <f t="shared" si="61"/>
        <v>306</v>
      </c>
      <c r="AB308" s="18" t="b">
        <f t="shared" si="57"/>
        <v>1</v>
      </c>
      <c r="AC308" s="18" t="str">
        <f t="shared" si="62"/>
        <v>04019306</v>
      </c>
      <c r="AD308" s="19" t="b">
        <f t="shared" si="58"/>
        <v>1</v>
      </c>
      <c r="AE308" s="82"/>
      <c r="AF308" s="17" t="s">
        <v>4729</v>
      </c>
      <c r="AG308" s="18" t="s">
        <v>10312</v>
      </c>
      <c r="AH308" s="19" t="s">
        <v>134</v>
      </c>
    </row>
    <row r="309" spans="1:34" x14ac:dyDescent="0.25">
      <c r="A309">
        <v>153723</v>
      </c>
      <c r="B309">
        <v>617.32926499999996</v>
      </c>
      <c r="C309" t="s">
        <v>105</v>
      </c>
      <c r="D309" t="s">
        <v>4729</v>
      </c>
      <c r="E309" t="s">
        <v>4756</v>
      </c>
      <c r="F309" t="s">
        <v>3309</v>
      </c>
      <c r="G309" t="s">
        <v>4758</v>
      </c>
      <c r="H309" s="4">
        <v>307</v>
      </c>
      <c r="I309" t="s">
        <v>4760</v>
      </c>
      <c r="J309">
        <v>509</v>
      </c>
      <c r="K309" s="34" t="s">
        <v>10313</v>
      </c>
      <c r="M309" s="29" t="str">
        <f t="shared" si="59"/>
        <v>YES</v>
      </c>
      <c r="N309" s="9" t="str">
        <f t="shared" si="52"/>
        <v>YES</v>
      </c>
      <c r="O309" s="9">
        <f t="shared" si="53"/>
        <v>1.0020401572847921</v>
      </c>
      <c r="P309" s="9" t="str">
        <f t="shared" si="54"/>
        <v>YES</v>
      </c>
      <c r="Q309" s="9" t="s">
        <v>4658</v>
      </c>
      <c r="R309" s="30" t="s">
        <v>4658</v>
      </c>
      <c r="U309" s="17">
        <v>17175112251</v>
      </c>
      <c r="V309" s="18">
        <v>333</v>
      </c>
      <c r="W309" s="18">
        <v>307</v>
      </c>
      <c r="X309" s="83" t="str">
        <f t="shared" si="55"/>
        <v>04019307</v>
      </c>
      <c r="Y309" s="26">
        <f t="shared" si="56"/>
        <v>616.07238044507574</v>
      </c>
      <c r="Z309" s="17" t="b">
        <f t="shared" si="60"/>
        <v>1</v>
      </c>
      <c r="AA309" s="18" t="str">
        <f t="shared" si="61"/>
        <v>307</v>
      </c>
      <c r="AB309" s="18" t="b">
        <f t="shared" si="57"/>
        <v>1</v>
      </c>
      <c r="AC309" s="18" t="str">
        <f t="shared" si="62"/>
        <v>04019307</v>
      </c>
      <c r="AD309" s="19" t="b">
        <f t="shared" si="58"/>
        <v>1</v>
      </c>
      <c r="AE309" s="82"/>
      <c r="AF309" s="17" t="s">
        <v>4729</v>
      </c>
      <c r="AG309" s="18" t="s">
        <v>10313</v>
      </c>
      <c r="AH309" s="19" t="s">
        <v>106</v>
      </c>
    </row>
    <row r="310" spans="1:34" x14ac:dyDescent="0.25">
      <c r="A310">
        <v>449955</v>
      </c>
      <c r="B310">
        <v>1.110568</v>
      </c>
      <c r="C310" t="s">
        <v>3334</v>
      </c>
      <c r="D310" t="s">
        <v>4729</v>
      </c>
      <c r="E310" t="s">
        <v>4756</v>
      </c>
      <c r="F310" t="s">
        <v>3318</v>
      </c>
      <c r="G310" t="s">
        <v>3335</v>
      </c>
      <c r="H310" s="4">
        <v>308</v>
      </c>
      <c r="I310" t="s">
        <v>4760</v>
      </c>
      <c r="J310">
        <v>1108</v>
      </c>
      <c r="K310" s="34" t="s">
        <v>10314</v>
      </c>
      <c r="M310" s="29" t="str">
        <f t="shared" si="59"/>
        <v>YES</v>
      </c>
      <c r="N310" s="9" t="str">
        <f t="shared" si="52"/>
        <v>YES</v>
      </c>
      <c r="O310" s="9">
        <f t="shared" si="53"/>
        <v>1.0280786393255832</v>
      </c>
      <c r="P310" s="9" t="str">
        <f t="shared" si="54"/>
        <v>YES</v>
      </c>
      <c r="Q310" s="9" t="s">
        <v>4658</v>
      </c>
      <c r="R310" s="30" t="s">
        <v>4658</v>
      </c>
      <c r="U310" s="17">
        <v>30115263.314399999</v>
      </c>
      <c r="V310" s="18">
        <v>342</v>
      </c>
      <c r="W310" s="18">
        <v>308</v>
      </c>
      <c r="X310" s="83" t="str">
        <f t="shared" si="55"/>
        <v>04019308</v>
      </c>
      <c r="Y310" s="26">
        <f t="shared" si="56"/>
        <v>1.080236430871212</v>
      </c>
      <c r="Z310" s="17" t="b">
        <f t="shared" si="60"/>
        <v>1</v>
      </c>
      <c r="AA310" s="18" t="str">
        <f t="shared" si="61"/>
        <v>308</v>
      </c>
      <c r="AB310" s="18" t="b">
        <f t="shared" si="57"/>
        <v>1</v>
      </c>
      <c r="AC310" s="18" t="str">
        <f t="shared" si="62"/>
        <v>04019308</v>
      </c>
      <c r="AD310" s="19" t="b">
        <f t="shared" si="58"/>
        <v>1</v>
      </c>
      <c r="AE310" s="82"/>
      <c r="AF310" s="17" t="s">
        <v>4729</v>
      </c>
      <c r="AG310" s="18" t="s">
        <v>10314</v>
      </c>
      <c r="AH310" s="19" t="s">
        <v>3336</v>
      </c>
    </row>
    <row r="311" spans="1:34" x14ac:dyDescent="0.25">
      <c r="A311">
        <v>153764</v>
      </c>
      <c r="B311">
        <v>309.44587300000001</v>
      </c>
      <c r="C311" t="s">
        <v>109</v>
      </c>
      <c r="D311" t="s">
        <v>4729</v>
      </c>
      <c r="E311" t="s">
        <v>4756</v>
      </c>
      <c r="F311" t="s">
        <v>3309</v>
      </c>
      <c r="G311" t="s">
        <v>4758</v>
      </c>
      <c r="H311" s="4">
        <v>309</v>
      </c>
      <c r="I311" t="s">
        <v>4760</v>
      </c>
      <c r="J311">
        <v>1459</v>
      </c>
      <c r="K311" s="34" t="s">
        <v>10315</v>
      </c>
      <c r="M311" s="29" t="str">
        <f t="shared" si="59"/>
        <v>YES</v>
      </c>
      <c r="N311" s="9" t="str">
        <f t="shared" si="52"/>
        <v>YES</v>
      </c>
      <c r="O311" s="9">
        <f t="shared" si="53"/>
        <v>0.9830339196094191</v>
      </c>
      <c r="P311" s="9" t="str">
        <f t="shared" si="54"/>
        <v>YES</v>
      </c>
      <c r="Q311" s="9" t="s">
        <v>4658</v>
      </c>
      <c r="R311" s="30" t="s">
        <v>4658</v>
      </c>
      <c r="U311" s="17">
        <v>8775745835.1700001</v>
      </c>
      <c r="V311" s="18">
        <v>335</v>
      </c>
      <c r="W311" s="18">
        <v>309</v>
      </c>
      <c r="X311" s="83" t="str">
        <f t="shared" si="55"/>
        <v>04019309</v>
      </c>
      <c r="Y311" s="26">
        <f t="shared" si="56"/>
        <v>314.78656720507632</v>
      </c>
      <c r="Z311" s="17" t="b">
        <f t="shared" si="60"/>
        <v>1</v>
      </c>
      <c r="AA311" s="18" t="str">
        <f t="shared" si="61"/>
        <v>309</v>
      </c>
      <c r="AB311" s="18" t="b">
        <f t="shared" si="57"/>
        <v>1</v>
      </c>
      <c r="AC311" s="18" t="str">
        <f t="shared" si="62"/>
        <v>04019309</v>
      </c>
      <c r="AD311" s="19" t="b">
        <f t="shared" si="58"/>
        <v>1</v>
      </c>
      <c r="AE311" s="82"/>
      <c r="AF311" s="17" t="s">
        <v>4729</v>
      </c>
      <c r="AG311" s="18" t="s">
        <v>10315</v>
      </c>
      <c r="AH311" s="19" t="s">
        <v>110</v>
      </c>
    </row>
    <row r="312" spans="1:34" x14ac:dyDescent="0.25">
      <c r="A312">
        <v>545482</v>
      </c>
      <c r="B312">
        <v>1.1030180000000001</v>
      </c>
      <c r="C312" t="s">
        <v>145</v>
      </c>
      <c r="D312" t="s">
        <v>4729</v>
      </c>
      <c r="E312" t="s">
        <v>4756</v>
      </c>
      <c r="F312" t="s">
        <v>4046</v>
      </c>
      <c r="G312" t="s">
        <v>143</v>
      </c>
      <c r="H312" s="4">
        <v>310</v>
      </c>
      <c r="I312" t="s">
        <v>4760</v>
      </c>
      <c r="J312">
        <v>3364</v>
      </c>
      <c r="K312" s="34" t="s">
        <v>10316</v>
      </c>
      <c r="M312" s="29" t="str">
        <f t="shared" si="59"/>
        <v>YES</v>
      </c>
      <c r="N312" s="9" t="str">
        <f t="shared" si="52"/>
        <v>YES</v>
      </c>
      <c r="O312" s="9">
        <f t="shared" si="53"/>
        <v>1.0002148523927941</v>
      </c>
      <c r="P312" s="9" t="str">
        <f t="shared" si="54"/>
        <v>YES</v>
      </c>
      <c r="Q312" s="9" t="s">
        <v>4658</v>
      </c>
      <c r="R312" s="30" t="s">
        <v>4658</v>
      </c>
      <c r="U312" s="17">
        <v>30743771.638300002</v>
      </c>
      <c r="V312" s="18">
        <v>18</v>
      </c>
      <c r="W312" s="18">
        <v>310</v>
      </c>
      <c r="X312" s="83" t="str">
        <f t="shared" si="55"/>
        <v>04019310</v>
      </c>
      <c r="Y312" s="26">
        <f t="shared" si="56"/>
        <v>1.1027810648494893</v>
      </c>
      <c r="Z312" s="17" t="b">
        <f t="shared" si="60"/>
        <v>1</v>
      </c>
      <c r="AA312" s="18" t="str">
        <f t="shared" si="61"/>
        <v>310</v>
      </c>
      <c r="AB312" s="18" t="b">
        <f t="shared" si="57"/>
        <v>1</v>
      </c>
      <c r="AC312" s="18" t="str">
        <f t="shared" si="62"/>
        <v>04019310</v>
      </c>
      <c r="AD312" s="19" t="b">
        <f t="shared" si="58"/>
        <v>1</v>
      </c>
      <c r="AE312" s="82"/>
      <c r="AF312" s="17" t="s">
        <v>4729</v>
      </c>
      <c r="AG312" s="18" t="s">
        <v>10316</v>
      </c>
      <c r="AH312" s="19" t="s">
        <v>146</v>
      </c>
    </row>
    <row r="313" spans="1:34" x14ac:dyDescent="0.25">
      <c r="A313">
        <v>499164</v>
      </c>
      <c r="B313">
        <v>1.933225</v>
      </c>
      <c r="C313" t="s">
        <v>2</v>
      </c>
      <c r="D313" t="s">
        <v>4729</v>
      </c>
      <c r="E313" t="s">
        <v>4756</v>
      </c>
      <c r="F313" t="s">
        <v>4046</v>
      </c>
      <c r="G313" t="s">
        <v>4758</v>
      </c>
      <c r="H313" s="4">
        <v>311</v>
      </c>
      <c r="I313" t="s">
        <v>4760</v>
      </c>
      <c r="J313">
        <v>3797</v>
      </c>
      <c r="K313" s="34" t="s">
        <v>10317</v>
      </c>
      <c r="M313" s="29" t="str">
        <f t="shared" si="59"/>
        <v>YES</v>
      </c>
      <c r="N313" s="9" t="str">
        <f t="shared" si="52"/>
        <v>YES</v>
      </c>
      <c r="O313" s="9">
        <f t="shared" si="53"/>
        <v>1.0379116909282542</v>
      </c>
      <c r="P313" s="9" t="str">
        <f t="shared" si="54"/>
        <v>NO</v>
      </c>
      <c r="Q313" s="9" t="s">
        <v>4658</v>
      </c>
      <c r="R313" s="30" t="s">
        <v>4658</v>
      </c>
      <c r="U313" s="17">
        <v>51926594.825999998</v>
      </c>
      <c r="V313" s="18">
        <v>27</v>
      </c>
      <c r="W313" s="18">
        <v>311</v>
      </c>
      <c r="X313" s="83" t="str">
        <f t="shared" si="55"/>
        <v>04019311</v>
      </c>
      <c r="Y313" s="26">
        <f t="shared" si="56"/>
        <v>1.8626102942062672</v>
      </c>
      <c r="Z313" s="17" t="b">
        <f t="shared" si="60"/>
        <v>1</v>
      </c>
      <c r="AA313" s="18" t="str">
        <f t="shared" si="61"/>
        <v>311</v>
      </c>
      <c r="AB313" s="18" t="b">
        <f t="shared" si="57"/>
        <v>1</v>
      </c>
      <c r="AC313" s="18" t="str">
        <f t="shared" si="62"/>
        <v>04019311</v>
      </c>
      <c r="AD313" s="19" t="b">
        <f t="shared" si="58"/>
        <v>1</v>
      </c>
      <c r="AE313" s="82"/>
      <c r="AF313" s="17" t="s">
        <v>4729</v>
      </c>
      <c r="AG313" s="18" t="s">
        <v>10317</v>
      </c>
      <c r="AH313" s="19" t="s">
        <v>3</v>
      </c>
    </row>
    <row r="314" spans="1:34" x14ac:dyDescent="0.25">
      <c r="A314">
        <v>512039</v>
      </c>
      <c r="B314">
        <v>0.41712100000000002</v>
      </c>
      <c r="C314" t="s">
        <v>17</v>
      </c>
      <c r="D314" t="s">
        <v>4729</v>
      </c>
      <c r="E314" t="s">
        <v>4756</v>
      </c>
      <c r="F314" t="s">
        <v>4046</v>
      </c>
      <c r="G314" t="s">
        <v>11</v>
      </c>
      <c r="H314" s="4">
        <v>312</v>
      </c>
      <c r="I314" t="s">
        <v>4760</v>
      </c>
      <c r="J314">
        <v>1876</v>
      </c>
      <c r="K314" s="34" t="s">
        <v>10318</v>
      </c>
      <c r="M314" s="29" t="str">
        <f t="shared" si="59"/>
        <v>YES</v>
      </c>
      <c r="N314" s="9" t="str">
        <f t="shared" si="52"/>
        <v>YES</v>
      </c>
      <c r="O314" s="9">
        <f t="shared" si="53"/>
        <v>1.028269461746979</v>
      </c>
      <c r="P314" s="9" t="str">
        <f t="shared" si="54"/>
        <v>YES</v>
      </c>
      <c r="Q314" s="9" t="s">
        <v>4658</v>
      </c>
      <c r="R314" s="30" t="s">
        <v>4658</v>
      </c>
      <c r="U314" s="17">
        <v>11308967.6578</v>
      </c>
      <c r="V314" s="18">
        <v>37</v>
      </c>
      <c r="W314" s="18">
        <v>312</v>
      </c>
      <c r="X314" s="83" t="str">
        <f t="shared" si="55"/>
        <v>04019312</v>
      </c>
      <c r="Y314" s="26">
        <f t="shared" si="56"/>
        <v>0.40565339681617307</v>
      </c>
      <c r="Z314" s="17" t="b">
        <f t="shared" si="60"/>
        <v>1</v>
      </c>
      <c r="AA314" s="18" t="str">
        <f t="shared" si="61"/>
        <v>312</v>
      </c>
      <c r="AB314" s="18" t="b">
        <f t="shared" si="57"/>
        <v>1</v>
      </c>
      <c r="AC314" s="18" t="str">
        <f t="shared" si="62"/>
        <v>04019312</v>
      </c>
      <c r="AD314" s="19" t="b">
        <f t="shared" si="58"/>
        <v>1</v>
      </c>
      <c r="AE314" s="82"/>
      <c r="AF314" s="17" t="s">
        <v>4729</v>
      </c>
      <c r="AG314" s="18" t="s">
        <v>10318</v>
      </c>
      <c r="AH314" s="19" t="s">
        <v>18</v>
      </c>
    </row>
    <row r="315" spans="1:34" x14ac:dyDescent="0.25">
      <c r="A315">
        <v>499245</v>
      </c>
      <c r="B315">
        <v>0.82158699999999996</v>
      </c>
      <c r="C315" t="s">
        <v>10</v>
      </c>
      <c r="D315" t="s">
        <v>4729</v>
      </c>
      <c r="E315" t="s">
        <v>4756</v>
      </c>
      <c r="F315" t="s">
        <v>4046</v>
      </c>
      <c r="G315" t="s">
        <v>11</v>
      </c>
      <c r="H315" s="4">
        <v>313</v>
      </c>
      <c r="I315" t="s">
        <v>4760</v>
      </c>
      <c r="J315">
        <v>3020</v>
      </c>
      <c r="K315" s="34" t="s">
        <v>10319</v>
      </c>
      <c r="M315" s="29" t="str">
        <f t="shared" si="59"/>
        <v>YES</v>
      </c>
      <c r="N315" s="9" t="str">
        <f t="shared" si="52"/>
        <v>YES</v>
      </c>
      <c r="O315" s="9">
        <f t="shared" si="53"/>
        <v>1.0013776289108209</v>
      </c>
      <c r="P315" s="9" t="str">
        <f t="shared" si="54"/>
        <v>YES</v>
      </c>
      <c r="Q315" s="9" t="s">
        <v>4658</v>
      </c>
      <c r="R315" s="30" t="s">
        <v>4658</v>
      </c>
      <c r="U315" s="17">
        <v>22873020.486499999</v>
      </c>
      <c r="V315" s="18">
        <v>64</v>
      </c>
      <c r="W315" s="18">
        <v>313</v>
      </c>
      <c r="X315" s="83" t="str">
        <f t="shared" si="55"/>
        <v>04019313</v>
      </c>
      <c r="Y315" s="26">
        <f t="shared" si="56"/>
        <v>0.82045671510918838</v>
      </c>
      <c r="Z315" s="17" t="b">
        <f t="shared" si="60"/>
        <v>1</v>
      </c>
      <c r="AA315" s="18" t="str">
        <f t="shared" si="61"/>
        <v>313</v>
      </c>
      <c r="AB315" s="18" t="b">
        <f t="shared" si="57"/>
        <v>1</v>
      </c>
      <c r="AC315" s="18" t="str">
        <f t="shared" si="62"/>
        <v>04019313</v>
      </c>
      <c r="AD315" s="19" t="b">
        <f t="shared" si="58"/>
        <v>1</v>
      </c>
      <c r="AE315" s="82"/>
      <c r="AF315" s="17" t="s">
        <v>4729</v>
      </c>
      <c r="AG315" s="18" t="s">
        <v>10319</v>
      </c>
      <c r="AH315" s="19" t="s">
        <v>12</v>
      </c>
    </row>
    <row r="316" spans="1:34" x14ac:dyDescent="0.25">
      <c r="A316">
        <v>450139</v>
      </c>
      <c r="B316">
        <v>6.7497860000000003</v>
      </c>
      <c r="C316" t="s">
        <v>4045</v>
      </c>
      <c r="D316" t="s">
        <v>4729</v>
      </c>
      <c r="E316" t="s">
        <v>4756</v>
      </c>
      <c r="F316" t="s">
        <v>4046</v>
      </c>
      <c r="G316" t="s">
        <v>4758</v>
      </c>
      <c r="H316" s="4">
        <v>314</v>
      </c>
      <c r="I316" t="s">
        <v>4760</v>
      </c>
      <c r="J316">
        <v>4036</v>
      </c>
      <c r="K316" s="34" t="s">
        <v>10320</v>
      </c>
      <c r="M316" s="29" t="str">
        <f t="shared" si="59"/>
        <v>YES</v>
      </c>
      <c r="N316" s="9" t="str">
        <f t="shared" si="52"/>
        <v>YES</v>
      </c>
      <c r="O316" s="9">
        <f t="shared" si="53"/>
        <v>1.0220273151928942</v>
      </c>
      <c r="P316" s="9" t="str">
        <f t="shared" si="54"/>
        <v>YES</v>
      </c>
      <c r="Q316" s="9" t="s">
        <v>4658</v>
      </c>
      <c r="R316" s="30" t="s">
        <v>4658</v>
      </c>
      <c r="U316" s="17">
        <v>184117617.23500001</v>
      </c>
      <c r="V316" s="18">
        <v>336</v>
      </c>
      <c r="W316" s="18">
        <v>314</v>
      </c>
      <c r="X316" s="83" t="str">
        <f t="shared" si="55"/>
        <v>04019314</v>
      </c>
      <c r="Y316" s="26">
        <f t="shared" si="56"/>
        <v>6.6043107651443416</v>
      </c>
      <c r="Z316" s="17" t="b">
        <f t="shared" si="60"/>
        <v>1</v>
      </c>
      <c r="AA316" s="18" t="str">
        <f t="shared" si="61"/>
        <v>314</v>
      </c>
      <c r="AB316" s="18" t="b">
        <f t="shared" si="57"/>
        <v>1</v>
      </c>
      <c r="AC316" s="18" t="str">
        <f t="shared" si="62"/>
        <v>04019314</v>
      </c>
      <c r="AD316" s="19" t="b">
        <f t="shared" si="58"/>
        <v>1</v>
      </c>
      <c r="AE316" s="82"/>
      <c r="AF316" s="17" t="s">
        <v>4729</v>
      </c>
      <c r="AG316" s="18" t="s">
        <v>10320</v>
      </c>
      <c r="AH316" s="19" t="s">
        <v>4047</v>
      </c>
    </row>
    <row r="317" spans="1:34" x14ac:dyDescent="0.25">
      <c r="A317">
        <v>512490</v>
      </c>
      <c r="B317">
        <v>0.77725900000000003</v>
      </c>
      <c r="C317" t="s">
        <v>63</v>
      </c>
      <c r="D317" t="s">
        <v>4729</v>
      </c>
      <c r="E317" t="s">
        <v>4756</v>
      </c>
      <c r="F317" t="s">
        <v>4046</v>
      </c>
      <c r="G317" t="s">
        <v>4758</v>
      </c>
      <c r="H317" s="4">
        <v>315</v>
      </c>
      <c r="I317" t="s">
        <v>4760</v>
      </c>
      <c r="J317">
        <v>2492</v>
      </c>
      <c r="K317" s="34" t="s">
        <v>10321</v>
      </c>
      <c r="M317" s="29" t="str">
        <f t="shared" si="59"/>
        <v>YES</v>
      </c>
      <c r="N317" s="9" t="str">
        <f t="shared" si="52"/>
        <v>YES</v>
      </c>
      <c r="O317" s="9">
        <f t="shared" si="53"/>
        <v>0.99029461213139403</v>
      </c>
      <c r="P317" s="9" t="str">
        <f t="shared" si="54"/>
        <v>YES</v>
      </c>
      <c r="Q317" s="9" t="s">
        <v>4658</v>
      </c>
      <c r="R317" s="30" t="s">
        <v>4658</v>
      </c>
      <c r="U317" s="17">
        <v>21881101.886399999</v>
      </c>
      <c r="V317" s="18">
        <v>77</v>
      </c>
      <c r="W317" s="18">
        <v>315</v>
      </c>
      <c r="X317" s="83" t="str">
        <f t="shared" si="55"/>
        <v>04019315</v>
      </c>
      <c r="Y317" s="26">
        <f t="shared" si="56"/>
        <v>0.78487653116391187</v>
      </c>
      <c r="Z317" s="17" t="b">
        <f t="shared" si="60"/>
        <v>1</v>
      </c>
      <c r="AA317" s="18" t="str">
        <f t="shared" si="61"/>
        <v>315</v>
      </c>
      <c r="AB317" s="18" t="b">
        <f t="shared" si="57"/>
        <v>1</v>
      </c>
      <c r="AC317" s="18" t="str">
        <f t="shared" si="62"/>
        <v>04019315</v>
      </c>
      <c r="AD317" s="19" t="b">
        <f t="shared" si="58"/>
        <v>1</v>
      </c>
      <c r="AE317" s="82"/>
      <c r="AF317" s="17" t="s">
        <v>4729</v>
      </c>
      <c r="AG317" s="18" t="s">
        <v>10321</v>
      </c>
      <c r="AH317" s="19" t="s">
        <v>64</v>
      </c>
    </row>
    <row r="318" spans="1:34" x14ac:dyDescent="0.25">
      <c r="A318">
        <v>521397</v>
      </c>
      <c r="B318">
        <v>0.28887499999999999</v>
      </c>
      <c r="C318" t="s">
        <v>412</v>
      </c>
      <c r="D318" t="s">
        <v>4729</v>
      </c>
      <c r="E318" t="s">
        <v>4756</v>
      </c>
      <c r="F318" t="s">
        <v>4046</v>
      </c>
      <c r="G318" t="s">
        <v>4094</v>
      </c>
      <c r="H318" s="4">
        <v>316</v>
      </c>
      <c r="I318" t="s">
        <v>4760</v>
      </c>
      <c r="J318">
        <v>1148</v>
      </c>
      <c r="K318" s="34" t="s">
        <v>10322</v>
      </c>
      <c r="M318" s="29" t="str">
        <f t="shared" si="59"/>
        <v>YES</v>
      </c>
      <c r="N318" s="9" t="str">
        <f t="shared" si="52"/>
        <v>YES</v>
      </c>
      <c r="O318" s="9">
        <f t="shared" si="53"/>
        <v>0.96923814407991993</v>
      </c>
      <c r="P318" s="9" t="str">
        <f t="shared" si="54"/>
        <v>NO</v>
      </c>
      <c r="Q318" s="9" t="s">
        <v>4658</v>
      </c>
      <c r="R318" s="30" t="s">
        <v>4658</v>
      </c>
      <c r="U318" s="17">
        <v>8308972.20584</v>
      </c>
      <c r="V318" s="18">
        <v>90</v>
      </c>
      <c r="W318" s="18">
        <v>316</v>
      </c>
      <c r="X318" s="83" t="str">
        <f t="shared" si="55"/>
        <v>04019316</v>
      </c>
      <c r="Y318" s="26">
        <f t="shared" si="56"/>
        <v>0.29804336711719465</v>
      </c>
      <c r="Z318" s="17" t="b">
        <f t="shared" si="60"/>
        <v>1</v>
      </c>
      <c r="AA318" s="18" t="str">
        <f t="shared" si="61"/>
        <v>316</v>
      </c>
      <c r="AB318" s="18" t="b">
        <f t="shared" si="57"/>
        <v>1</v>
      </c>
      <c r="AC318" s="18" t="str">
        <f t="shared" si="62"/>
        <v>04019316</v>
      </c>
      <c r="AD318" s="19" t="b">
        <f t="shared" si="58"/>
        <v>1</v>
      </c>
      <c r="AE318" s="82"/>
      <c r="AF318" s="17" t="s">
        <v>4729</v>
      </c>
      <c r="AG318" s="18" t="s">
        <v>10322</v>
      </c>
      <c r="AH318" s="19" t="s">
        <v>413</v>
      </c>
    </row>
    <row r="319" spans="1:34" x14ac:dyDescent="0.25">
      <c r="A319">
        <v>498960</v>
      </c>
      <c r="B319">
        <v>3.9421020000000002</v>
      </c>
      <c r="C319" t="s">
        <v>4167</v>
      </c>
      <c r="D319" t="s">
        <v>4729</v>
      </c>
      <c r="E319" t="s">
        <v>4756</v>
      </c>
      <c r="F319" t="s">
        <v>4046</v>
      </c>
      <c r="G319" t="s">
        <v>4758</v>
      </c>
      <c r="H319" s="4">
        <v>317</v>
      </c>
      <c r="I319" t="s">
        <v>4760</v>
      </c>
      <c r="J319">
        <v>1632</v>
      </c>
      <c r="K319" s="34" t="s">
        <v>10323</v>
      </c>
      <c r="M319" s="29" t="str">
        <f t="shared" si="59"/>
        <v>YES</v>
      </c>
      <c r="N319" s="9" t="str">
        <f t="shared" si="52"/>
        <v>YES</v>
      </c>
      <c r="O319" s="9">
        <f t="shared" si="53"/>
        <v>1.0511457833074909</v>
      </c>
      <c r="P319" s="9" t="str">
        <f t="shared" si="54"/>
        <v>NO</v>
      </c>
      <c r="Q319" s="9" t="s">
        <v>4658</v>
      </c>
      <c r="R319" s="30" t="s">
        <v>4658</v>
      </c>
      <c r="U319" s="17">
        <v>104552097.47499999</v>
      </c>
      <c r="V319" s="18">
        <v>94</v>
      </c>
      <c r="W319" s="18">
        <v>317</v>
      </c>
      <c r="X319" s="83" t="str">
        <f t="shared" si="55"/>
        <v>04019317</v>
      </c>
      <c r="Y319" s="26">
        <f t="shared" si="56"/>
        <v>3.7502904569487487</v>
      </c>
      <c r="Z319" s="17" t="b">
        <f t="shared" si="60"/>
        <v>1</v>
      </c>
      <c r="AA319" s="18" t="str">
        <f t="shared" si="61"/>
        <v>317</v>
      </c>
      <c r="AB319" s="18" t="b">
        <f t="shared" si="57"/>
        <v>1</v>
      </c>
      <c r="AC319" s="18" t="str">
        <f t="shared" si="62"/>
        <v>04019317</v>
      </c>
      <c r="AD319" s="19" t="b">
        <f t="shared" si="58"/>
        <v>1</v>
      </c>
      <c r="AE319" s="82"/>
      <c r="AF319" s="17" t="s">
        <v>4729</v>
      </c>
      <c r="AG319" s="18" t="s">
        <v>10323</v>
      </c>
      <c r="AH319" s="19" t="s">
        <v>4168</v>
      </c>
    </row>
    <row r="320" spans="1:34" x14ac:dyDescent="0.25">
      <c r="A320">
        <v>545881</v>
      </c>
      <c r="B320">
        <v>0.77608100000000002</v>
      </c>
      <c r="C320" t="s">
        <v>185</v>
      </c>
      <c r="D320" t="s">
        <v>4729</v>
      </c>
      <c r="E320" t="s">
        <v>4756</v>
      </c>
      <c r="F320" t="s">
        <v>4046</v>
      </c>
      <c r="G320" t="s">
        <v>4094</v>
      </c>
      <c r="H320" s="4">
        <v>318</v>
      </c>
      <c r="I320" t="s">
        <v>4760</v>
      </c>
      <c r="J320">
        <v>2374</v>
      </c>
      <c r="K320" s="34" t="s">
        <v>10324</v>
      </c>
      <c r="M320" s="29" t="str">
        <f t="shared" si="59"/>
        <v>YES</v>
      </c>
      <c r="N320" s="9" t="str">
        <f t="shared" si="52"/>
        <v>YES</v>
      </c>
      <c r="O320" s="9">
        <f t="shared" si="53"/>
        <v>1.0111658324829578</v>
      </c>
      <c r="P320" s="9" t="str">
        <f t="shared" si="54"/>
        <v>YES</v>
      </c>
      <c r="Q320" s="9" t="s">
        <v>4658</v>
      </c>
      <c r="R320" s="30" t="s">
        <v>4658</v>
      </c>
      <c r="U320" s="17">
        <v>21396981.440000001</v>
      </c>
      <c r="V320" s="18">
        <v>319</v>
      </c>
      <c r="W320" s="18">
        <v>318</v>
      </c>
      <c r="X320" s="83" t="str">
        <f t="shared" si="55"/>
        <v>04019318</v>
      </c>
      <c r="Y320" s="26">
        <f t="shared" si="56"/>
        <v>0.7675110996326906</v>
      </c>
      <c r="Z320" s="17" t="b">
        <f t="shared" si="60"/>
        <v>1</v>
      </c>
      <c r="AA320" s="18" t="str">
        <f t="shared" si="61"/>
        <v>318</v>
      </c>
      <c r="AB320" s="18" t="b">
        <f t="shared" si="57"/>
        <v>1</v>
      </c>
      <c r="AC320" s="18" t="str">
        <f t="shared" si="62"/>
        <v>04019318</v>
      </c>
      <c r="AD320" s="19" t="b">
        <f t="shared" si="58"/>
        <v>1</v>
      </c>
      <c r="AE320" s="82"/>
      <c r="AF320" s="17" t="s">
        <v>4729</v>
      </c>
      <c r="AG320" s="18" t="s">
        <v>10324</v>
      </c>
      <c r="AH320" s="19" t="s">
        <v>186</v>
      </c>
    </row>
    <row r="321" spans="1:34" x14ac:dyDescent="0.25">
      <c r="A321">
        <v>473741</v>
      </c>
      <c r="B321">
        <v>0.71931500000000004</v>
      </c>
      <c r="C321" t="s">
        <v>543</v>
      </c>
      <c r="D321" t="s">
        <v>4729</v>
      </c>
      <c r="E321" t="s">
        <v>4756</v>
      </c>
      <c r="F321" t="s">
        <v>4046</v>
      </c>
      <c r="G321" t="s">
        <v>4094</v>
      </c>
      <c r="H321" s="4">
        <v>319</v>
      </c>
      <c r="I321" t="s">
        <v>4760</v>
      </c>
      <c r="J321">
        <v>3194</v>
      </c>
      <c r="K321" s="34" t="s">
        <v>10325</v>
      </c>
      <c r="M321" s="29" t="str">
        <f t="shared" si="59"/>
        <v>YES</v>
      </c>
      <c r="N321" s="9" t="str">
        <f t="shared" si="52"/>
        <v>YES</v>
      </c>
      <c r="O321" s="9">
        <f t="shared" si="53"/>
        <v>0.99526001027422595</v>
      </c>
      <c r="P321" s="9" t="str">
        <f t="shared" si="54"/>
        <v>YES</v>
      </c>
      <c r="Q321" s="9" t="s">
        <v>4658</v>
      </c>
      <c r="R321" s="30" t="s">
        <v>4658</v>
      </c>
      <c r="U321" s="17">
        <v>20148856.669599999</v>
      </c>
      <c r="V321" s="18">
        <v>163</v>
      </c>
      <c r="W321" s="18">
        <v>319</v>
      </c>
      <c r="X321" s="83" t="str">
        <f t="shared" si="55"/>
        <v>04019319</v>
      </c>
      <c r="Y321" s="26">
        <f t="shared" si="56"/>
        <v>0.72274078389003671</v>
      </c>
      <c r="Z321" s="17" t="b">
        <f t="shared" si="60"/>
        <v>1</v>
      </c>
      <c r="AA321" s="18" t="str">
        <f t="shared" si="61"/>
        <v>319</v>
      </c>
      <c r="AB321" s="18" t="b">
        <f t="shared" si="57"/>
        <v>1</v>
      </c>
      <c r="AC321" s="18" t="str">
        <f t="shared" si="62"/>
        <v>04019319</v>
      </c>
      <c r="AD321" s="19" t="b">
        <f t="shared" si="58"/>
        <v>1</v>
      </c>
      <c r="AE321" s="82"/>
      <c r="AF321" s="17" t="s">
        <v>4729</v>
      </c>
      <c r="AG321" s="18" t="s">
        <v>10325</v>
      </c>
      <c r="AH321" s="19" t="s">
        <v>544</v>
      </c>
    </row>
    <row r="322" spans="1:34" x14ac:dyDescent="0.25">
      <c r="A322">
        <v>474123</v>
      </c>
      <c r="B322">
        <v>0.257967</v>
      </c>
      <c r="C322" t="s">
        <v>582</v>
      </c>
      <c r="D322" t="s">
        <v>4729</v>
      </c>
      <c r="E322" t="s">
        <v>4756</v>
      </c>
      <c r="F322" t="s">
        <v>4046</v>
      </c>
      <c r="G322" t="s">
        <v>4094</v>
      </c>
      <c r="H322" s="4">
        <v>320</v>
      </c>
      <c r="I322" t="s">
        <v>4760</v>
      </c>
      <c r="J322">
        <v>1907</v>
      </c>
      <c r="K322" s="34" t="s">
        <v>10326</v>
      </c>
      <c r="M322" s="29" t="str">
        <f t="shared" si="59"/>
        <v>YES</v>
      </c>
      <c r="N322" s="9" t="str">
        <f t="shared" si="52"/>
        <v>YES</v>
      </c>
      <c r="O322" s="9">
        <f t="shared" si="53"/>
        <v>0.9875458429773325</v>
      </c>
      <c r="P322" s="9" t="str">
        <f t="shared" si="54"/>
        <v>YES</v>
      </c>
      <c r="Q322" s="9" t="s">
        <v>4658</v>
      </c>
      <c r="R322" s="30" t="s">
        <v>4658</v>
      </c>
      <c r="U322" s="17">
        <v>7282403.4083500002</v>
      </c>
      <c r="V322" s="18">
        <v>181</v>
      </c>
      <c r="W322" s="18">
        <v>320</v>
      </c>
      <c r="X322" s="83" t="str">
        <f t="shared" si="55"/>
        <v>04019320</v>
      </c>
      <c r="Y322" s="26">
        <f t="shared" si="56"/>
        <v>0.26122027836425332</v>
      </c>
      <c r="Z322" s="17" t="b">
        <f t="shared" si="60"/>
        <v>1</v>
      </c>
      <c r="AA322" s="18" t="str">
        <f t="shared" si="61"/>
        <v>320</v>
      </c>
      <c r="AB322" s="18" t="b">
        <f t="shared" si="57"/>
        <v>1</v>
      </c>
      <c r="AC322" s="18" t="str">
        <f t="shared" si="62"/>
        <v>04019320</v>
      </c>
      <c r="AD322" s="19" t="b">
        <f t="shared" si="58"/>
        <v>1</v>
      </c>
      <c r="AE322" s="82"/>
      <c r="AF322" s="17" t="s">
        <v>4729</v>
      </c>
      <c r="AG322" s="18" t="s">
        <v>10326</v>
      </c>
      <c r="AH322" s="19" t="s">
        <v>583</v>
      </c>
    </row>
    <row r="323" spans="1:34" x14ac:dyDescent="0.25">
      <c r="A323">
        <v>463702</v>
      </c>
      <c r="B323">
        <v>10.133333</v>
      </c>
      <c r="C323" t="s">
        <v>4068</v>
      </c>
      <c r="D323" t="s">
        <v>4729</v>
      </c>
      <c r="E323" t="s">
        <v>4756</v>
      </c>
      <c r="F323" t="s">
        <v>4066</v>
      </c>
      <c r="G323" t="s">
        <v>4758</v>
      </c>
      <c r="H323" s="4">
        <v>321</v>
      </c>
      <c r="I323" t="s">
        <v>4760</v>
      </c>
      <c r="J323">
        <v>3461</v>
      </c>
      <c r="K323" s="34" t="s">
        <v>10327</v>
      </c>
      <c r="M323" s="29" t="str">
        <f t="shared" si="59"/>
        <v>YES</v>
      </c>
      <c r="N323" s="9" t="str">
        <f t="shared" ref="N323:N386" si="63">IF(H323=W323,"YES","NO")</f>
        <v>YES</v>
      </c>
      <c r="O323" s="9">
        <f t="shared" ref="O323:O386" si="64">(B323*(5280*5280))/U323</f>
        <v>0.98101774465029368</v>
      </c>
      <c r="P323" s="9" t="str">
        <f t="shared" ref="P323:P386" si="65">IF(ABS(B323-Y323)/B323 &gt; 0.03, "NO", "YES")</f>
        <v>YES</v>
      </c>
      <c r="Q323" s="9" t="s">
        <v>4658</v>
      </c>
      <c r="R323" s="30" t="s">
        <v>4658</v>
      </c>
      <c r="U323" s="17">
        <v>287967381.06699997</v>
      </c>
      <c r="V323" s="18">
        <v>238</v>
      </c>
      <c r="W323" s="18">
        <v>321</v>
      </c>
      <c r="X323" s="83" t="str">
        <f t="shared" ref="X323:X386" si="66">CONCATENATE("04019", W323)</f>
        <v>04019321</v>
      </c>
      <c r="Y323" s="26">
        <f t="shared" ref="Y323:Y386" si="67">U323/27878400</f>
        <v>10.329408469173266</v>
      </c>
      <c r="Z323" s="17" t="b">
        <f t="shared" si="60"/>
        <v>1</v>
      </c>
      <c r="AA323" s="18" t="str">
        <f t="shared" si="61"/>
        <v>321</v>
      </c>
      <c r="AB323" s="18" t="b">
        <f t="shared" ref="AB323:AB386" si="68">EXACT(TRIM(AH323),TRIM(AA323))</f>
        <v>1</v>
      </c>
      <c r="AC323" s="18" t="str">
        <f t="shared" si="62"/>
        <v>04019321</v>
      </c>
      <c r="AD323" s="19" t="b">
        <f t="shared" ref="AD323:AD386" si="69">EXACT(TRIM(AC323),TRIM(X323))</f>
        <v>1</v>
      </c>
      <c r="AE323" s="82"/>
      <c r="AF323" s="17" t="s">
        <v>4729</v>
      </c>
      <c r="AG323" s="18" t="s">
        <v>10327</v>
      </c>
      <c r="AH323" s="19" t="s">
        <v>4069</v>
      </c>
    </row>
    <row r="324" spans="1:34" x14ac:dyDescent="0.25">
      <c r="A324">
        <v>483385</v>
      </c>
      <c r="B324">
        <v>0.61832500000000001</v>
      </c>
      <c r="C324" t="s">
        <v>466</v>
      </c>
      <c r="D324" t="s">
        <v>4729</v>
      </c>
      <c r="E324" t="s">
        <v>4756</v>
      </c>
      <c r="F324" t="s">
        <v>4046</v>
      </c>
      <c r="G324" t="s">
        <v>4094</v>
      </c>
      <c r="H324" s="4">
        <v>322</v>
      </c>
      <c r="I324" t="s">
        <v>4760</v>
      </c>
      <c r="J324">
        <v>2753</v>
      </c>
      <c r="K324" s="34" t="s">
        <v>10328</v>
      </c>
      <c r="M324" s="29" t="str">
        <f t="shared" si="59"/>
        <v>YES</v>
      </c>
      <c r="N324" s="9" t="str">
        <f t="shared" si="63"/>
        <v>YES</v>
      </c>
      <c r="O324" s="9">
        <f t="shared" si="64"/>
        <v>0.99717954816402998</v>
      </c>
      <c r="P324" s="9" t="str">
        <f t="shared" si="65"/>
        <v>YES</v>
      </c>
      <c r="Q324" s="9" t="s">
        <v>4658</v>
      </c>
      <c r="R324" s="30" t="s">
        <v>4658</v>
      </c>
      <c r="U324" s="17">
        <v>17286667.894200001</v>
      </c>
      <c r="V324" s="18">
        <v>295</v>
      </c>
      <c r="W324" s="18">
        <v>322</v>
      </c>
      <c r="X324" s="83" t="str">
        <f t="shared" si="66"/>
        <v>04019322</v>
      </c>
      <c r="Y324" s="26">
        <f t="shared" si="67"/>
        <v>0.62007388853736234</v>
      </c>
      <c r="Z324" s="17" t="b">
        <f t="shared" si="60"/>
        <v>1</v>
      </c>
      <c r="AA324" s="18" t="str">
        <f t="shared" si="61"/>
        <v>322</v>
      </c>
      <c r="AB324" s="18" t="b">
        <f t="shared" si="68"/>
        <v>1</v>
      </c>
      <c r="AC324" s="18" t="str">
        <f t="shared" si="62"/>
        <v>04019322</v>
      </c>
      <c r="AD324" s="19" t="b">
        <f t="shared" si="69"/>
        <v>1</v>
      </c>
      <c r="AE324" s="82"/>
      <c r="AF324" s="17" t="s">
        <v>4729</v>
      </c>
      <c r="AG324" s="18" t="s">
        <v>10328</v>
      </c>
      <c r="AH324" s="19" t="s">
        <v>467</v>
      </c>
    </row>
    <row r="325" spans="1:34" x14ac:dyDescent="0.25">
      <c r="A325">
        <v>483349</v>
      </c>
      <c r="B325">
        <v>0.59715700000000005</v>
      </c>
      <c r="C325" t="s">
        <v>462</v>
      </c>
      <c r="D325" t="s">
        <v>4729</v>
      </c>
      <c r="E325" t="s">
        <v>4756</v>
      </c>
      <c r="F325" t="s">
        <v>4046</v>
      </c>
      <c r="G325" t="s">
        <v>4094</v>
      </c>
      <c r="H325" s="4">
        <v>323</v>
      </c>
      <c r="I325" t="s">
        <v>4760</v>
      </c>
      <c r="J325">
        <v>5629</v>
      </c>
      <c r="K325" s="34" t="s">
        <v>10329</v>
      </c>
      <c r="M325" s="29" t="str">
        <f t="shared" si="59"/>
        <v>YES</v>
      </c>
      <c r="N325" s="9" t="str">
        <f t="shared" si="63"/>
        <v>YES</v>
      </c>
      <c r="O325" s="9">
        <f t="shared" si="64"/>
        <v>1.0206386108139771</v>
      </c>
      <c r="P325" s="9" t="str">
        <f t="shared" si="65"/>
        <v>YES</v>
      </c>
      <c r="Q325" s="9" t="s">
        <v>4658</v>
      </c>
      <c r="R325" s="30" t="s">
        <v>4658</v>
      </c>
      <c r="U325" s="17">
        <v>16311142.3891</v>
      </c>
      <c r="V325" s="18">
        <v>309</v>
      </c>
      <c r="W325" s="18">
        <v>323</v>
      </c>
      <c r="X325" s="83" t="str">
        <f t="shared" si="66"/>
        <v>04019323</v>
      </c>
      <c r="Y325" s="26">
        <f t="shared" si="67"/>
        <v>0.58508172596346997</v>
      </c>
      <c r="Z325" s="17" t="b">
        <f t="shared" si="60"/>
        <v>1</v>
      </c>
      <c r="AA325" s="18" t="str">
        <f t="shared" si="61"/>
        <v>323</v>
      </c>
      <c r="AB325" s="18" t="b">
        <f t="shared" si="68"/>
        <v>1</v>
      </c>
      <c r="AC325" s="18" t="str">
        <f t="shared" si="62"/>
        <v>04019323</v>
      </c>
      <c r="AD325" s="19" t="b">
        <f t="shared" si="69"/>
        <v>1</v>
      </c>
      <c r="AE325" s="82"/>
      <c r="AF325" s="17" t="s">
        <v>4729</v>
      </c>
      <c r="AG325" s="18" t="s">
        <v>10329</v>
      </c>
      <c r="AH325" s="19" t="s">
        <v>463</v>
      </c>
    </row>
    <row r="326" spans="1:34" x14ac:dyDescent="0.25">
      <c r="A326">
        <v>450341</v>
      </c>
      <c r="B326">
        <v>1.5839650000000001</v>
      </c>
      <c r="C326" t="s">
        <v>4058</v>
      </c>
      <c r="D326" t="s">
        <v>4729</v>
      </c>
      <c r="E326" t="s">
        <v>4756</v>
      </c>
      <c r="F326" t="s">
        <v>3318</v>
      </c>
      <c r="G326" t="s">
        <v>4059</v>
      </c>
      <c r="H326" s="4">
        <v>324</v>
      </c>
      <c r="I326" t="s">
        <v>4760</v>
      </c>
      <c r="J326">
        <v>2837</v>
      </c>
      <c r="K326" s="34" t="s">
        <v>10330</v>
      </c>
      <c r="M326" s="29" t="str">
        <f t="shared" si="59"/>
        <v>YES</v>
      </c>
      <c r="N326" s="9" t="str">
        <f t="shared" si="63"/>
        <v>YES</v>
      </c>
      <c r="O326" s="9">
        <f t="shared" si="64"/>
        <v>1.018565140780098</v>
      </c>
      <c r="P326" s="9" t="str">
        <f t="shared" si="65"/>
        <v>YES</v>
      </c>
      <c r="Q326" s="9" t="s">
        <v>4658</v>
      </c>
      <c r="R326" s="30" t="s">
        <v>4658</v>
      </c>
      <c r="U326" s="17">
        <v>43353545.186300002</v>
      </c>
      <c r="V326" s="18">
        <v>320</v>
      </c>
      <c r="W326" s="18">
        <v>324</v>
      </c>
      <c r="X326" s="83" t="str">
        <f t="shared" si="66"/>
        <v>04019324</v>
      </c>
      <c r="Y326" s="26">
        <f t="shared" si="67"/>
        <v>1.55509445256184</v>
      </c>
      <c r="Z326" s="17" t="b">
        <f t="shared" si="60"/>
        <v>1</v>
      </c>
      <c r="AA326" s="18" t="str">
        <f t="shared" si="61"/>
        <v>324</v>
      </c>
      <c r="AB326" s="18" t="b">
        <f t="shared" si="68"/>
        <v>1</v>
      </c>
      <c r="AC326" s="18" t="str">
        <f t="shared" si="62"/>
        <v>04019324</v>
      </c>
      <c r="AD326" s="19" t="b">
        <f t="shared" si="69"/>
        <v>1</v>
      </c>
      <c r="AE326" s="82"/>
      <c r="AF326" s="17" t="s">
        <v>4729</v>
      </c>
      <c r="AG326" s="18" t="s">
        <v>10330</v>
      </c>
      <c r="AH326" s="19" t="s">
        <v>4060</v>
      </c>
    </row>
    <row r="327" spans="1:34" x14ac:dyDescent="0.25">
      <c r="A327">
        <v>463759</v>
      </c>
      <c r="B327">
        <v>2.2557900000000002</v>
      </c>
      <c r="C327" t="s">
        <v>4075</v>
      </c>
      <c r="D327" t="s">
        <v>4729</v>
      </c>
      <c r="E327" t="s">
        <v>4756</v>
      </c>
      <c r="F327" t="s">
        <v>3318</v>
      </c>
      <c r="G327" t="s">
        <v>4758</v>
      </c>
      <c r="H327" s="4">
        <v>325</v>
      </c>
      <c r="I327" t="s">
        <v>4760</v>
      </c>
      <c r="J327">
        <v>3549</v>
      </c>
      <c r="K327" s="34" t="s">
        <v>10331</v>
      </c>
      <c r="M327" s="29" t="str">
        <f t="shared" si="59"/>
        <v>YES</v>
      </c>
      <c r="N327" s="9" t="str">
        <f t="shared" si="63"/>
        <v>YES</v>
      </c>
      <c r="O327" s="9">
        <f t="shared" si="64"/>
        <v>1.0175269110683394</v>
      </c>
      <c r="P327" s="9" t="str">
        <f t="shared" si="65"/>
        <v>YES</v>
      </c>
      <c r="Q327" s="9" t="s">
        <v>4658</v>
      </c>
      <c r="R327" s="30" t="s">
        <v>4658</v>
      </c>
      <c r="U327" s="17">
        <v>61804572.686899997</v>
      </c>
      <c r="V327" s="18">
        <v>316</v>
      </c>
      <c r="W327" s="18">
        <v>325</v>
      </c>
      <c r="X327" s="83" t="str">
        <f t="shared" si="66"/>
        <v>04019325</v>
      </c>
      <c r="Y327" s="26">
        <f t="shared" si="67"/>
        <v>2.2169339950248221</v>
      </c>
      <c r="Z327" s="17" t="b">
        <f t="shared" si="60"/>
        <v>1</v>
      </c>
      <c r="AA327" s="18" t="str">
        <f t="shared" si="61"/>
        <v>325</v>
      </c>
      <c r="AB327" s="18" t="b">
        <f t="shared" si="68"/>
        <v>1</v>
      </c>
      <c r="AC327" s="18" t="str">
        <f t="shared" si="62"/>
        <v>04019325</v>
      </c>
      <c r="AD327" s="19" t="b">
        <f t="shared" si="69"/>
        <v>1</v>
      </c>
      <c r="AE327" s="82"/>
      <c r="AF327" s="17" t="s">
        <v>4729</v>
      </c>
      <c r="AG327" s="18" t="s">
        <v>10331</v>
      </c>
      <c r="AH327" s="19" t="s">
        <v>4076</v>
      </c>
    </row>
    <row r="328" spans="1:34" x14ac:dyDescent="0.25">
      <c r="A328">
        <v>531390</v>
      </c>
      <c r="B328">
        <v>1.228313</v>
      </c>
      <c r="C328" t="s">
        <v>386</v>
      </c>
      <c r="D328" t="s">
        <v>4729</v>
      </c>
      <c r="E328" t="s">
        <v>4756</v>
      </c>
      <c r="F328" t="s">
        <v>4046</v>
      </c>
      <c r="G328" t="s">
        <v>229</v>
      </c>
      <c r="H328" s="4">
        <v>326</v>
      </c>
      <c r="I328" t="s">
        <v>4760</v>
      </c>
      <c r="J328">
        <v>2169</v>
      </c>
      <c r="K328" s="34" t="s">
        <v>10332</v>
      </c>
      <c r="M328" s="29" t="str">
        <f t="shared" si="59"/>
        <v>YES</v>
      </c>
      <c r="N328" s="9" t="str">
        <f t="shared" si="63"/>
        <v>YES</v>
      </c>
      <c r="O328" s="9">
        <f t="shared" si="64"/>
        <v>1.0020320392815767</v>
      </c>
      <c r="P328" s="9" t="str">
        <f t="shared" si="65"/>
        <v>YES</v>
      </c>
      <c r="Q328" s="9" t="s">
        <v>4658</v>
      </c>
      <c r="R328" s="30" t="s">
        <v>4658</v>
      </c>
      <c r="U328" s="17">
        <v>34173958.313500002</v>
      </c>
      <c r="V328" s="18">
        <v>60</v>
      </c>
      <c r="W328" s="18">
        <v>326</v>
      </c>
      <c r="X328" s="83" t="str">
        <f t="shared" si="66"/>
        <v>04019326</v>
      </c>
      <c r="Y328" s="26">
        <f t="shared" si="67"/>
        <v>1.2258220813784149</v>
      </c>
      <c r="Z328" s="17" t="b">
        <f t="shared" si="60"/>
        <v>1</v>
      </c>
      <c r="AA328" s="18" t="str">
        <f t="shared" si="61"/>
        <v>326</v>
      </c>
      <c r="AB328" s="18" t="b">
        <f t="shared" si="68"/>
        <v>1</v>
      </c>
      <c r="AC328" s="18" t="str">
        <f t="shared" si="62"/>
        <v>04019326</v>
      </c>
      <c r="AD328" s="19" t="b">
        <f t="shared" si="69"/>
        <v>1</v>
      </c>
      <c r="AE328" s="82"/>
      <c r="AF328" s="17" t="s">
        <v>4729</v>
      </c>
      <c r="AG328" s="18" t="s">
        <v>10332</v>
      </c>
      <c r="AH328" s="19" t="s">
        <v>387</v>
      </c>
    </row>
    <row r="329" spans="1:34" x14ac:dyDescent="0.25">
      <c r="A329">
        <v>577706</v>
      </c>
      <c r="B329">
        <v>0.96713800000000005</v>
      </c>
      <c r="C329" t="s">
        <v>233</v>
      </c>
      <c r="D329" t="s">
        <v>4729</v>
      </c>
      <c r="E329" t="s">
        <v>4756</v>
      </c>
      <c r="F329" t="s">
        <v>4046</v>
      </c>
      <c r="G329" t="s">
        <v>229</v>
      </c>
      <c r="H329" s="4">
        <v>327</v>
      </c>
      <c r="I329" t="s">
        <v>4760</v>
      </c>
      <c r="J329">
        <v>1010</v>
      </c>
      <c r="K329" s="34" t="s">
        <v>10333</v>
      </c>
      <c r="M329" s="29" t="str">
        <f t="shared" si="59"/>
        <v>YES</v>
      </c>
      <c r="N329" s="9" t="str">
        <f t="shared" si="63"/>
        <v>YES</v>
      </c>
      <c r="O329" s="9">
        <f t="shared" si="64"/>
        <v>1.0012942740221169</v>
      </c>
      <c r="P329" s="9" t="str">
        <f t="shared" si="65"/>
        <v>YES</v>
      </c>
      <c r="Q329" s="9" t="s">
        <v>4658</v>
      </c>
      <c r="R329" s="30" t="s">
        <v>4658</v>
      </c>
      <c r="U329" s="17">
        <v>26927408.573800001</v>
      </c>
      <c r="V329" s="18">
        <v>74</v>
      </c>
      <c r="W329" s="18">
        <v>327</v>
      </c>
      <c r="X329" s="83" t="str">
        <f t="shared" si="66"/>
        <v>04019327</v>
      </c>
      <c r="Y329" s="26">
        <f t="shared" si="67"/>
        <v>0.96588787641328055</v>
      </c>
      <c r="Z329" s="17" t="b">
        <f t="shared" si="60"/>
        <v>1</v>
      </c>
      <c r="AA329" s="18" t="str">
        <f t="shared" si="61"/>
        <v>327</v>
      </c>
      <c r="AB329" s="18" t="b">
        <f t="shared" si="68"/>
        <v>1</v>
      </c>
      <c r="AC329" s="18" t="str">
        <f t="shared" si="62"/>
        <v>04019327</v>
      </c>
      <c r="AD329" s="19" t="b">
        <f t="shared" si="69"/>
        <v>1</v>
      </c>
      <c r="AE329" s="82"/>
      <c r="AF329" s="17" t="s">
        <v>4729</v>
      </c>
      <c r="AG329" s="18" t="s">
        <v>10333</v>
      </c>
      <c r="AH329" s="19" t="s">
        <v>234</v>
      </c>
    </row>
    <row r="330" spans="1:34" x14ac:dyDescent="0.25">
      <c r="A330">
        <v>577882</v>
      </c>
      <c r="B330">
        <v>1.448013</v>
      </c>
      <c r="C330" t="s">
        <v>251</v>
      </c>
      <c r="D330" t="s">
        <v>4729</v>
      </c>
      <c r="E330" t="s">
        <v>4756</v>
      </c>
      <c r="F330" t="s">
        <v>4046</v>
      </c>
      <c r="G330" t="s">
        <v>229</v>
      </c>
      <c r="H330" s="4">
        <v>328</v>
      </c>
      <c r="I330" t="s">
        <v>4760</v>
      </c>
      <c r="J330">
        <v>4131</v>
      </c>
      <c r="K330" s="34" t="s">
        <v>10334</v>
      </c>
      <c r="M330" s="29" t="str">
        <f t="shared" si="59"/>
        <v>YES</v>
      </c>
      <c r="N330" s="9" t="str">
        <f t="shared" si="63"/>
        <v>YES</v>
      </c>
      <c r="O330" s="9">
        <f t="shared" si="64"/>
        <v>0.99697956105292529</v>
      </c>
      <c r="P330" s="9" t="str">
        <f t="shared" si="65"/>
        <v>YES</v>
      </c>
      <c r="Q330" s="9" t="s">
        <v>4658</v>
      </c>
      <c r="R330" s="30" t="s">
        <v>4658</v>
      </c>
      <c r="U330" s="17">
        <v>40490584.958999999</v>
      </c>
      <c r="V330" s="18">
        <v>72</v>
      </c>
      <c r="W330" s="18">
        <v>328</v>
      </c>
      <c r="X330" s="83" t="str">
        <f t="shared" si="66"/>
        <v>04019328</v>
      </c>
      <c r="Y330" s="26">
        <f t="shared" si="67"/>
        <v>1.4523998851799242</v>
      </c>
      <c r="Z330" s="17" t="b">
        <f t="shared" si="60"/>
        <v>1</v>
      </c>
      <c r="AA330" s="18" t="str">
        <f t="shared" si="61"/>
        <v>328</v>
      </c>
      <c r="AB330" s="18" t="b">
        <f t="shared" si="68"/>
        <v>1</v>
      </c>
      <c r="AC330" s="18" t="str">
        <f t="shared" si="62"/>
        <v>04019328</v>
      </c>
      <c r="AD330" s="19" t="b">
        <f t="shared" si="69"/>
        <v>1</v>
      </c>
      <c r="AE330" s="82"/>
      <c r="AF330" s="17" t="s">
        <v>4729</v>
      </c>
      <c r="AG330" s="18" t="s">
        <v>10334</v>
      </c>
      <c r="AH330" s="19" t="s">
        <v>252</v>
      </c>
    </row>
    <row r="331" spans="1:34" x14ac:dyDescent="0.25">
      <c r="A331">
        <v>606938</v>
      </c>
      <c r="B331">
        <v>2.2631579999999998</v>
      </c>
      <c r="C331" t="s">
        <v>77</v>
      </c>
      <c r="D331" t="s">
        <v>4729</v>
      </c>
      <c r="E331" t="s">
        <v>4756</v>
      </c>
      <c r="F331" t="s">
        <v>4046</v>
      </c>
      <c r="G331" t="s">
        <v>4758</v>
      </c>
      <c r="H331" s="4">
        <v>329</v>
      </c>
      <c r="I331" t="s">
        <v>4760</v>
      </c>
      <c r="J331">
        <v>1750</v>
      </c>
      <c r="K331" s="34" t="s">
        <v>10335</v>
      </c>
      <c r="M331" s="29" t="str">
        <f t="shared" si="59"/>
        <v>YES</v>
      </c>
      <c r="N331" s="9" t="str">
        <f t="shared" si="63"/>
        <v>YES</v>
      </c>
      <c r="O331" s="9">
        <f t="shared" si="64"/>
        <v>0.99608277714702631</v>
      </c>
      <c r="P331" s="9" t="str">
        <f t="shared" si="65"/>
        <v>YES</v>
      </c>
      <c r="Q331" s="9" t="s">
        <v>4658</v>
      </c>
      <c r="R331" s="30" t="s">
        <v>4658</v>
      </c>
      <c r="U331" s="17">
        <v>63341346.155900002</v>
      </c>
      <c r="V331" s="18">
        <v>57</v>
      </c>
      <c r="W331" s="18">
        <v>329</v>
      </c>
      <c r="X331" s="83" t="str">
        <f t="shared" si="66"/>
        <v>04019329</v>
      </c>
      <c r="Y331" s="26">
        <f t="shared" si="67"/>
        <v>2.2720581581403523</v>
      </c>
      <c r="Z331" s="17" t="b">
        <f t="shared" si="60"/>
        <v>1</v>
      </c>
      <c r="AA331" s="18" t="str">
        <f t="shared" si="61"/>
        <v>329</v>
      </c>
      <c r="AB331" s="18" t="b">
        <f t="shared" si="68"/>
        <v>1</v>
      </c>
      <c r="AC331" s="18" t="str">
        <f t="shared" si="62"/>
        <v>04019329</v>
      </c>
      <c r="AD331" s="19" t="b">
        <f t="shared" si="69"/>
        <v>1</v>
      </c>
      <c r="AE331" s="82"/>
      <c r="AF331" s="17" t="s">
        <v>4729</v>
      </c>
      <c r="AG331" s="18" t="s">
        <v>10335</v>
      </c>
      <c r="AH331" s="19" t="s">
        <v>78</v>
      </c>
    </row>
    <row r="332" spans="1:34" x14ac:dyDescent="0.25">
      <c r="A332">
        <v>531012</v>
      </c>
      <c r="B332">
        <v>1.172051</v>
      </c>
      <c r="C332" t="s">
        <v>351</v>
      </c>
      <c r="D332" t="s">
        <v>4729</v>
      </c>
      <c r="E332" t="s">
        <v>4756</v>
      </c>
      <c r="F332" t="s">
        <v>4046</v>
      </c>
      <c r="G332" t="s">
        <v>4758</v>
      </c>
      <c r="H332" s="4">
        <v>330</v>
      </c>
      <c r="I332" t="s">
        <v>4760</v>
      </c>
      <c r="J332">
        <v>1813</v>
      </c>
      <c r="K332" s="34" t="s">
        <v>10336</v>
      </c>
      <c r="M332" s="29" t="str">
        <f t="shared" si="59"/>
        <v>YES</v>
      </c>
      <c r="N332" s="9" t="str">
        <f t="shared" si="63"/>
        <v>YES</v>
      </c>
      <c r="O332" s="9">
        <f t="shared" si="64"/>
        <v>1.02277253952582</v>
      </c>
      <c r="P332" s="9" t="str">
        <f t="shared" si="65"/>
        <v>YES</v>
      </c>
      <c r="Q332" s="9" t="s">
        <v>4658</v>
      </c>
      <c r="R332" s="30" t="s">
        <v>4658</v>
      </c>
      <c r="U332" s="17">
        <v>31947383.543900002</v>
      </c>
      <c r="V332" s="18">
        <v>75</v>
      </c>
      <c r="W332" s="18">
        <v>330</v>
      </c>
      <c r="X332" s="83" t="str">
        <f t="shared" si="66"/>
        <v>04019330</v>
      </c>
      <c r="Y332" s="26">
        <f t="shared" si="67"/>
        <v>1.1459547012705178</v>
      </c>
      <c r="Z332" s="17" t="b">
        <f t="shared" si="60"/>
        <v>1</v>
      </c>
      <c r="AA332" s="18" t="str">
        <f t="shared" si="61"/>
        <v>330</v>
      </c>
      <c r="AB332" s="18" t="b">
        <f t="shared" si="68"/>
        <v>1</v>
      </c>
      <c r="AC332" s="18" t="str">
        <f t="shared" si="62"/>
        <v>04019330</v>
      </c>
      <c r="AD332" s="19" t="b">
        <f t="shared" si="69"/>
        <v>1</v>
      </c>
      <c r="AE332" s="82"/>
      <c r="AF332" s="17" t="s">
        <v>4729</v>
      </c>
      <c r="AG332" s="18" t="s">
        <v>10336</v>
      </c>
      <c r="AH332" s="19" t="s">
        <v>352</v>
      </c>
    </row>
    <row r="333" spans="1:34" x14ac:dyDescent="0.25">
      <c r="A333">
        <v>577763</v>
      </c>
      <c r="B333">
        <v>0.55047299999999999</v>
      </c>
      <c r="C333" t="s">
        <v>239</v>
      </c>
      <c r="D333" t="s">
        <v>4729</v>
      </c>
      <c r="E333" t="s">
        <v>4756</v>
      </c>
      <c r="F333" t="s">
        <v>4046</v>
      </c>
      <c r="G333" t="s">
        <v>4758</v>
      </c>
      <c r="H333" s="4">
        <v>331</v>
      </c>
      <c r="I333" t="s">
        <v>4760</v>
      </c>
      <c r="J333">
        <v>1855</v>
      </c>
      <c r="K333" s="34" t="s">
        <v>10337</v>
      </c>
      <c r="M333" s="29" t="str">
        <f t="shared" si="59"/>
        <v>YES</v>
      </c>
      <c r="N333" s="9" t="str">
        <f t="shared" si="63"/>
        <v>YES</v>
      </c>
      <c r="O333" s="9">
        <f t="shared" si="64"/>
        <v>0.91105989387568587</v>
      </c>
      <c r="P333" s="9" t="str">
        <f t="shared" si="65"/>
        <v>NO</v>
      </c>
      <c r="Q333" s="9" t="s">
        <v>4658</v>
      </c>
      <c r="R333" s="30" t="s">
        <v>4658</v>
      </c>
      <c r="U333" s="17">
        <v>16844454.010499999</v>
      </c>
      <c r="V333" s="18">
        <v>129</v>
      </c>
      <c r="W333" s="18">
        <v>331</v>
      </c>
      <c r="X333" s="83" t="str">
        <f t="shared" si="66"/>
        <v>04019331</v>
      </c>
      <c r="Y333" s="26">
        <f t="shared" si="67"/>
        <v>0.60421164810390837</v>
      </c>
      <c r="Z333" s="17" t="b">
        <f t="shared" si="60"/>
        <v>1</v>
      </c>
      <c r="AA333" s="18" t="str">
        <f t="shared" si="61"/>
        <v>331</v>
      </c>
      <c r="AB333" s="18" t="b">
        <f t="shared" si="68"/>
        <v>1</v>
      </c>
      <c r="AC333" s="18" t="str">
        <f t="shared" si="62"/>
        <v>04019331</v>
      </c>
      <c r="AD333" s="19" t="b">
        <f t="shared" si="69"/>
        <v>1</v>
      </c>
      <c r="AE333" s="82"/>
      <c r="AF333" s="17" t="s">
        <v>4729</v>
      </c>
      <c r="AG333" s="18" t="s">
        <v>10337</v>
      </c>
      <c r="AH333" s="19" t="s">
        <v>240</v>
      </c>
    </row>
    <row r="334" spans="1:34" x14ac:dyDescent="0.25">
      <c r="A334">
        <v>498641</v>
      </c>
      <c r="B334">
        <v>0.25040299999999999</v>
      </c>
      <c r="C334" t="s">
        <v>4138</v>
      </c>
      <c r="D334" t="s">
        <v>4729</v>
      </c>
      <c r="E334" t="s">
        <v>4756</v>
      </c>
      <c r="F334" t="s">
        <v>4046</v>
      </c>
      <c r="G334" t="s">
        <v>4094</v>
      </c>
      <c r="H334" s="4">
        <v>332</v>
      </c>
      <c r="I334" t="s">
        <v>4760</v>
      </c>
      <c r="J334">
        <v>1881</v>
      </c>
      <c r="K334" s="34" t="s">
        <v>10338</v>
      </c>
      <c r="M334" s="29" t="str">
        <f t="shared" si="59"/>
        <v>YES</v>
      </c>
      <c r="N334" s="9" t="str">
        <f t="shared" si="63"/>
        <v>YES</v>
      </c>
      <c r="O334" s="9">
        <f t="shared" si="64"/>
        <v>1.0005362244506286</v>
      </c>
      <c r="P334" s="9" t="str">
        <f t="shared" si="65"/>
        <v>YES</v>
      </c>
      <c r="Q334" s="9" t="s">
        <v>4658</v>
      </c>
      <c r="R334" s="30" t="s">
        <v>4658</v>
      </c>
      <c r="U334" s="17">
        <v>6977093.7069600001</v>
      </c>
      <c r="V334" s="18">
        <v>175</v>
      </c>
      <c r="W334" s="18">
        <v>332</v>
      </c>
      <c r="X334" s="83" t="str">
        <f t="shared" si="66"/>
        <v>04019332</v>
      </c>
      <c r="Y334" s="26">
        <f t="shared" si="67"/>
        <v>0.25026879975034433</v>
      </c>
      <c r="Z334" s="17" t="b">
        <f t="shared" si="60"/>
        <v>1</v>
      </c>
      <c r="AA334" s="18" t="str">
        <f t="shared" si="61"/>
        <v>332</v>
      </c>
      <c r="AB334" s="18" t="b">
        <f t="shared" si="68"/>
        <v>1</v>
      </c>
      <c r="AC334" s="18" t="str">
        <f t="shared" si="62"/>
        <v>04019332</v>
      </c>
      <c r="AD334" s="19" t="b">
        <f t="shared" si="69"/>
        <v>1</v>
      </c>
      <c r="AE334" s="82"/>
      <c r="AF334" s="17" t="s">
        <v>4729</v>
      </c>
      <c r="AG334" s="18" t="s">
        <v>10338</v>
      </c>
      <c r="AH334" s="19" t="s">
        <v>4139</v>
      </c>
    </row>
    <row r="335" spans="1:34" x14ac:dyDescent="0.25">
      <c r="A335">
        <v>498760</v>
      </c>
      <c r="B335">
        <v>0.31092700000000001</v>
      </c>
      <c r="C335" t="s">
        <v>4146</v>
      </c>
      <c r="D335" t="s">
        <v>4729</v>
      </c>
      <c r="E335" t="s">
        <v>4756</v>
      </c>
      <c r="F335" t="s">
        <v>4046</v>
      </c>
      <c r="G335" t="s">
        <v>4094</v>
      </c>
      <c r="H335" s="4">
        <v>333</v>
      </c>
      <c r="I335" t="s">
        <v>4760</v>
      </c>
      <c r="J335">
        <v>1367</v>
      </c>
      <c r="K335" s="34" t="s">
        <v>10339</v>
      </c>
      <c r="M335" s="29" t="str">
        <f t="shared" ref="M335:M366" si="70">IF(EXACT(LOWER(TRIM(C335)),LOWER(TRIM(X335))), "YES", "NO")</f>
        <v>YES</v>
      </c>
      <c r="N335" s="9" t="str">
        <f t="shared" si="63"/>
        <v>YES</v>
      </c>
      <c r="O335" s="9">
        <f t="shared" si="64"/>
        <v>0.9965503009607859</v>
      </c>
      <c r="P335" s="9" t="str">
        <f t="shared" si="65"/>
        <v>YES</v>
      </c>
      <c r="Q335" s="9" t="s">
        <v>4658</v>
      </c>
      <c r="R335" s="30" t="s">
        <v>4658</v>
      </c>
      <c r="U335" s="17">
        <v>8698153.2878399994</v>
      </c>
      <c r="V335" s="18">
        <v>154</v>
      </c>
      <c r="W335" s="18">
        <v>333</v>
      </c>
      <c r="X335" s="83" t="str">
        <f t="shared" si="66"/>
        <v>04019333</v>
      </c>
      <c r="Y335" s="26">
        <f t="shared" si="67"/>
        <v>0.31200331754476585</v>
      </c>
      <c r="Z335" s="17" t="b">
        <f t="shared" ref="Z335:Z366" si="71">EXACT(TRIM(AG335),TRIM(K335))</f>
        <v>1</v>
      </c>
      <c r="AA335" s="18" t="str">
        <f t="shared" si="61"/>
        <v>333</v>
      </c>
      <c r="AB335" s="18" t="b">
        <f t="shared" si="68"/>
        <v>1</v>
      </c>
      <c r="AC335" s="18" t="str">
        <f t="shared" si="62"/>
        <v>04019333</v>
      </c>
      <c r="AD335" s="19" t="b">
        <f t="shared" si="69"/>
        <v>1</v>
      </c>
      <c r="AE335" s="82"/>
      <c r="AF335" s="17" t="s">
        <v>4729</v>
      </c>
      <c r="AG335" s="18" t="s">
        <v>10339</v>
      </c>
      <c r="AH335" s="19" t="s">
        <v>4147</v>
      </c>
    </row>
    <row r="336" spans="1:34" x14ac:dyDescent="0.25">
      <c r="A336">
        <v>562975</v>
      </c>
      <c r="B336">
        <v>0.28703200000000001</v>
      </c>
      <c r="C336" t="s">
        <v>299</v>
      </c>
      <c r="D336" t="s">
        <v>4729</v>
      </c>
      <c r="E336" t="s">
        <v>4756</v>
      </c>
      <c r="F336" t="s">
        <v>4046</v>
      </c>
      <c r="G336" t="s">
        <v>4094</v>
      </c>
      <c r="H336" s="4">
        <v>334</v>
      </c>
      <c r="I336" t="s">
        <v>4760</v>
      </c>
      <c r="J336">
        <v>1462</v>
      </c>
      <c r="K336" s="34" t="s">
        <v>10340</v>
      </c>
      <c r="M336" s="29" t="str">
        <f t="shared" si="70"/>
        <v>YES</v>
      </c>
      <c r="N336" s="9" t="str">
        <f t="shared" si="63"/>
        <v>YES</v>
      </c>
      <c r="O336" s="9">
        <f t="shared" si="64"/>
        <v>0.98255374949318519</v>
      </c>
      <c r="P336" s="9" t="str">
        <f t="shared" si="65"/>
        <v>YES</v>
      </c>
      <c r="Q336" s="9" t="s">
        <v>4658</v>
      </c>
      <c r="R336" s="30" t="s">
        <v>4658</v>
      </c>
      <c r="U336" s="17">
        <v>8144076.5077</v>
      </c>
      <c r="V336" s="18">
        <v>168</v>
      </c>
      <c r="W336" s="18">
        <v>334</v>
      </c>
      <c r="X336" s="83" t="str">
        <f t="shared" si="66"/>
        <v>04019334</v>
      </c>
      <c r="Y336" s="26">
        <f t="shared" si="67"/>
        <v>0.29212854782555669</v>
      </c>
      <c r="Z336" s="17" t="b">
        <f t="shared" si="71"/>
        <v>1</v>
      </c>
      <c r="AA336" s="18" t="str">
        <f t="shared" si="61"/>
        <v>334</v>
      </c>
      <c r="AB336" s="18" t="b">
        <f t="shared" si="68"/>
        <v>1</v>
      </c>
      <c r="AC336" s="18" t="str">
        <f t="shared" si="62"/>
        <v>04019334</v>
      </c>
      <c r="AD336" s="19" t="b">
        <f t="shared" si="69"/>
        <v>1</v>
      </c>
      <c r="AE336" s="82"/>
      <c r="AF336" s="17" t="s">
        <v>4729</v>
      </c>
      <c r="AG336" s="18" t="s">
        <v>10340</v>
      </c>
      <c r="AH336" s="19" t="s">
        <v>300</v>
      </c>
    </row>
    <row r="337" spans="1:34" x14ac:dyDescent="0.25">
      <c r="A337">
        <v>554126</v>
      </c>
      <c r="B337">
        <v>0.30738100000000002</v>
      </c>
      <c r="C337" t="s">
        <v>604</v>
      </c>
      <c r="D337" t="s">
        <v>4729</v>
      </c>
      <c r="E337" t="s">
        <v>4756</v>
      </c>
      <c r="F337" t="s">
        <v>4046</v>
      </c>
      <c r="G337" t="s">
        <v>4094</v>
      </c>
      <c r="H337" s="4">
        <v>335</v>
      </c>
      <c r="I337" t="s">
        <v>4760</v>
      </c>
      <c r="J337">
        <v>2720</v>
      </c>
      <c r="K337" s="34" t="s">
        <v>10341</v>
      </c>
      <c r="M337" s="29" t="str">
        <f t="shared" si="70"/>
        <v>YES</v>
      </c>
      <c r="N337" s="9" t="str">
        <f t="shared" si="63"/>
        <v>YES</v>
      </c>
      <c r="O337" s="9">
        <f t="shared" si="64"/>
        <v>0.98585601843167092</v>
      </c>
      <c r="P337" s="9" t="str">
        <f t="shared" si="65"/>
        <v>YES</v>
      </c>
      <c r="Q337" s="9" t="s">
        <v>4658</v>
      </c>
      <c r="R337" s="30" t="s">
        <v>4658</v>
      </c>
      <c r="U337" s="17">
        <v>8692233.2573799994</v>
      </c>
      <c r="V337" s="18">
        <v>285</v>
      </c>
      <c r="W337" s="18">
        <v>335</v>
      </c>
      <c r="X337" s="83" t="str">
        <f t="shared" si="66"/>
        <v>04019335</v>
      </c>
      <c r="Y337" s="26">
        <f t="shared" si="67"/>
        <v>0.31179096567163106</v>
      </c>
      <c r="Z337" s="17" t="b">
        <f t="shared" si="71"/>
        <v>1</v>
      </c>
      <c r="AA337" s="18" t="str">
        <f t="shared" si="61"/>
        <v>335</v>
      </c>
      <c r="AB337" s="18" t="b">
        <f t="shared" si="68"/>
        <v>1</v>
      </c>
      <c r="AC337" s="18" t="str">
        <f t="shared" si="62"/>
        <v>04019335</v>
      </c>
      <c r="AD337" s="19" t="b">
        <f t="shared" si="69"/>
        <v>1</v>
      </c>
      <c r="AE337" s="82"/>
      <c r="AF337" s="17" t="s">
        <v>4729</v>
      </c>
      <c r="AG337" s="18" t="s">
        <v>10341</v>
      </c>
      <c r="AH337" s="19" t="s">
        <v>605</v>
      </c>
    </row>
    <row r="338" spans="1:34" x14ac:dyDescent="0.25">
      <c r="A338">
        <v>563286</v>
      </c>
      <c r="B338">
        <v>1.822397</v>
      </c>
      <c r="C338" t="s">
        <v>331</v>
      </c>
      <c r="D338" t="s">
        <v>4729</v>
      </c>
      <c r="E338" t="s">
        <v>4756</v>
      </c>
      <c r="F338" t="s">
        <v>4046</v>
      </c>
      <c r="G338" t="s">
        <v>4758</v>
      </c>
      <c r="H338" s="4">
        <v>336</v>
      </c>
      <c r="I338" t="s">
        <v>4760</v>
      </c>
      <c r="J338">
        <v>2672</v>
      </c>
      <c r="K338" s="34" t="s">
        <v>10342</v>
      </c>
      <c r="M338" s="29" t="str">
        <f t="shared" si="70"/>
        <v>YES</v>
      </c>
      <c r="N338" s="9" t="str">
        <f t="shared" si="63"/>
        <v>YES</v>
      </c>
      <c r="O338" s="9">
        <f t="shared" si="64"/>
        <v>0.99672243948049033</v>
      </c>
      <c r="P338" s="9" t="str">
        <f t="shared" si="65"/>
        <v>YES</v>
      </c>
      <c r="Q338" s="9" t="s">
        <v>4658</v>
      </c>
      <c r="R338" s="30" t="s">
        <v>4658</v>
      </c>
      <c r="U338" s="17">
        <v>50972578.234800003</v>
      </c>
      <c r="V338" s="18">
        <v>180</v>
      </c>
      <c r="W338" s="18">
        <v>336</v>
      </c>
      <c r="X338" s="83" t="str">
        <f t="shared" si="66"/>
        <v>04019336</v>
      </c>
      <c r="Y338" s="26">
        <f t="shared" si="67"/>
        <v>1.8283896577565428</v>
      </c>
      <c r="Z338" s="17" t="b">
        <f t="shared" si="71"/>
        <v>1</v>
      </c>
      <c r="AA338" s="18" t="str">
        <f t="shared" si="61"/>
        <v>336</v>
      </c>
      <c r="AB338" s="18" t="b">
        <f t="shared" si="68"/>
        <v>1</v>
      </c>
      <c r="AC338" s="18" t="str">
        <f t="shared" si="62"/>
        <v>04019336</v>
      </c>
      <c r="AD338" s="19" t="b">
        <f t="shared" si="69"/>
        <v>1</v>
      </c>
      <c r="AE338" s="82"/>
      <c r="AF338" s="17" t="s">
        <v>4729</v>
      </c>
      <c r="AG338" s="18" t="s">
        <v>10342</v>
      </c>
      <c r="AH338" s="19" t="s">
        <v>332</v>
      </c>
    </row>
    <row r="339" spans="1:34" x14ac:dyDescent="0.25">
      <c r="A339">
        <v>554288</v>
      </c>
      <c r="B339">
        <v>0.24762300000000001</v>
      </c>
      <c r="C339" t="s">
        <v>620</v>
      </c>
      <c r="D339" t="s">
        <v>4729</v>
      </c>
      <c r="E339" t="s">
        <v>4756</v>
      </c>
      <c r="F339" t="s">
        <v>4046</v>
      </c>
      <c r="G339" t="s">
        <v>4094</v>
      </c>
      <c r="H339" s="4">
        <v>337</v>
      </c>
      <c r="I339" t="s">
        <v>4760</v>
      </c>
      <c r="J339">
        <v>1533</v>
      </c>
      <c r="K339" s="34" t="s">
        <v>10343</v>
      </c>
      <c r="M339" s="29" t="str">
        <f t="shared" si="70"/>
        <v>YES</v>
      </c>
      <c r="N339" s="9" t="str">
        <f t="shared" si="63"/>
        <v>YES</v>
      </c>
      <c r="O339" s="9">
        <f t="shared" si="64"/>
        <v>0.995910185466366</v>
      </c>
      <c r="P339" s="9" t="str">
        <f t="shared" si="65"/>
        <v>YES</v>
      </c>
      <c r="Q339" s="9" t="s">
        <v>4658</v>
      </c>
      <c r="R339" s="30" t="s">
        <v>4658</v>
      </c>
      <c r="U339" s="17">
        <v>6931682.33837</v>
      </c>
      <c r="V339" s="18">
        <v>289</v>
      </c>
      <c r="W339" s="18">
        <v>337</v>
      </c>
      <c r="X339" s="83" t="str">
        <f t="shared" si="66"/>
        <v>04019337</v>
      </c>
      <c r="Y339" s="26">
        <f t="shared" si="67"/>
        <v>0.24863989104001663</v>
      </c>
      <c r="Z339" s="17" t="b">
        <f t="shared" si="71"/>
        <v>1</v>
      </c>
      <c r="AA339" s="18" t="str">
        <f t="shared" si="61"/>
        <v>337</v>
      </c>
      <c r="AB339" s="18" t="b">
        <f t="shared" si="68"/>
        <v>1</v>
      </c>
      <c r="AC339" s="18" t="str">
        <f t="shared" si="62"/>
        <v>04019337</v>
      </c>
      <c r="AD339" s="19" t="b">
        <f t="shared" si="69"/>
        <v>1</v>
      </c>
      <c r="AE339" s="82"/>
      <c r="AF339" s="17" t="s">
        <v>4729</v>
      </c>
      <c r="AG339" s="18" t="s">
        <v>10343</v>
      </c>
      <c r="AH339" s="19" t="s">
        <v>621</v>
      </c>
    </row>
    <row r="340" spans="1:34" x14ac:dyDescent="0.25">
      <c r="A340">
        <v>563113</v>
      </c>
      <c r="B340">
        <v>0.54249400000000003</v>
      </c>
      <c r="C340" t="s">
        <v>313</v>
      </c>
      <c r="D340" t="s">
        <v>4729</v>
      </c>
      <c r="E340" t="s">
        <v>4756</v>
      </c>
      <c r="F340" t="s">
        <v>4046</v>
      </c>
      <c r="G340" t="s">
        <v>4094</v>
      </c>
      <c r="H340" s="4">
        <v>338</v>
      </c>
      <c r="I340" t="s">
        <v>4760</v>
      </c>
      <c r="J340">
        <v>2295</v>
      </c>
      <c r="K340" s="34" t="s">
        <v>10344</v>
      </c>
      <c r="M340" s="29" t="str">
        <f t="shared" si="70"/>
        <v>YES</v>
      </c>
      <c r="N340" s="9" t="str">
        <f t="shared" si="63"/>
        <v>YES</v>
      </c>
      <c r="O340" s="9">
        <f t="shared" si="64"/>
        <v>0.98090126162563651</v>
      </c>
      <c r="P340" s="9" t="str">
        <f t="shared" si="65"/>
        <v>YES</v>
      </c>
      <c r="Q340" s="9" t="s">
        <v>4658</v>
      </c>
      <c r="R340" s="30" t="s">
        <v>4658</v>
      </c>
      <c r="U340" s="17">
        <v>15418335.485200001</v>
      </c>
      <c r="V340" s="18">
        <v>279</v>
      </c>
      <c r="W340" s="18">
        <v>338</v>
      </c>
      <c r="X340" s="83" t="str">
        <f t="shared" si="66"/>
        <v>04019338</v>
      </c>
      <c r="Y340" s="26">
        <f t="shared" si="67"/>
        <v>0.55305668493170346</v>
      </c>
      <c r="Z340" s="17" t="b">
        <f t="shared" si="71"/>
        <v>1</v>
      </c>
      <c r="AA340" s="18" t="str">
        <f t="shared" si="61"/>
        <v>338</v>
      </c>
      <c r="AB340" s="18" t="b">
        <f t="shared" si="68"/>
        <v>1</v>
      </c>
      <c r="AC340" s="18" t="str">
        <f t="shared" si="62"/>
        <v>04019338</v>
      </c>
      <c r="AD340" s="19" t="b">
        <f t="shared" si="69"/>
        <v>1</v>
      </c>
      <c r="AE340" s="82"/>
      <c r="AF340" s="17" t="s">
        <v>4729</v>
      </c>
      <c r="AG340" s="18" t="s">
        <v>10344</v>
      </c>
      <c r="AH340" s="19" t="s">
        <v>314</v>
      </c>
    </row>
    <row r="341" spans="1:34" x14ac:dyDescent="0.25">
      <c r="A341">
        <v>450259</v>
      </c>
      <c r="B341">
        <v>75.865578999999997</v>
      </c>
      <c r="C341" t="s">
        <v>4052</v>
      </c>
      <c r="D341" t="s">
        <v>4729</v>
      </c>
      <c r="E341" t="s">
        <v>4756</v>
      </c>
      <c r="F341" t="s">
        <v>4046</v>
      </c>
      <c r="G341" t="s">
        <v>4758</v>
      </c>
      <c r="H341" s="4">
        <v>339</v>
      </c>
      <c r="I341" t="s">
        <v>4760</v>
      </c>
      <c r="J341">
        <v>2319</v>
      </c>
      <c r="K341" s="34" t="s">
        <v>10345</v>
      </c>
      <c r="M341" s="29" t="str">
        <f t="shared" si="70"/>
        <v>YES</v>
      </c>
      <c r="N341" s="9" t="str">
        <f t="shared" si="63"/>
        <v>YES</v>
      </c>
      <c r="O341" s="9">
        <f t="shared" si="64"/>
        <v>0.9915683174120461</v>
      </c>
      <c r="P341" s="9" t="str">
        <f t="shared" si="65"/>
        <v>YES</v>
      </c>
      <c r="Q341" s="9" t="s">
        <v>4658</v>
      </c>
      <c r="R341" s="30" t="s">
        <v>4658</v>
      </c>
      <c r="U341" s="17">
        <v>2132995700.3</v>
      </c>
      <c r="V341" s="18">
        <v>327</v>
      </c>
      <c r="W341" s="18">
        <v>339</v>
      </c>
      <c r="X341" s="83" t="str">
        <f t="shared" si="66"/>
        <v>04019339</v>
      </c>
      <c r="Y341" s="26">
        <f t="shared" si="67"/>
        <v>76.510692876922633</v>
      </c>
      <c r="Z341" s="17" t="b">
        <f t="shared" si="71"/>
        <v>1</v>
      </c>
      <c r="AA341" s="18" t="str">
        <f t="shared" si="61"/>
        <v>339</v>
      </c>
      <c r="AB341" s="18" t="b">
        <f t="shared" si="68"/>
        <v>1</v>
      </c>
      <c r="AC341" s="18" t="str">
        <f t="shared" si="62"/>
        <v>04019339</v>
      </c>
      <c r="AD341" s="19" t="b">
        <f t="shared" si="69"/>
        <v>1</v>
      </c>
      <c r="AE341" s="82"/>
      <c r="AF341" s="17" t="s">
        <v>4729</v>
      </c>
      <c r="AG341" s="18" t="s">
        <v>10345</v>
      </c>
      <c r="AH341" s="19" t="s">
        <v>4053</v>
      </c>
    </row>
    <row r="342" spans="1:34" x14ac:dyDescent="0.25">
      <c r="A342">
        <v>512115</v>
      </c>
      <c r="B342">
        <v>1.134625</v>
      </c>
      <c r="C342" t="s">
        <v>25</v>
      </c>
      <c r="D342" t="s">
        <v>4729</v>
      </c>
      <c r="E342" t="s">
        <v>4756</v>
      </c>
      <c r="F342" t="s">
        <v>4046</v>
      </c>
      <c r="G342" t="s">
        <v>11</v>
      </c>
      <c r="H342" s="4">
        <v>340</v>
      </c>
      <c r="I342" t="s">
        <v>4760</v>
      </c>
      <c r="J342">
        <v>2546</v>
      </c>
      <c r="K342" s="34" t="s">
        <v>10346</v>
      </c>
      <c r="M342" s="29" t="str">
        <f t="shared" si="70"/>
        <v>YES</v>
      </c>
      <c r="N342" s="9" t="str">
        <f t="shared" si="63"/>
        <v>YES</v>
      </c>
      <c r="O342" s="9">
        <f t="shared" si="64"/>
        <v>1.0005660606019606</v>
      </c>
      <c r="P342" s="9" t="str">
        <f t="shared" si="65"/>
        <v>YES</v>
      </c>
      <c r="Q342" s="9" t="s">
        <v>4658</v>
      </c>
      <c r="R342" s="30" t="s">
        <v>4658</v>
      </c>
      <c r="U342" s="17">
        <v>31613634.3671</v>
      </c>
      <c r="V342" s="18">
        <v>364</v>
      </c>
      <c r="W342" s="18">
        <v>340</v>
      </c>
      <c r="X342" s="83" t="str">
        <f t="shared" si="66"/>
        <v>04019340</v>
      </c>
      <c r="Y342" s="26">
        <f t="shared" si="67"/>
        <v>1.1339830968455866</v>
      </c>
      <c r="Z342" s="17" t="b">
        <f t="shared" si="71"/>
        <v>1</v>
      </c>
      <c r="AA342" s="18" t="str">
        <f t="shared" si="61"/>
        <v>340</v>
      </c>
      <c r="AB342" s="18" t="b">
        <f t="shared" si="68"/>
        <v>1</v>
      </c>
      <c r="AC342" s="18" t="str">
        <f t="shared" si="62"/>
        <v>04019340</v>
      </c>
      <c r="AD342" s="19" t="b">
        <f t="shared" si="69"/>
        <v>1</v>
      </c>
      <c r="AE342" s="82"/>
      <c r="AF342" s="17" t="s">
        <v>4729</v>
      </c>
      <c r="AG342" s="18" t="s">
        <v>10346</v>
      </c>
      <c r="AH342" s="19" t="s">
        <v>26</v>
      </c>
    </row>
    <row r="343" spans="1:34" x14ac:dyDescent="0.25">
      <c r="A343">
        <v>545742</v>
      </c>
      <c r="B343">
        <v>3.4679160000000002</v>
      </c>
      <c r="C343" t="s">
        <v>171</v>
      </c>
      <c r="D343" t="s">
        <v>4729</v>
      </c>
      <c r="E343" t="s">
        <v>4756</v>
      </c>
      <c r="F343" t="s">
        <v>4046</v>
      </c>
      <c r="G343" t="s">
        <v>143</v>
      </c>
      <c r="H343" s="4">
        <v>341</v>
      </c>
      <c r="I343" t="s">
        <v>4760</v>
      </c>
      <c r="J343">
        <v>1840</v>
      </c>
      <c r="K343" s="34" t="s">
        <v>10347</v>
      </c>
      <c r="M343" s="29" t="str">
        <f t="shared" si="70"/>
        <v>YES</v>
      </c>
      <c r="N343" s="9" t="str">
        <f t="shared" si="63"/>
        <v>YES</v>
      </c>
      <c r="O343" s="9">
        <f t="shared" si="64"/>
        <v>0.963499977535206</v>
      </c>
      <c r="P343" s="9" t="str">
        <f t="shared" si="65"/>
        <v>NO</v>
      </c>
      <c r="Q343" s="9" t="s">
        <v>4658</v>
      </c>
      <c r="R343" s="30" t="s">
        <v>4658</v>
      </c>
      <c r="U343" s="17">
        <v>100342451.13500001</v>
      </c>
      <c r="V343" s="18">
        <v>357</v>
      </c>
      <c r="W343" s="18">
        <v>341</v>
      </c>
      <c r="X343" s="83" t="str">
        <f t="shared" si="66"/>
        <v>04019341</v>
      </c>
      <c r="Y343" s="26">
        <f t="shared" si="67"/>
        <v>3.5992901721404387</v>
      </c>
      <c r="Z343" s="17" t="b">
        <f t="shared" si="71"/>
        <v>1</v>
      </c>
      <c r="AA343" s="18" t="str">
        <f t="shared" si="61"/>
        <v>341</v>
      </c>
      <c r="AB343" s="18" t="b">
        <f t="shared" si="68"/>
        <v>1</v>
      </c>
      <c r="AC343" s="18" t="str">
        <f t="shared" si="62"/>
        <v>04019341</v>
      </c>
      <c r="AD343" s="19" t="b">
        <f t="shared" si="69"/>
        <v>1</v>
      </c>
      <c r="AE343" s="82"/>
      <c r="AF343" s="17" t="s">
        <v>4729</v>
      </c>
      <c r="AG343" s="18" t="s">
        <v>10347</v>
      </c>
      <c r="AH343" s="19" t="s">
        <v>172</v>
      </c>
    </row>
    <row r="344" spans="1:34" x14ac:dyDescent="0.25">
      <c r="A344">
        <v>512136</v>
      </c>
      <c r="B344">
        <v>0.651752</v>
      </c>
      <c r="C344" t="s">
        <v>27</v>
      </c>
      <c r="D344" t="s">
        <v>4729</v>
      </c>
      <c r="E344" t="s">
        <v>4756</v>
      </c>
      <c r="F344" t="s">
        <v>4046</v>
      </c>
      <c r="G344" t="s">
        <v>11</v>
      </c>
      <c r="H344" s="4">
        <v>342</v>
      </c>
      <c r="I344" t="s">
        <v>4760</v>
      </c>
      <c r="J344">
        <v>3493</v>
      </c>
      <c r="K344" s="34" t="s">
        <v>10348</v>
      </c>
      <c r="M344" s="29" t="str">
        <f t="shared" si="70"/>
        <v>YES</v>
      </c>
      <c r="N344" s="9" t="str">
        <f t="shared" si="63"/>
        <v>YES</v>
      </c>
      <c r="O344" s="9">
        <f t="shared" si="64"/>
        <v>1.0182211342704128</v>
      </c>
      <c r="P344" s="9" t="str">
        <f t="shared" si="65"/>
        <v>YES</v>
      </c>
      <c r="Q344" s="9" t="s">
        <v>4658</v>
      </c>
      <c r="R344" s="30" t="s">
        <v>4658</v>
      </c>
      <c r="U344" s="17">
        <v>17844653.136</v>
      </c>
      <c r="V344" s="18">
        <v>380</v>
      </c>
      <c r="W344" s="18">
        <v>342</v>
      </c>
      <c r="X344" s="83" t="str">
        <f t="shared" si="66"/>
        <v>04019342</v>
      </c>
      <c r="Y344" s="26">
        <f t="shared" si="67"/>
        <v>0.6400888550275482</v>
      </c>
      <c r="Z344" s="17" t="b">
        <f t="shared" si="71"/>
        <v>1</v>
      </c>
      <c r="AA344" s="18" t="str">
        <f t="shared" si="61"/>
        <v>342</v>
      </c>
      <c r="AB344" s="18" t="b">
        <f t="shared" si="68"/>
        <v>1</v>
      </c>
      <c r="AC344" s="18" t="str">
        <f t="shared" si="62"/>
        <v>04019342</v>
      </c>
      <c r="AD344" s="19" t="b">
        <f t="shared" si="69"/>
        <v>1</v>
      </c>
      <c r="AE344" s="82"/>
      <c r="AF344" s="17" t="s">
        <v>4729</v>
      </c>
      <c r="AG344" s="18" t="s">
        <v>10348</v>
      </c>
      <c r="AH344" s="19" t="s">
        <v>28</v>
      </c>
    </row>
    <row r="345" spans="1:34" x14ac:dyDescent="0.25">
      <c r="A345">
        <v>463939</v>
      </c>
      <c r="B345">
        <v>1.910312</v>
      </c>
      <c r="C345" t="s">
        <v>4093</v>
      </c>
      <c r="D345" t="s">
        <v>4729</v>
      </c>
      <c r="E345" t="s">
        <v>4756</v>
      </c>
      <c r="F345" t="s">
        <v>4046</v>
      </c>
      <c r="G345" t="s">
        <v>4094</v>
      </c>
      <c r="H345" s="4">
        <v>343</v>
      </c>
      <c r="I345" t="s">
        <v>4760</v>
      </c>
      <c r="J345">
        <v>2016</v>
      </c>
      <c r="K345" s="34" t="s">
        <v>10349</v>
      </c>
      <c r="M345" s="29" t="str">
        <f t="shared" si="70"/>
        <v>YES</v>
      </c>
      <c r="N345" s="9" t="str">
        <f t="shared" si="63"/>
        <v>YES</v>
      </c>
      <c r="O345" s="9">
        <f t="shared" si="64"/>
        <v>1.0034974001947552</v>
      </c>
      <c r="P345" s="9" t="str">
        <f t="shared" si="65"/>
        <v>YES</v>
      </c>
      <c r="Q345" s="9" t="s">
        <v>4658</v>
      </c>
      <c r="R345" s="30" t="s">
        <v>4658</v>
      </c>
      <c r="U345" s="17">
        <v>53070832.122199997</v>
      </c>
      <c r="V345" s="18">
        <v>263</v>
      </c>
      <c r="W345" s="18">
        <v>343</v>
      </c>
      <c r="X345" s="83" t="str">
        <f t="shared" si="66"/>
        <v>04019343</v>
      </c>
      <c r="Y345" s="26">
        <f t="shared" si="67"/>
        <v>1.9036541595715679</v>
      </c>
      <c r="Z345" s="17" t="b">
        <f t="shared" si="71"/>
        <v>1</v>
      </c>
      <c r="AA345" s="18" t="str">
        <f t="shared" si="61"/>
        <v>343</v>
      </c>
      <c r="AB345" s="18" t="b">
        <f t="shared" si="68"/>
        <v>1</v>
      </c>
      <c r="AC345" s="18" t="str">
        <f t="shared" si="62"/>
        <v>04019343</v>
      </c>
      <c r="AD345" s="19" t="b">
        <f t="shared" si="69"/>
        <v>1</v>
      </c>
      <c r="AE345" s="82"/>
      <c r="AF345" s="17" t="s">
        <v>4729</v>
      </c>
      <c r="AG345" s="18" t="s">
        <v>10349</v>
      </c>
      <c r="AH345" s="19" t="s">
        <v>4095</v>
      </c>
    </row>
    <row r="346" spans="1:34" x14ac:dyDescent="0.25">
      <c r="A346">
        <v>498805</v>
      </c>
      <c r="B346">
        <v>7.1439170000000001</v>
      </c>
      <c r="C346" t="s">
        <v>4150</v>
      </c>
      <c r="D346" t="s">
        <v>4729</v>
      </c>
      <c r="E346" t="s">
        <v>4756</v>
      </c>
      <c r="F346" t="s">
        <v>4046</v>
      </c>
      <c r="G346" t="s">
        <v>4758</v>
      </c>
      <c r="H346" s="4">
        <v>344</v>
      </c>
      <c r="I346" t="s">
        <v>4760</v>
      </c>
      <c r="J346">
        <v>1842</v>
      </c>
      <c r="K346" s="34" t="s">
        <v>10350</v>
      </c>
      <c r="M346" s="29" t="str">
        <f t="shared" si="70"/>
        <v>YES</v>
      </c>
      <c r="N346" s="9" t="str">
        <f t="shared" si="63"/>
        <v>YES</v>
      </c>
      <c r="O346" s="9">
        <f t="shared" si="64"/>
        <v>0.89642543303638289</v>
      </c>
      <c r="P346" s="9" t="str">
        <f t="shared" si="65"/>
        <v>NO</v>
      </c>
      <c r="Q346" s="9" t="s">
        <v>4658</v>
      </c>
      <c r="R346" s="30" t="s">
        <v>4658</v>
      </c>
      <c r="U346" s="17">
        <v>222172384.17500001</v>
      </c>
      <c r="V346" s="18">
        <v>67</v>
      </c>
      <c r="W346" s="18">
        <v>344</v>
      </c>
      <c r="X346" s="83" t="str">
        <f t="shared" si="66"/>
        <v>04019344</v>
      </c>
      <c r="Y346" s="26">
        <f t="shared" si="67"/>
        <v>7.969337701410411</v>
      </c>
      <c r="Z346" s="17" t="b">
        <f t="shared" si="71"/>
        <v>1</v>
      </c>
      <c r="AA346" s="18" t="str">
        <f t="shared" si="61"/>
        <v>344</v>
      </c>
      <c r="AB346" s="18" t="b">
        <f t="shared" si="68"/>
        <v>1</v>
      </c>
      <c r="AC346" s="18" t="str">
        <f t="shared" si="62"/>
        <v>04019344</v>
      </c>
      <c r="AD346" s="19" t="b">
        <f t="shared" si="69"/>
        <v>1</v>
      </c>
      <c r="AE346" s="82"/>
      <c r="AF346" s="17" t="s">
        <v>4729</v>
      </c>
      <c r="AG346" s="18" t="s">
        <v>10350</v>
      </c>
      <c r="AH346" s="19" t="s">
        <v>4151</v>
      </c>
    </row>
    <row r="347" spans="1:34" x14ac:dyDescent="0.25">
      <c r="A347">
        <v>449828</v>
      </c>
      <c r="B347">
        <v>9.7335630000000002</v>
      </c>
      <c r="C347" t="s">
        <v>3322</v>
      </c>
      <c r="D347" t="s">
        <v>4729</v>
      </c>
      <c r="E347" t="s">
        <v>4756</v>
      </c>
      <c r="F347" t="s">
        <v>3318</v>
      </c>
      <c r="G347" t="s">
        <v>4758</v>
      </c>
      <c r="H347" s="4">
        <v>345</v>
      </c>
      <c r="I347" t="s">
        <v>4760</v>
      </c>
      <c r="J347">
        <v>1691</v>
      </c>
      <c r="K347" s="34" t="s">
        <v>10351</v>
      </c>
      <c r="M347" s="29" t="str">
        <f t="shared" si="70"/>
        <v>YES</v>
      </c>
      <c r="N347" s="9" t="str">
        <f t="shared" si="63"/>
        <v>YES</v>
      </c>
      <c r="O347" s="9">
        <f t="shared" si="64"/>
        <v>0.99431906075921372</v>
      </c>
      <c r="P347" s="9" t="str">
        <f t="shared" si="65"/>
        <v>YES</v>
      </c>
      <c r="Q347" s="9" t="s">
        <v>4658</v>
      </c>
      <c r="R347" s="30" t="s">
        <v>4658</v>
      </c>
      <c r="U347" s="17">
        <v>272906528.14399999</v>
      </c>
      <c r="V347" s="18">
        <v>338</v>
      </c>
      <c r="W347" s="18">
        <v>345</v>
      </c>
      <c r="X347" s="83" t="str">
        <f t="shared" si="66"/>
        <v>04019345</v>
      </c>
      <c r="Y347" s="26">
        <f t="shared" si="67"/>
        <v>9.7891747067263548</v>
      </c>
      <c r="Z347" s="17" t="b">
        <f t="shared" si="71"/>
        <v>1</v>
      </c>
      <c r="AA347" s="18" t="str">
        <f t="shared" si="61"/>
        <v>345</v>
      </c>
      <c r="AB347" s="18" t="b">
        <f t="shared" si="68"/>
        <v>1</v>
      </c>
      <c r="AC347" s="18" t="str">
        <f t="shared" si="62"/>
        <v>04019345</v>
      </c>
      <c r="AD347" s="19" t="b">
        <f t="shared" si="69"/>
        <v>1</v>
      </c>
      <c r="AE347" s="82"/>
      <c r="AF347" s="17" t="s">
        <v>4729</v>
      </c>
      <c r="AG347" s="18" t="s">
        <v>10351</v>
      </c>
      <c r="AH347" s="19" t="s">
        <v>3323</v>
      </c>
    </row>
    <row r="348" spans="1:34" x14ac:dyDescent="0.25">
      <c r="A348">
        <v>521588</v>
      </c>
      <c r="B348">
        <v>2.420337</v>
      </c>
      <c r="C348" t="s">
        <v>432</v>
      </c>
      <c r="D348" t="s">
        <v>4729</v>
      </c>
      <c r="E348" t="s">
        <v>4756</v>
      </c>
      <c r="F348" t="s">
        <v>4046</v>
      </c>
      <c r="G348" t="s">
        <v>4758</v>
      </c>
      <c r="H348" s="4">
        <v>346</v>
      </c>
      <c r="I348" t="s">
        <v>4760</v>
      </c>
      <c r="J348">
        <v>1531</v>
      </c>
      <c r="K348" s="34" t="s">
        <v>10352</v>
      </c>
      <c r="M348" s="29" t="str">
        <f t="shared" si="70"/>
        <v>YES</v>
      </c>
      <c r="N348" s="9" t="str">
        <f t="shared" si="63"/>
        <v>YES</v>
      </c>
      <c r="O348" s="9">
        <f t="shared" si="64"/>
        <v>1.0093160189301693</v>
      </c>
      <c r="P348" s="9" t="str">
        <f t="shared" si="65"/>
        <v>YES</v>
      </c>
      <c r="Q348" s="9" t="s">
        <v>4658</v>
      </c>
      <c r="R348" s="30" t="s">
        <v>4658</v>
      </c>
      <c r="U348" s="17">
        <v>66852325.490999997</v>
      </c>
      <c r="V348" s="18">
        <v>363</v>
      </c>
      <c r="W348" s="18">
        <v>346</v>
      </c>
      <c r="X348" s="83" t="str">
        <f t="shared" si="66"/>
        <v>04019346</v>
      </c>
      <c r="Y348" s="26">
        <f t="shared" si="67"/>
        <v>2.3979972125731748</v>
      </c>
      <c r="Z348" s="17" t="b">
        <f t="shared" si="71"/>
        <v>1</v>
      </c>
      <c r="AA348" s="18" t="str">
        <f t="shared" si="61"/>
        <v>346</v>
      </c>
      <c r="AB348" s="18" t="b">
        <f t="shared" si="68"/>
        <v>1</v>
      </c>
      <c r="AC348" s="18" t="str">
        <f t="shared" si="62"/>
        <v>04019346</v>
      </c>
      <c r="AD348" s="19" t="b">
        <f t="shared" si="69"/>
        <v>1</v>
      </c>
      <c r="AE348" s="82"/>
      <c r="AF348" s="17" t="s">
        <v>4729</v>
      </c>
      <c r="AG348" s="18" t="s">
        <v>10352</v>
      </c>
      <c r="AH348" s="19" t="s">
        <v>433</v>
      </c>
    </row>
    <row r="349" spans="1:34" x14ac:dyDescent="0.25">
      <c r="A349">
        <v>531412</v>
      </c>
      <c r="B349">
        <v>0.68777900000000003</v>
      </c>
      <c r="C349" t="s">
        <v>388</v>
      </c>
      <c r="D349" t="s">
        <v>4729</v>
      </c>
      <c r="E349" t="s">
        <v>4756</v>
      </c>
      <c r="F349" t="s">
        <v>4046</v>
      </c>
      <c r="G349" t="s">
        <v>229</v>
      </c>
      <c r="H349" s="4">
        <v>347</v>
      </c>
      <c r="I349" t="s">
        <v>4760</v>
      </c>
      <c r="J349">
        <v>1002</v>
      </c>
      <c r="K349" s="34" t="s">
        <v>10353</v>
      </c>
      <c r="M349" s="29" t="str">
        <f t="shared" si="70"/>
        <v>YES</v>
      </c>
      <c r="N349" s="9" t="str">
        <f t="shared" si="63"/>
        <v>YES</v>
      </c>
      <c r="O349" s="9">
        <f t="shared" si="64"/>
        <v>0.99923467588945392</v>
      </c>
      <c r="P349" s="9" t="str">
        <f t="shared" si="65"/>
        <v>YES</v>
      </c>
      <c r="Q349" s="9" t="s">
        <v>4658</v>
      </c>
      <c r="R349" s="30" t="s">
        <v>4658</v>
      </c>
      <c r="U349" s="17">
        <v>19188863.773699999</v>
      </c>
      <c r="V349" s="18">
        <v>43</v>
      </c>
      <c r="W349" s="18">
        <v>347</v>
      </c>
      <c r="X349" s="83" t="str">
        <f t="shared" si="66"/>
        <v>04019347</v>
      </c>
      <c r="Y349" s="26">
        <f t="shared" si="67"/>
        <v>0.68830577700657136</v>
      </c>
      <c r="Z349" s="17" t="b">
        <f t="shared" si="71"/>
        <v>1</v>
      </c>
      <c r="AA349" s="18" t="str">
        <f t="shared" si="61"/>
        <v>347</v>
      </c>
      <c r="AB349" s="18" t="b">
        <f t="shared" si="68"/>
        <v>1</v>
      </c>
      <c r="AC349" s="18" t="str">
        <f t="shared" si="62"/>
        <v>04019347</v>
      </c>
      <c r="AD349" s="19" t="b">
        <f t="shared" si="69"/>
        <v>1</v>
      </c>
      <c r="AE349" s="82"/>
      <c r="AF349" s="17" t="s">
        <v>4729</v>
      </c>
      <c r="AG349" s="18" t="s">
        <v>10353</v>
      </c>
      <c r="AH349" s="19" t="s">
        <v>389</v>
      </c>
    </row>
    <row r="350" spans="1:34" x14ac:dyDescent="0.25">
      <c r="A350">
        <v>483863</v>
      </c>
      <c r="B350">
        <v>0.49014200000000002</v>
      </c>
      <c r="C350" t="s">
        <v>513</v>
      </c>
      <c r="D350" t="s">
        <v>4729</v>
      </c>
      <c r="E350" t="s">
        <v>4756</v>
      </c>
      <c r="F350" t="s">
        <v>4046</v>
      </c>
      <c r="G350" t="s">
        <v>4094</v>
      </c>
      <c r="H350" s="4">
        <v>348</v>
      </c>
      <c r="I350" t="s">
        <v>4760</v>
      </c>
      <c r="J350">
        <v>2858</v>
      </c>
      <c r="K350" s="34" t="s">
        <v>10354</v>
      </c>
      <c r="M350" s="29" t="str">
        <f t="shared" si="70"/>
        <v>YES</v>
      </c>
      <c r="N350" s="9" t="str">
        <f t="shared" si="63"/>
        <v>YES</v>
      </c>
      <c r="O350" s="9">
        <f t="shared" si="64"/>
        <v>1.0039769812302175</v>
      </c>
      <c r="P350" s="9" t="str">
        <f t="shared" si="65"/>
        <v>YES</v>
      </c>
      <c r="Q350" s="9" t="s">
        <v>4658</v>
      </c>
      <c r="R350" s="30" t="s">
        <v>4658</v>
      </c>
      <c r="U350" s="17">
        <v>13610247.035800001</v>
      </c>
      <c r="V350" s="18">
        <v>240</v>
      </c>
      <c r="W350" s="18">
        <v>348</v>
      </c>
      <c r="X350" s="83" t="str">
        <f t="shared" si="66"/>
        <v>04019348</v>
      </c>
      <c r="Y350" s="26">
        <f t="shared" si="67"/>
        <v>0.48820043602932739</v>
      </c>
      <c r="Z350" s="17" t="b">
        <f t="shared" si="71"/>
        <v>1</v>
      </c>
      <c r="AA350" s="18" t="str">
        <f t="shared" si="61"/>
        <v>348</v>
      </c>
      <c r="AB350" s="18" t="b">
        <f t="shared" si="68"/>
        <v>1</v>
      </c>
      <c r="AC350" s="18" t="str">
        <f t="shared" si="62"/>
        <v>04019348</v>
      </c>
      <c r="AD350" s="19" t="b">
        <f t="shared" si="69"/>
        <v>1</v>
      </c>
      <c r="AE350" s="82"/>
      <c r="AF350" s="17" t="s">
        <v>4729</v>
      </c>
      <c r="AG350" s="18" t="s">
        <v>10354</v>
      </c>
      <c r="AH350" s="19" t="s">
        <v>514</v>
      </c>
    </row>
    <row r="351" spans="1:34" x14ac:dyDescent="0.25">
      <c r="A351">
        <v>483823</v>
      </c>
      <c r="B351">
        <v>0.43762299999999998</v>
      </c>
      <c r="C351" t="s">
        <v>510</v>
      </c>
      <c r="D351" t="s">
        <v>4729</v>
      </c>
      <c r="E351" t="s">
        <v>4756</v>
      </c>
      <c r="F351" t="s">
        <v>4046</v>
      </c>
      <c r="G351" t="s">
        <v>4094</v>
      </c>
      <c r="H351" s="4">
        <v>349</v>
      </c>
      <c r="I351" t="s">
        <v>4760</v>
      </c>
      <c r="J351">
        <v>3125</v>
      </c>
      <c r="K351" s="34" t="s">
        <v>10355</v>
      </c>
      <c r="M351" s="29" t="str">
        <f t="shared" si="70"/>
        <v>YES</v>
      </c>
      <c r="N351" s="9" t="str">
        <f t="shared" si="63"/>
        <v>YES</v>
      </c>
      <c r="O351" s="9">
        <f t="shared" si="64"/>
        <v>1.0040181687562693</v>
      </c>
      <c r="P351" s="9" t="str">
        <f t="shared" si="65"/>
        <v>YES</v>
      </c>
      <c r="Q351" s="9" t="s">
        <v>4658</v>
      </c>
      <c r="R351" s="30" t="s">
        <v>4658</v>
      </c>
      <c r="U351" s="17">
        <v>12151402.6567</v>
      </c>
      <c r="V351" s="18">
        <v>257</v>
      </c>
      <c r="W351" s="18">
        <v>349</v>
      </c>
      <c r="X351" s="83" t="str">
        <f t="shared" si="66"/>
        <v>04019349</v>
      </c>
      <c r="Y351" s="26">
        <f t="shared" si="67"/>
        <v>0.43587159437772616</v>
      </c>
      <c r="Z351" s="17" t="b">
        <f t="shared" si="71"/>
        <v>1</v>
      </c>
      <c r="AA351" s="18" t="str">
        <f t="shared" si="61"/>
        <v>349</v>
      </c>
      <c r="AB351" s="18" t="b">
        <f t="shared" si="68"/>
        <v>1</v>
      </c>
      <c r="AC351" s="18" t="str">
        <f t="shared" si="62"/>
        <v>04019349</v>
      </c>
      <c r="AD351" s="19" t="b">
        <f t="shared" si="69"/>
        <v>1</v>
      </c>
      <c r="AE351" s="82"/>
      <c r="AF351" s="17" t="s">
        <v>4729</v>
      </c>
      <c r="AG351" s="18" t="s">
        <v>10355</v>
      </c>
      <c r="AH351" s="19" t="s">
        <v>511</v>
      </c>
    </row>
    <row r="352" spans="1:34" x14ac:dyDescent="0.25">
      <c r="A352">
        <v>474003</v>
      </c>
      <c r="B352">
        <v>4.2820000000000002E-3</v>
      </c>
      <c r="C352" t="s">
        <v>570</v>
      </c>
      <c r="D352" t="s">
        <v>4729</v>
      </c>
      <c r="E352" t="s">
        <v>4756</v>
      </c>
      <c r="F352" t="s">
        <v>4046</v>
      </c>
      <c r="G352" t="s">
        <v>4094</v>
      </c>
      <c r="H352" s="4">
        <v>350</v>
      </c>
      <c r="I352" t="s">
        <v>4760</v>
      </c>
      <c r="J352">
        <v>0</v>
      </c>
      <c r="K352" s="34" t="s">
        <v>10356</v>
      </c>
      <c r="M352" s="29" t="str">
        <f t="shared" si="70"/>
        <v>YES</v>
      </c>
      <c r="N352" s="9" t="str">
        <f t="shared" si="63"/>
        <v>YES</v>
      </c>
      <c r="O352" s="9">
        <f t="shared" si="64"/>
        <v>1.6249755856659622</v>
      </c>
      <c r="P352" s="9" t="str">
        <f t="shared" si="65"/>
        <v>NO</v>
      </c>
      <c r="Q352" s="9" t="s">
        <v>4658</v>
      </c>
      <c r="R352" s="30" t="s">
        <v>4658</v>
      </c>
      <c r="U352" s="17">
        <v>73462.832213000002</v>
      </c>
      <c r="V352" s="18">
        <v>219</v>
      </c>
      <c r="W352" s="18">
        <v>350</v>
      </c>
      <c r="X352" s="83" t="str">
        <f t="shared" si="66"/>
        <v>04019350</v>
      </c>
      <c r="Y352" s="26">
        <f t="shared" si="67"/>
        <v>2.6351165136091026E-3</v>
      </c>
      <c r="Z352" s="17" t="b">
        <f t="shared" si="71"/>
        <v>1</v>
      </c>
      <c r="AA352" s="18" t="str">
        <f t="shared" si="61"/>
        <v>350</v>
      </c>
      <c r="AB352" s="18" t="b">
        <f t="shared" si="68"/>
        <v>1</v>
      </c>
      <c r="AC352" s="18" t="str">
        <f t="shared" si="62"/>
        <v>04019350</v>
      </c>
      <c r="AD352" s="19" t="b">
        <f t="shared" si="69"/>
        <v>1</v>
      </c>
      <c r="AE352" s="82"/>
      <c r="AF352" s="17" t="s">
        <v>4729</v>
      </c>
      <c r="AG352" s="18" t="s">
        <v>10356</v>
      </c>
      <c r="AH352" s="19" t="s">
        <v>571</v>
      </c>
    </row>
    <row r="353" spans="1:34" x14ac:dyDescent="0.25">
      <c r="A353">
        <v>531227</v>
      </c>
      <c r="B353">
        <v>0.470636</v>
      </c>
      <c r="C353" t="s">
        <v>370</v>
      </c>
      <c r="D353" t="s">
        <v>4729</v>
      </c>
      <c r="E353" t="s">
        <v>4756</v>
      </c>
      <c r="F353" t="s">
        <v>4046</v>
      </c>
      <c r="G353" t="s">
        <v>4094</v>
      </c>
      <c r="H353" s="4">
        <v>351</v>
      </c>
      <c r="I353" t="s">
        <v>4760</v>
      </c>
      <c r="J353">
        <v>1640</v>
      </c>
      <c r="K353" s="34" t="s">
        <v>10357</v>
      </c>
      <c r="M353" s="29" t="str">
        <f t="shared" si="70"/>
        <v>YES</v>
      </c>
      <c r="N353" s="9" t="str">
        <f t="shared" si="63"/>
        <v>YES</v>
      </c>
      <c r="O353" s="9">
        <f t="shared" si="64"/>
        <v>0.96425711787284807</v>
      </c>
      <c r="P353" s="9" t="str">
        <f t="shared" si="65"/>
        <v>NO</v>
      </c>
      <c r="Q353" s="9" t="s">
        <v>4658</v>
      </c>
      <c r="R353" s="30" t="s">
        <v>4658</v>
      </c>
      <c r="U353" s="17">
        <v>13606929.541099999</v>
      </c>
      <c r="V353" s="18">
        <v>120</v>
      </c>
      <c r="W353" s="18">
        <v>351</v>
      </c>
      <c r="X353" s="83" t="str">
        <f t="shared" si="66"/>
        <v>04019351</v>
      </c>
      <c r="Y353" s="26">
        <f t="shared" si="67"/>
        <v>0.48808143728119258</v>
      </c>
      <c r="Z353" s="17" t="b">
        <f t="shared" si="71"/>
        <v>1</v>
      </c>
      <c r="AA353" s="18" t="str">
        <f t="shared" si="61"/>
        <v>351</v>
      </c>
      <c r="AB353" s="18" t="b">
        <f t="shared" si="68"/>
        <v>1</v>
      </c>
      <c r="AC353" s="18" t="str">
        <f t="shared" si="62"/>
        <v>04019351</v>
      </c>
      <c r="AD353" s="19" t="b">
        <f t="shared" si="69"/>
        <v>1</v>
      </c>
      <c r="AE353" s="82"/>
      <c r="AF353" s="17" t="s">
        <v>4729</v>
      </c>
      <c r="AG353" s="18" t="s">
        <v>10357</v>
      </c>
      <c r="AH353" s="19" t="s">
        <v>371</v>
      </c>
    </row>
    <row r="354" spans="1:34" x14ac:dyDescent="0.25">
      <c r="A354">
        <v>577942</v>
      </c>
      <c r="B354">
        <v>1.956866</v>
      </c>
      <c r="C354" t="s">
        <v>257</v>
      </c>
      <c r="D354" t="s">
        <v>4729</v>
      </c>
      <c r="E354" t="s">
        <v>4756</v>
      </c>
      <c r="F354" t="s">
        <v>4046</v>
      </c>
      <c r="G354" t="s">
        <v>229</v>
      </c>
      <c r="H354" s="4">
        <v>352</v>
      </c>
      <c r="I354" t="s">
        <v>4760</v>
      </c>
      <c r="J354">
        <v>2840</v>
      </c>
      <c r="K354" s="34" t="s">
        <v>10358</v>
      </c>
      <c r="M354" s="29" t="str">
        <f t="shared" si="70"/>
        <v>YES</v>
      </c>
      <c r="N354" s="9" t="str">
        <f t="shared" si="63"/>
        <v>YES</v>
      </c>
      <c r="O354" s="9">
        <f t="shared" si="64"/>
        <v>1.0039192506039245</v>
      </c>
      <c r="P354" s="9" t="str">
        <f t="shared" si="65"/>
        <v>YES</v>
      </c>
      <c r="Q354" s="9" t="s">
        <v>4658</v>
      </c>
      <c r="R354" s="30" t="s">
        <v>4658</v>
      </c>
      <c r="U354" s="17">
        <v>54341315.859399997</v>
      </c>
      <c r="V354" s="18">
        <v>54</v>
      </c>
      <c r="W354" s="18">
        <v>352</v>
      </c>
      <c r="X354" s="83" t="str">
        <f t="shared" si="66"/>
        <v>04019352</v>
      </c>
      <c r="Y354" s="26">
        <f t="shared" si="67"/>
        <v>1.9492264928905532</v>
      </c>
      <c r="Z354" s="17" t="b">
        <f t="shared" si="71"/>
        <v>1</v>
      </c>
      <c r="AA354" s="18" t="str">
        <f t="shared" si="61"/>
        <v>352</v>
      </c>
      <c r="AB354" s="18" t="b">
        <f t="shared" si="68"/>
        <v>1</v>
      </c>
      <c r="AC354" s="18" t="str">
        <f t="shared" si="62"/>
        <v>04019352</v>
      </c>
      <c r="AD354" s="19" t="b">
        <f t="shared" si="69"/>
        <v>1</v>
      </c>
      <c r="AE354" s="82"/>
      <c r="AF354" s="17" t="s">
        <v>4729</v>
      </c>
      <c r="AG354" s="18" t="s">
        <v>10358</v>
      </c>
      <c r="AH354" s="19" t="s">
        <v>258</v>
      </c>
    </row>
    <row r="355" spans="1:34" x14ac:dyDescent="0.25">
      <c r="A355">
        <v>554204</v>
      </c>
      <c r="B355">
        <v>0.37979200000000002</v>
      </c>
      <c r="C355" t="s">
        <v>612</v>
      </c>
      <c r="D355" t="s">
        <v>4729</v>
      </c>
      <c r="E355" t="s">
        <v>4756</v>
      </c>
      <c r="F355" t="s">
        <v>4046</v>
      </c>
      <c r="G355" t="s">
        <v>4094</v>
      </c>
      <c r="H355" s="4">
        <v>353</v>
      </c>
      <c r="I355" t="s">
        <v>4760</v>
      </c>
      <c r="J355">
        <v>1857</v>
      </c>
      <c r="K355" s="34" t="s">
        <v>10359</v>
      </c>
      <c r="M355" s="29" t="str">
        <f t="shared" si="70"/>
        <v>YES</v>
      </c>
      <c r="N355" s="9" t="str">
        <f t="shared" si="63"/>
        <v>YES</v>
      </c>
      <c r="O355" s="9">
        <f t="shared" si="64"/>
        <v>0.99989840847248546</v>
      </c>
      <c r="P355" s="9" t="str">
        <f t="shared" si="65"/>
        <v>YES</v>
      </c>
      <c r="Q355" s="9" t="s">
        <v>4658</v>
      </c>
      <c r="R355" s="30" t="s">
        <v>4658</v>
      </c>
      <c r="U355" s="17">
        <v>10589069.0525</v>
      </c>
      <c r="V355" s="18">
        <v>243</v>
      </c>
      <c r="W355" s="18">
        <v>353</v>
      </c>
      <c r="X355" s="83" t="str">
        <f t="shared" si="66"/>
        <v>04019353</v>
      </c>
      <c r="Y355" s="26">
        <f t="shared" si="67"/>
        <v>0.37983058756958793</v>
      </c>
      <c r="Z355" s="17" t="b">
        <f t="shared" si="71"/>
        <v>1</v>
      </c>
      <c r="AA355" s="18" t="str">
        <f t="shared" si="61"/>
        <v>353</v>
      </c>
      <c r="AB355" s="18" t="b">
        <f t="shared" si="68"/>
        <v>1</v>
      </c>
      <c r="AC355" s="18" t="str">
        <f t="shared" si="62"/>
        <v>04019353</v>
      </c>
      <c r="AD355" s="19" t="b">
        <f t="shared" si="69"/>
        <v>1</v>
      </c>
      <c r="AE355" s="82"/>
      <c r="AF355" s="17" t="s">
        <v>4729</v>
      </c>
      <c r="AG355" s="18" t="s">
        <v>10359</v>
      </c>
      <c r="AH355" s="19" t="s">
        <v>613</v>
      </c>
    </row>
    <row r="356" spans="1:34" x14ac:dyDescent="0.25">
      <c r="A356">
        <v>577843</v>
      </c>
      <c r="B356">
        <v>1.82203</v>
      </c>
      <c r="C356" t="s">
        <v>247</v>
      </c>
      <c r="D356" t="s">
        <v>4729</v>
      </c>
      <c r="E356" t="s">
        <v>4756</v>
      </c>
      <c r="F356" t="s">
        <v>4046</v>
      </c>
      <c r="G356" t="s">
        <v>229</v>
      </c>
      <c r="H356" s="4">
        <v>354</v>
      </c>
      <c r="I356" t="s">
        <v>4760</v>
      </c>
      <c r="J356">
        <v>1760</v>
      </c>
      <c r="K356" s="34" t="s">
        <v>10360</v>
      </c>
      <c r="M356" s="29" t="str">
        <f t="shared" si="70"/>
        <v>YES</v>
      </c>
      <c r="N356" s="9" t="str">
        <f t="shared" si="63"/>
        <v>YES</v>
      </c>
      <c r="O356" s="9">
        <f t="shared" si="64"/>
        <v>1.0012123461935276</v>
      </c>
      <c r="P356" s="9" t="str">
        <f t="shared" si="65"/>
        <v>YES</v>
      </c>
      <c r="Q356" s="9" t="s">
        <v>4658</v>
      </c>
      <c r="R356" s="30" t="s">
        <v>4658</v>
      </c>
      <c r="U356" s="17">
        <v>50733774.253899999</v>
      </c>
      <c r="V356" s="18">
        <v>78</v>
      </c>
      <c r="W356" s="18">
        <v>354</v>
      </c>
      <c r="X356" s="83" t="str">
        <f t="shared" si="66"/>
        <v>04019354</v>
      </c>
      <c r="Y356" s="26">
        <f t="shared" si="67"/>
        <v>1.8198237436115414</v>
      </c>
      <c r="Z356" s="17" t="b">
        <f t="shared" si="71"/>
        <v>1</v>
      </c>
      <c r="AA356" s="18" t="str">
        <f t="shared" si="61"/>
        <v>354</v>
      </c>
      <c r="AB356" s="18" t="b">
        <f t="shared" si="68"/>
        <v>1</v>
      </c>
      <c r="AC356" s="18" t="str">
        <f t="shared" si="62"/>
        <v>04019354</v>
      </c>
      <c r="AD356" s="19" t="b">
        <f t="shared" si="69"/>
        <v>1</v>
      </c>
      <c r="AE356" s="82"/>
      <c r="AF356" s="17" t="s">
        <v>4729</v>
      </c>
      <c r="AG356" s="18" t="s">
        <v>10360</v>
      </c>
      <c r="AH356" s="19" t="s">
        <v>248</v>
      </c>
    </row>
    <row r="357" spans="1:34" x14ac:dyDescent="0.25">
      <c r="A357">
        <v>607096</v>
      </c>
      <c r="B357">
        <v>2.0210219999999999</v>
      </c>
      <c r="C357" t="s">
        <v>93</v>
      </c>
      <c r="D357" t="s">
        <v>4729</v>
      </c>
      <c r="E357" t="s">
        <v>4756</v>
      </c>
      <c r="F357" t="s">
        <v>4046</v>
      </c>
      <c r="G357" t="s">
        <v>4758</v>
      </c>
      <c r="H357" s="4">
        <v>355</v>
      </c>
      <c r="I357" t="s">
        <v>4760</v>
      </c>
      <c r="J357">
        <v>1348</v>
      </c>
      <c r="K357" s="34" t="s">
        <v>10361</v>
      </c>
      <c r="M357" s="29" t="str">
        <f t="shared" si="70"/>
        <v>YES</v>
      </c>
      <c r="N357" s="9" t="str">
        <f t="shared" si="63"/>
        <v>YES</v>
      </c>
      <c r="O357" s="9">
        <f t="shared" si="64"/>
        <v>1.0019645062952469</v>
      </c>
      <c r="P357" s="9" t="str">
        <f t="shared" si="65"/>
        <v>YES</v>
      </c>
      <c r="Q357" s="9" t="s">
        <v>4658</v>
      </c>
      <c r="R357" s="30" t="s">
        <v>4658</v>
      </c>
      <c r="U357" s="17">
        <v>56232390.839000002</v>
      </c>
      <c r="V357" s="18">
        <v>127</v>
      </c>
      <c r="W357" s="18">
        <v>355</v>
      </c>
      <c r="X357" s="83" t="str">
        <f t="shared" si="66"/>
        <v>04019355</v>
      </c>
      <c r="Y357" s="26">
        <f t="shared" si="67"/>
        <v>2.0170594739655074</v>
      </c>
      <c r="Z357" s="17" t="b">
        <f t="shared" si="71"/>
        <v>1</v>
      </c>
      <c r="AA357" s="18" t="str">
        <f t="shared" si="61"/>
        <v>355</v>
      </c>
      <c r="AB357" s="18" t="b">
        <f t="shared" si="68"/>
        <v>1</v>
      </c>
      <c r="AC357" s="18" t="str">
        <f t="shared" si="62"/>
        <v>04019355</v>
      </c>
      <c r="AD357" s="19" t="b">
        <f t="shared" si="69"/>
        <v>1</v>
      </c>
      <c r="AE357" s="82"/>
      <c r="AF357" s="17" t="s">
        <v>4729</v>
      </c>
      <c r="AG357" s="18" t="s">
        <v>10361</v>
      </c>
      <c r="AH357" s="19" t="s">
        <v>94</v>
      </c>
    </row>
    <row r="358" spans="1:34" x14ac:dyDescent="0.25">
      <c r="A358">
        <v>512547</v>
      </c>
      <c r="B358">
        <v>0.45706000000000002</v>
      </c>
      <c r="C358" t="s">
        <v>69</v>
      </c>
      <c r="D358" t="s">
        <v>4729</v>
      </c>
      <c r="E358" t="s">
        <v>4756</v>
      </c>
      <c r="F358" t="s">
        <v>4046</v>
      </c>
      <c r="G358" t="s">
        <v>4094</v>
      </c>
      <c r="H358" s="4">
        <v>356</v>
      </c>
      <c r="I358" t="s">
        <v>4760</v>
      </c>
      <c r="J358">
        <v>3648</v>
      </c>
      <c r="K358" s="34" t="s">
        <v>10362</v>
      </c>
      <c r="M358" s="29" t="str">
        <f t="shared" si="70"/>
        <v>YES</v>
      </c>
      <c r="N358" s="9" t="str">
        <f t="shared" si="63"/>
        <v>YES</v>
      </c>
      <c r="O358" s="9">
        <f t="shared" si="64"/>
        <v>1.0005125095731762</v>
      </c>
      <c r="P358" s="9" t="str">
        <f t="shared" si="65"/>
        <v>YES</v>
      </c>
      <c r="Q358" s="9" t="s">
        <v>4658</v>
      </c>
      <c r="R358" s="30" t="s">
        <v>4658</v>
      </c>
      <c r="U358" s="17">
        <v>12735574.4002</v>
      </c>
      <c r="V358" s="18">
        <v>138</v>
      </c>
      <c r="W358" s="18">
        <v>356</v>
      </c>
      <c r="X358" s="83" t="str">
        <f t="shared" si="66"/>
        <v>04019356</v>
      </c>
      <c r="Y358" s="26">
        <f t="shared" si="67"/>
        <v>0.45682587236713729</v>
      </c>
      <c r="Z358" s="17" t="b">
        <f t="shared" si="71"/>
        <v>1</v>
      </c>
      <c r="AA358" s="18" t="str">
        <f t="shared" ref="AA358:AA366" si="72">AH358</f>
        <v>356</v>
      </c>
      <c r="AB358" s="18" t="b">
        <f t="shared" si="68"/>
        <v>1</v>
      </c>
      <c r="AC358" s="18" t="str">
        <f t="shared" ref="AC358:AC366" si="73">CONCATENATE(AF358,AA358)</f>
        <v>04019356</v>
      </c>
      <c r="AD358" s="19" t="b">
        <f t="shared" si="69"/>
        <v>1</v>
      </c>
      <c r="AE358" s="82"/>
      <c r="AF358" s="17" t="s">
        <v>4729</v>
      </c>
      <c r="AG358" s="18" t="s">
        <v>10362</v>
      </c>
      <c r="AH358" s="19" t="s">
        <v>70</v>
      </c>
    </row>
    <row r="359" spans="1:34" x14ac:dyDescent="0.25">
      <c r="A359">
        <v>449876</v>
      </c>
      <c r="B359">
        <v>43.440655999999997</v>
      </c>
      <c r="C359" t="s">
        <v>3326</v>
      </c>
      <c r="D359" t="s">
        <v>4729</v>
      </c>
      <c r="E359" t="s">
        <v>4756</v>
      </c>
      <c r="F359" t="s">
        <v>3318</v>
      </c>
      <c r="G359" t="s">
        <v>4758</v>
      </c>
      <c r="H359" s="4">
        <v>357</v>
      </c>
      <c r="I359" t="s">
        <v>4760</v>
      </c>
      <c r="J359">
        <v>1108</v>
      </c>
      <c r="K359" s="34" t="s">
        <v>10363</v>
      </c>
      <c r="M359" s="29" t="str">
        <f t="shared" si="70"/>
        <v>YES</v>
      </c>
      <c r="N359" s="9" t="str">
        <f t="shared" si="63"/>
        <v>YES</v>
      </c>
      <c r="O359" s="9">
        <f t="shared" si="64"/>
        <v>1.0022494635671961</v>
      </c>
      <c r="P359" s="9" t="str">
        <f t="shared" si="65"/>
        <v>YES</v>
      </c>
      <c r="Q359" s="9" t="s">
        <v>4658</v>
      </c>
      <c r="R359" s="30" t="s">
        <v>4658</v>
      </c>
      <c r="U359" s="17">
        <v>1208337872.21</v>
      </c>
      <c r="V359" s="18">
        <v>408</v>
      </c>
      <c r="W359" s="18">
        <v>357</v>
      </c>
      <c r="X359" s="83" t="str">
        <f t="shared" si="66"/>
        <v>04019357</v>
      </c>
      <c r="Y359" s="26">
        <f t="shared" si="67"/>
        <v>43.343157147110311</v>
      </c>
      <c r="Z359" s="17" t="b">
        <f t="shared" si="71"/>
        <v>1</v>
      </c>
      <c r="AA359" s="18" t="str">
        <f t="shared" si="72"/>
        <v>357</v>
      </c>
      <c r="AB359" s="18" t="b">
        <f t="shared" si="68"/>
        <v>1</v>
      </c>
      <c r="AC359" s="18" t="str">
        <f t="shared" si="73"/>
        <v>04019357</v>
      </c>
      <c r="AD359" s="19" t="b">
        <f t="shared" si="69"/>
        <v>1</v>
      </c>
      <c r="AE359" s="82"/>
      <c r="AF359" s="17" t="s">
        <v>4729</v>
      </c>
      <c r="AG359" s="18" t="s">
        <v>10363</v>
      </c>
      <c r="AH359" s="19" t="s">
        <v>3327</v>
      </c>
    </row>
    <row r="360" spans="1:34" x14ac:dyDescent="0.25">
      <c r="A360">
        <v>449790</v>
      </c>
      <c r="B360">
        <v>6.0877059999999998</v>
      </c>
      <c r="C360" t="s">
        <v>3317</v>
      </c>
      <c r="D360" t="s">
        <v>4729</v>
      </c>
      <c r="E360" t="s">
        <v>4756</v>
      </c>
      <c r="F360" t="s">
        <v>3318</v>
      </c>
      <c r="G360" t="s">
        <v>4758</v>
      </c>
      <c r="H360" s="4">
        <v>358</v>
      </c>
      <c r="I360" t="s">
        <v>4760</v>
      </c>
      <c r="J360">
        <v>1363</v>
      </c>
      <c r="K360" s="34" t="s">
        <v>10364</v>
      </c>
      <c r="M360" s="29" t="str">
        <f t="shared" si="70"/>
        <v>YES</v>
      </c>
      <c r="N360" s="9" t="str">
        <f t="shared" si="63"/>
        <v>YES</v>
      </c>
      <c r="O360" s="9">
        <f t="shared" si="64"/>
        <v>1.0590557449835272</v>
      </c>
      <c r="P360" s="9" t="str">
        <f t="shared" si="65"/>
        <v>NO</v>
      </c>
      <c r="Q360" s="9" t="s">
        <v>4658</v>
      </c>
      <c r="R360" s="30" t="s">
        <v>4658</v>
      </c>
      <c r="U360" s="17">
        <v>160251718.33899999</v>
      </c>
      <c r="V360" s="18">
        <v>345</v>
      </c>
      <c r="W360" s="18">
        <v>358</v>
      </c>
      <c r="X360" s="83" t="str">
        <f t="shared" si="66"/>
        <v>04019358</v>
      </c>
      <c r="Y360" s="26">
        <f t="shared" si="67"/>
        <v>5.7482394376650019</v>
      </c>
      <c r="Z360" s="17" t="b">
        <f t="shared" si="71"/>
        <v>1</v>
      </c>
      <c r="AA360" s="18" t="str">
        <f t="shared" si="72"/>
        <v>358</v>
      </c>
      <c r="AB360" s="18" t="b">
        <f t="shared" si="68"/>
        <v>1</v>
      </c>
      <c r="AC360" s="18" t="str">
        <f t="shared" si="73"/>
        <v>04019358</v>
      </c>
      <c r="AD360" s="19" t="b">
        <f t="shared" si="69"/>
        <v>1</v>
      </c>
      <c r="AE360" s="82"/>
      <c r="AF360" s="17" t="s">
        <v>4729</v>
      </c>
      <c r="AG360" s="18" t="s">
        <v>10364</v>
      </c>
      <c r="AH360" s="19" t="s">
        <v>3319</v>
      </c>
    </row>
    <row r="361" spans="1:34" x14ac:dyDescent="0.25">
      <c r="A361">
        <v>545640</v>
      </c>
      <c r="B361">
        <v>2.0683509999999998</v>
      </c>
      <c r="C361" t="s">
        <v>161</v>
      </c>
      <c r="D361" t="s">
        <v>4729</v>
      </c>
      <c r="E361" t="s">
        <v>4756</v>
      </c>
      <c r="F361" t="s">
        <v>4046</v>
      </c>
      <c r="G361" t="s">
        <v>143</v>
      </c>
      <c r="H361" s="4">
        <v>359</v>
      </c>
      <c r="I361" t="s">
        <v>4760</v>
      </c>
      <c r="J361">
        <v>4189</v>
      </c>
      <c r="K361" s="34" t="s">
        <v>10365</v>
      </c>
      <c r="M361" s="29" t="str">
        <f t="shared" si="70"/>
        <v>YES</v>
      </c>
      <c r="N361" s="9" t="str">
        <f t="shared" si="63"/>
        <v>YES</v>
      </c>
      <c r="O361" s="9">
        <f t="shared" si="64"/>
        <v>1.0536720876123387</v>
      </c>
      <c r="P361" s="9" t="str">
        <f t="shared" si="65"/>
        <v>NO</v>
      </c>
      <c r="Q361" s="9" t="s">
        <v>4658</v>
      </c>
      <c r="R361" s="30" t="s">
        <v>4658</v>
      </c>
      <c r="U361" s="17">
        <v>54725105.843000002</v>
      </c>
      <c r="V361" s="18">
        <v>13</v>
      </c>
      <c r="W361" s="18">
        <v>359</v>
      </c>
      <c r="X361" s="83" t="str">
        <f t="shared" si="66"/>
        <v>04019359</v>
      </c>
      <c r="Y361" s="26">
        <f t="shared" si="67"/>
        <v>1.9629930642719813</v>
      </c>
      <c r="Z361" s="17" t="b">
        <f t="shared" si="71"/>
        <v>1</v>
      </c>
      <c r="AA361" s="18" t="str">
        <f t="shared" si="72"/>
        <v>359</v>
      </c>
      <c r="AB361" s="18" t="b">
        <f t="shared" si="68"/>
        <v>1</v>
      </c>
      <c r="AC361" s="18" t="str">
        <f t="shared" si="73"/>
        <v>04019359</v>
      </c>
      <c r="AD361" s="19" t="b">
        <f t="shared" si="69"/>
        <v>1</v>
      </c>
      <c r="AE361" s="82"/>
      <c r="AF361" s="17" t="s">
        <v>4729</v>
      </c>
      <c r="AG361" s="18" t="s">
        <v>10365</v>
      </c>
      <c r="AH361" s="19" t="s">
        <v>162</v>
      </c>
    </row>
    <row r="362" spans="1:34" x14ac:dyDescent="0.25">
      <c r="A362">
        <v>545541</v>
      </c>
      <c r="B362">
        <v>2.1501670000000002</v>
      </c>
      <c r="C362" t="s">
        <v>151</v>
      </c>
      <c r="D362" t="s">
        <v>4729</v>
      </c>
      <c r="E362" t="s">
        <v>4756</v>
      </c>
      <c r="F362" t="s">
        <v>4046</v>
      </c>
      <c r="G362" t="s">
        <v>4758</v>
      </c>
      <c r="H362" s="4">
        <v>360</v>
      </c>
      <c r="I362" t="s">
        <v>4760</v>
      </c>
      <c r="J362">
        <v>3850</v>
      </c>
      <c r="K362" s="34" t="s">
        <v>10366</v>
      </c>
      <c r="M362" s="29" t="str">
        <f t="shared" si="70"/>
        <v>YES</v>
      </c>
      <c r="N362" s="9" t="str">
        <f t="shared" si="63"/>
        <v>YES</v>
      </c>
      <c r="O362" s="9">
        <f t="shared" si="64"/>
        <v>1.0119170254517726</v>
      </c>
      <c r="P362" s="9" t="str">
        <f t="shared" si="65"/>
        <v>YES</v>
      </c>
      <c r="Q362" s="9" t="s">
        <v>4658</v>
      </c>
      <c r="R362" s="30" t="s">
        <v>4658</v>
      </c>
      <c r="U362" s="17">
        <v>59237283.477899998</v>
      </c>
      <c r="V362" s="18">
        <v>14</v>
      </c>
      <c r="W362" s="18">
        <v>360</v>
      </c>
      <c r="X362" s="83" t="str">
        <f t="shared" si="66"/>
        <v>04019360</v>
      </c>
      <c r="Y362" s="26">
        <f t="shared" si="67"/>
        <v>2.1248451660748104</v>
      </c>
      <c r="Z362" s="17" t="b">
        <f t="shared" si="71"/>
        <v>1</v>
      </c>
      <c r="AA362" s="18" t="str">
        <f t="shared" si="72"/>
        <v>360</v>
      </c>
      <c r="AB362" s="18" t="b">
        <f t="shared" si="68"/>
        <v>1</v>
      </c>
      <c r="AC362" s="18" t="str">
        <f t="shared" si="73"/>
        <v>04019360</v>
      </c>
      <c r="AD362" s="19" t="b">
        <f t="shared" si="69"/>
        <v>1</v>
      </c>
      <c r="AE362" s="82"/>
      <c r="AF362" s="17" t="s">
        <v>4729</v>
      </c>
      <c r="AG362" s="18" t="s">
        <v>10366</v>
      </c>
      <c r="AH362" s="19" t="s">
        <v>152</v>
      </c>
    </row>
    <row r="363" spans="1:34" x14ac:dyDescent="0.25">
      <c r="A363">
        <v>545602</v>
      </c>
      <c r="B363">
        <v>1.21488</v>
      </c>
      <c r="C363" t="s">
        <v>157</v>
      </c>
      <c r="D363" t="s">
        <v>4729</v>
      </c>
      <c r="E363" t="s">
        <v>4756</v>
      </c>
      <c r="F363" t="s">
        <v>4046</v>
      </c>
      <c r="G363" t="s">
        <v>143</v>
      </c>
      <c r="H363" s="4">
        <v>361</v>
      </c>
      <c r="I363" t="s">
        <v>4760</v>
      </c>
      <c r="J363">
        <v>1487</v>
      </c>
      <c r="K363" s="34" t="s">
        <v>10367</v>
      </c>
      <c r="M363" s="29" t="str">
        <f t="shared" si="70"/>
        <v>YES</v>
      </c>
      <c r="N363" s="9" t="str">
        <f t="shared" si="63"/>
        <v>YES</v>
      </c>
      <c r="O363" s="9">
        <f t="shared" si="64"/>
        <v>1.0013973807036483</v>
      </c>
      <c r="P363" s="9" t="str">
        <f t="shared" si="65"/>
        <v>YES</v>
      </c>
      <c r="Q363" s="9" t="s">
        <v>4658</v>
      </c>
      <c r="R363" s="30" t="s">
        <v>4658</v>
      </c>
      <c r="U363" s="17">
        <v>33821648.872500002</v>
      </c>
      <c r="V363" s="18">
        <v>22</v>
      </c>
      <c r="W363" s="18">
        <v>361</v>
      </c>
      <c r="X363" s="83" t="str">
        <f t="shared" si="66"/>
        <v>04019361</v>
      </c>
      <c r="Y363" s="26">
        <f t="shared" si="67"/>
        <v>1.2131847190835916</v>
      </c>
      <c r="Z363" s="17" t="b">
        <f t="shared" si="71"/>
        <v>1</v>
      </c>
      <c r="AA363" s="18" t="str">
        <f t="shared" si="72"/>
        <v>361</v>
      </c>
      <c r="AB363" s="18" t="b">
        <f t="shared" si="68"/>
        <v>1</v>
      </c>
      <c r="AC363" s="18" t="str">
        <f t="shared" si="73"/>
        <v>04019361</v>
      </c>
      <c r="AD363" s="19" t="b">
        <f t="shared" si="69"/>
        <v>1</v>
      </c>
      <c r="AE363" s="82"/>
      <c r="AF363" s="17" t="s">
        <v>4729</v>
      </c>
      <c r="AG363" s="18" t="s">
        <v>10367</v>
      </c>
      <c r="AH363" s="19" t="s">
        <v>158</v>
      </c>
    </row>
    <row r="364" spans="1:34" x14ac:dyDescent="0.25">
      <c r="A364">
        <v>545900</v>
      </c>
      <c r="B364">
        <v>0.51553099999999996</v>
      </c>
      <c r="C364" t="s">
        <v>187</v>
      </c>
      <c r="D364" t="s">
        <v>4729</v>
      </c>
      <c r="E364" t="s">
        <v>4756</v>
      </c>
      <c r="F364" t="s">
        <v>4046</v>
      </c>
      <c r="G364" t="s">
        <v>4094</v>
      </c>
      <c r="H364" s="4">
        <v>362</v>
      </c>
      <c r="I364" t="s">
        <v>4760</v>
      </c>
      <c r="J364">
        <v>3010</v>
      </c>
      <c r="K364" s="34" t="s">
        <v>10368</v>
      </c>
      <c r="M364" s="29" t="str">
        <f t="shared" si="70"/>
        <v>YES</v>
      </c>
      <c r="N364" s="9" t="str">
        <f t="shared" si="63"/>
        <v>YES</v>
      </c>
      <c r="O364" s="9">
        <f t="shared" si="64"/>
        <v>0.99807692370485335</v>
      </c>
      <c r="P364" s="9" t="str">
        <f t="shared" si="65"/>
        <v>YES</v>
      </c>
      <c r="Q364" s="9" t="s">
        <v>4658</v>
      </c>
      <c r="R364" s="30" t="s">
        <v>4658</v>
      </c>
      <c r="U364" s="17">
        <v>14399871.481899999</v>
      </c>
      <c r="V364" s="18">
        <v>321</v>
      </c>
      <c r="W364" s="18">
        <v>362</v>
      </c>
      <c r="X364" s="83" t="str">
        <f t="shared" si="66"/>
        <v>04019362</v>
      </c>
      <c r="Y364" s="26">
        <f t="shared" si="67"/>
        <v>0.51652431566732659</v>
      </c>
      <c r="Z364" s="17" t="b">
        <f t="shared" si="71"/>
        <v>1</v>
      </c>
      <c r="AA364" s="18" t="str">
        <f t="shared" si="72"/>
        <v>362</v>
      </c>
      <c r="AB364" s="18" t="b">
        <f t="shared" si="68"/>
        <v>1</v>
      </c>
      <c r="AC364" s="18" t="str">
        <f t="shared" si="73"/>
        <v>04019362</v>
      </c>
      <c r="AD364" s="19" t="b">
        <f t="shared" si="69"/>
        <v>1</v>
      </c>
      <c r="AE364" s="82"/>
      <c r="AF364" s="17" t="s">
        <v>4729</v>
      </c>
      <c r="AG364" s="18" t="s">
        <v>10368</v>
      </c>
      <c r="AH364" s="19" t="s">
        <v>188</v>
      </c>
    </row>
    <row r="365" spans="1:34" x14ac:dyDescent="0.25">
      <c r="A365">
        <v>577922</v>
      </c>
      <c r="B365">
        <v>2.119119</v>
      </c>
      <c r="C365" t="s">
        <v>255</v>
      </c>
      <c r="D365" t="s">
        <v>4729</v>
      </c>
      <c r="E365" t="s">
        <v>4756</v>
      </c>
      <c r="F365" t="s">
        <v>4046</v>
      </c>
      <c r="G365" t="s">
        <v>229</v>
      </c>
      <c r="H365" s="4">
        <v>363</v>
      </c>
      <c r="I365" t="s">
        <v>4760</v>
      </c>
      <c r="J365">
        <v>1516</v>
      </c>
      <c r="K365" s="34" t="s">
        <v>10369</v>
      </c>
      <c r="M365" s="29" t="str">
        <f t="shared" si="70"/>
        <v>YES</v>
      </c>
      <c r="N365" s="9" t="str">
        <f t="shared" si="63"/>
        <v>YES</v>
      </c>
      <c r="O365" s="9">
        <f t="shared" si="64"/>
        <v>1.003545369962711</v>
      </c>
      <c r="P365" s="9" t="str">
        <f t="shared" si="65"/>
        <v>YES</v>
      </c>
      <c r="Q365" s="9" t="s">
        <v>4658</v>
      </c>
      <c r="R365" s="30" t="s">
        <v>4658</v>
      </c>
      <c r="U365" s="17">
        <v>58868934.9758</v>
      </c>
      <c r="V365" s="18">
        <v>41</v>
      </c>
      <c r="W365" s="18">
        <v>363</v>
      </c>
      <c r="X365" s="83" t="str">
        <f t="shared" si="66"/>
        <v>04019363</v>
      </c>
      <c r="Y365" s="26">
        <f t="shared" si="67"/>
        <v>2.1116324816273533</v>
      </c>
      <c r="Z365" s="17" t="b">
        <f t="shared" si="71"/>
        <v>1</v>
      </c>
      <c r="AA365" s="18" t="str">
        <f t="shared" si="72"/>
        <v>363</v>
      </c>
      <c r="AB365" s="18" t="b">
        <f t="shared" si="68"/>
        <v>1</v>
      </c>
      <c r="AC365" s="18" t="str">
        <f t="shared" si="73"/>
        <v>04019363</v>
      </c>
      <c r="AD365" s="19" t="b">
        <f t="shared" si="69"/>
        <v>1</v>
      </c>
      <c r="AE365" s="82"/>
      <c r="AF365" s="17" t="s">
        <v>4729</v>
      </c>
      <c r="AG365" s="18" t="s">
        <v>10369</v>
      </c>
      <c r="AH365" s="19" t="s">
        <v>256</v>
      </c>
    </row>
    <row r="366" spans="1:34" x14ac:dyDescent="0.25">
      <c r="A366">
        <v>512290</v>
      </c>
      <c r="B366">
        <v>9.032178</v>
      </c>
      <c r="C366" t="s">
        <v>43</v>
      </c>
      <c r="D366" t="s">
        <v>4729</v>
      </c>
      <c r="E366" t="s">
        <v>4756</v>
      </c>
      <c r="F366" t="s">
        <v>4046</v>
      </c>
      <c r="G366" t="s">
        <v>4758</v>
      </c>
      <c r="H366" s="4">
        <v>364</v>
      </c>
      <c r="I366" t="s">
        <v>4760</v>
      </c>
      <c r="J366">
        <v>2911</v>
      </c>
      <c r="K366" s="34" t="s">
        <v>10370</v>
      </c>
      <c r="M366" s="29" t="str">
        <f t="shared" si="70"/>
        <v>YES</v>
      </c>
      <c r="N366" s="9" t="str">
        <f t="shared" si="63"/>
        <v>YES</v>
      </c>
      <c r="O366" s="9">
        <f t="shared" si="64"/>
        <v>1.0171494942766934</v>
      </c>
      <c r="P366" s="9" t="str">
        <f t="shared" si="65"/>
        <v>YES</v>
      </c>
      <c r="Q366" s="9" t="s">
        <v>4658</v>
      </c>
      <c r="R366" s="30" t="s">
        <v>4658</v>
      </c>
      <c r="U366" s="17">
        <v>247557190.53299999</v>
      </c>
      <c r="V366" s="18">
        <v>2</v>
      </c>
      <c r="W366" s="18">
        <v>364</v>
      </c>
      <c r="X366" s="83" t="str">
        <f>CONCATENATE("04019", W366)</f>
        <v>04019364</v>
      </c>
      <c r="Y366" s="26">
        <f>U366/27878400</f>
        <v>8.8798923371857779</v>
      </c>
      <c r="Z366" s="17" t="b">
        <f t="shared" si="71"/>
        <v>1</v>
      </c>
      <c r="AA366" s="18" t="str">
        <f t="shared" si="72"/>
        <v>364</v>
      </c>
      <c r="AB366" s="18" t="b">
        <f t="shared" si="68"/>
        <v>1</v>
      </c>
      <c r="AC366" s="18" t="str">
        <f t="shared" si="73"/>
        <v>04019364</v>
      </c>
      <c r="AD366" s="19" t="b">
        <f t="shared" si="69"/>
        <v>1</v>
      </c>
      <c r="AE366" s="82"/>
      <c r="AF366" s="17" t="s">
        <v>4729</v>
      </c>
      <c r="AG366" s="18" t="s">
        <v>10370</v>
      </c>
      <c r="AH366" s="19" t="s">
        <v>44</v>
      </c>
    </row>
    <row r="367" spans="1:34" x14ac:dyDescent="0.25">
      <c r="A367">
        <v>545704</v>
      </c>
      <c r="B367">
        <v>2.5282800000000001</v>
      </c>
      <c r="C367" t="s">
        <v>167</v>
      </c>
      <c r="D367" t="s">
        <v>4729</v>
      </c>
      <c r="E367" t="s">
        <v>4756</v>
      </c>
      <c r="F367" t="s">
        <v>4046</v>
      </c>
      <c r="G367" t="s">
        <v>4758</v>
      </c>
      <c r="H367" s="4">
        <v>365</v>
      </c>
      <c r="I367" t="s">
        <v>4760</v>
      </c>
      <c r="J367">
        <v>2520</v>
      </c>
      <c r="K367" s="34" t="s">
        <v>10371</v>
      </c>
      <c r="M367" s="29" t="str">
        <f>IF(EXACT(LOWER(TRIM(C367)),LOWER(TRIM(X14))), "YES", "NO")</f>
        <v>YES</v>
      </c>
      <c r="N367" s="9" t="str">
        <f t="shared" si="63"/>
        <v>NO</v>
      </c>
      <c r="O367" s="9">
        <f t="shared" si="64"/>
        <v>0.91479604138778325</v>
      </c>
      <c r="P367" s="9" t="str">
        <f t="shared" si="65"/>
        <v>NO</v>
      </c>
      <c r="Q367" s="9" t="s">
        <v>4658</v>
      </c>
      <c r="R367" s="30" t="s">
        <v>4658</v>
      </c>
      <c r="S367" s="19" t="s">
        <v>8412</v>
      </c>
      <c r="U367" s="17">
        <v>77049307.127599999</v>
      </c>
      <c r="V367" s="18">
        <v>20</v>
      </c>
      <c r="W367" s="18">
        <v>12</v>
      </c>
      <c r="X367" s="83" t="str">
        <f>CONCATENATE("04019", W367)</f>
        <v>0401912</v>
      </c>
      <c r="Y367" s="26">
        <f>U367/27878400</f>
        <v>2.7637635993313818</v>
      </c>
      <c r="Z367" s="17" t="b">
        <f>EXACT(TRIM(AG367),TRIM(K14))</f>
        <v>0</v>
      </c>
      <c r="AA367" s="18" t="str">
        <f>CONCATENATE("0", W367)</f>
        <v>012</v>
      </c>
      <c r="AB367" s="18" t="b">
        <f t="shared" si="68"/>
        <v>1</v>
      </c>
      <c r="AC367" s="18" t="str">
        <f>CONCATENATE(AF367,MID(AA367,2,2))</f>
        <v>0401912</v>
      </c>
      <c r="AD367" s="19" t="b">
        <f t="shared" si="69"/>
        <v>1</v>
      </c>
      <c r="AE367" s="82"/>
      <c r="AF367" s="17" t="s">
        <v>4729</v>
      </c>
      <c r="AG367" s="18" t="s">
        <v>10371</v>
      </c>
      <c r="AH367" s="19" t="s">
        <v>5528</v>
      </c>
    </row>
    <row r="368" spans="1:34" x14ac:dyDescent="0.25">
      <c r="A368">
        <v>577999</v>
      </c>
      <c r="B368">
        <v>0.52323799999999998</v>
      </c>
      <c r="C368" t="s">
        <v>263</v>
      </c>
      <c r="D368" t="s">
        <v>4729</v>
      </c>
      <c r="E368" t="s">
        <v>4756</v>
      </c>
      <c r="F368" t="s">
        <v>4046</v>
      </c>
      <c r="G368" t="s">
        <v>4094</v>
      </c>
      <c r="H368" s="4">
        <v>366</v>
      </c>
      <c r="I368" t="s">
        <v>4760</v>
      </c>
      <c r="J368">
        <v>1148</v>
      </c>
      <c r="K368" s="34" t="s">
        <v>10372</v>
      </c>
      <c r="M368" s="29" t="str">
        <f t="shared" ref="M368:M399" si="74">IF(EXACT(LOWER(TRIM(C368)),LOWER(TRIM(X368))), "YES", "NO")</f>
        <v>YES</v>
      </c>
      <c r="N368" s="9" t="str">
        <f t="shared" si="63"/>
        <v>YES</v>
      </c>
      <c r="O368" s="9">
        <f t="shared" si="64"/>
        <v>0.98842053900007332</v>
      </c>
      <c r="P368" s="9" t="str">
        <f t="shared" si="65"/>
        <v>YES</v>
      </c>
      <c r="Q368" s="9" t="s">
        <v>4658</v>
      </c>
      <c r="R368" s="30" t="s">
        <v>4658</v>
      </c>
      <c r="U368" s="17">
        <v>14757927.100500001</v>
      </c>
      <c r="V368" s="18">
        <v>141</v>
      </c>
      <c r="W368" s="18">
        <v>366</v>
      </c>
      <c r="X368" s="83" t="str">
        <f t="shared" si="66"/>
        <v>04019366</v>
      </c>
      <c r="Y368" s="26">
        <f t="shared" si="67"/>
        <v>0.52936779372202136</v>
      </c>
      <c r="Z368" s="17" t="b">
        <f t="shared" ref="Z368:Z399" si="75">EXACT(TRIM(AG368),TRIM(K368))</f>
        <v>1</v>
      </c>
      <c r="AA368" s="18" t="str">
        <f t="shared" ref="AA368:AA399" si="76">AH368</f>
        <v>366</v>
      </c>
      <c r="AB368" s="18" t="b">
        <f t="shared" si="68"/>
        <v>1</v>
      </c>
      <c r="AC368" s="18" t="str">
        <f t="shared" ref="AC368:AC399" si="77">CONCATENATE(AF368,AA368)</f>
        <v>04019366</v>
      </c>
      <c r="AD368" s="19" t="b">
        <f t="shared" si="69"/>
        <v>1</v>
      </c>
      <c r="AE368" s="82"/>
      <c r="AF368" s="17" t="s">
        <v>4729</v>
      </c>
      <c r="AG368" s="18" t="s">
        <v>10372</v>
      </c>
      <c r="AH368" s="19" t="s">
        <v>264</v>
      </c>
    </row>
    <row r="369" spans="1:34" x14ac:dyDescent="0.25">
      <c r="A369">
        <v>607115</v>
      </c>
      <c r="B369">
        <v>0.98735399999999995</v>
      </c>
      <c r="C369" t="s">
        <v>95</v>
      </c>
      <c r="D369" t="s">
        <v>4729</v>
      </c>
      <c r="E369" t="s">
        <v>4756</v>
      </c>
      <c r="F369" t="s">
        <v>4046</v>
      </c>
      <c r="G369" t="s">
        <v>80</v>
      </c>
      <c r="H369" s="4">
        <v>367</v>
      </c>
      <c r="I369" t="s">
        <v>4760</v>
      </c>
      <c r="J369">
        <v>1207</v>
      </c>
      <c r="K369" s="34" t="s">
        <v>10373</v>
      </c>
      <c r="M369" s="29" t="str">
        <f t="shared" si="74"/>
        <v>YES</v>
      </c>
      <c r="N369" s="9" t="str">
        <f t="shared" si="63"/>
        <v>YES</v>
      </c>
      <c r="O369" s="9">
        <f t="shared" si="64"/>
        <v>1.0522520100838806</v>
      </c>
      <c r="P369" s="9" t="str">
        <f t="shared" si="65"/>
        <v>NO</v>
      </c>
      <c r="Q369" s="9" t="s">
        <v>4658</v>
      </c>
      <c r="R369" s="30" t="s">
        <v>4658</v>
      </c>
      <c r="U369" s="17">
        <v>26158989.947099999</v>
      </c>
      <c r="V369" s="18">
        <v>148</v>
      </c>
      <c r="W369" s="18">
        <v>367</v>
      </c>
      <c r="X369" s="83" t="str">
        <f t="shared" si="66"/>
        <v>04019367</v>
      </c>
      <c r="Y369" s="26">
        <f t="shared" si="67"/>
        <v>0.9383246508802513</v>
      </c>
      <c r="Z369" s="17" t="b">
        <f t="shared" si="75"/>
        <v>1</v>
      </c>
      <c r="AA369" s="18" t="str">
        <f t="shared" si="76"/>
        <v>367</v>
      </c>
      <c r="AB369" s="18" t="b">
        <f t="shared" si="68"/>
        <v>1</v>
      </c>
      <c r="AC369" s="18" t="str">
        <f t="shared" si="77"/>
        <v>04019367</v>
      </c>
      <c r="AD369" s="19" t="b">
        <f t="shared" si="69"/>
        <v>1</v>
      </c>
      <c r="AE369" s="82"/>
      <c r="AF369" s="17" t="s">
        <v>4729</v>
      </c>
      <c r="AG369" s="18" t="s">
        <v>10373</v>
      </c>
      <c r="AH369" s="19" t="s">
        <v>96</v>
      </c>
    </row>
    <row r="370" spans="1:34" x14ac:dyDescent="0.25">
      <c r="A370">
        <v>546047</v>
      </c>
      <c r="B370">
        <v>0.250359</v>
      </c>
      <c r="C370" t="s">
        <v>201</v>
      </c>
      <c r="D370" t="s">
        <v>4729</v>
      </c>
      <c r="E370" t="s">
        <v>4756</v>
      </c>
      <c r="F370" t="s">
        <v>4046</v>
      </c>
      <c r="G370" t="s">
        <v>4094</v>
      </c>
      <c r="H370" s="4">
        <v>368</v>
      </c>
      <c r="I370" t="s">
        <v>4760</v>
      </c>
      <c r="J370">
        <v>2136</v>
      </c>
      <c r="K370" s="34" t="s">
        <v>10374</v>
      </c>
      <c r="M370" s="29" t="str">
        <f t="shared" si="74"/>
        <v>YES</v>
      </c>
      <c r="N370" s="9" t="str">
        <f t="shared" si="63"/>
        <v>YES</v>
      </c>
      <c r="O370" s="9">
        <f t="shared" si="64"/>
        <v>1.002020969051777</v>
      </c>
      <c r="P370" s="9" t="str">
        <f t="shared" si="65"/>
        <v>YES</v>
      </c>
      <c r="Q370" s="9" t="s">
        <v>4658</v>
      </c>
      <c r="R370" s="30" t="s">
        <v>4658</v>
      </c>
      <c r="U370" s="17">
        <v>6965531.2225700002</v>
      </c>
      <c r="V370" s="18">
        <v>252</v>
      </c>
      <c r="W370" s="18">
        <v>368</v>
      </c>
      <c r="X370" s="83" t="str">
        <f t="shared" si="66"/>
        <v>04019368</v>
      </c>
      <c r="Y370" s="26">
        <f t="shared" si="67"/>
        <v>0.24985405269204833</v>
      </c>
      <c r="Z370" s="17" t="b">
        <f t="shared" si="75"/>
        <v>1</v>
      </c>
      <c r="AA370" s="18" t="str">
        <f t="shared" si="76"/>
        <v>368</v>
      </c>
      <c r="AB370" s="18" t="b">
        <f t="shared" si="68"/>
        <v>1</v>
      </c>
      <c r="AC370" s="18" t="str">
        <f t="shared" si="77"/>
        <v>04019368</v>
      </c>
      <c r="AD370" s="19" t="b">
        <f t="shared" si="69"/>
        <v>1</v>
      </c>
      <c r="AE370" s="82"/>
      <c r="AF370" s="17" t="s">
        <v>4729</v>
      </c>
      <c r="AG370" s="18" t="s">
        <v>10374</v>
      </c>
      <c r="AH370" s="19" t="s">
        <v>202</v>
      </c>
    </row>
    <row r="371" spans="1:34" x14ac:dyDescent="0.25">
      <c r="A371">
        <v>607076</v>
      </c>
      <c r="B371">
        <v>6.086125</v>
      </c>
      <c r="C371" t="s">
        <v>90</v>
      </c>
      <c r="D371" t="s">
        <v>4729</v>
      </c>
      <c r="E371" t="s">
        <v>4756</v>
      </c>
      <c r="F371" t="s">
        <v>4046</v>
      </c>
      <c r="G371" t="s">
        <v>91</v>
      </c>
      <c r="H371" s="4">
        <v>369</v>
      </c>
      <c r="I371" t="s">
        <v>4760</v>
      </c>
      <c r="J371">
        <v>1495</v>
      </c>
      <c r="K371" s="34" t="s">
        <v>10375</v>
      </c>
      <c r="M371" s="29" t="str">
        <f t="shared" si="74"/>
        <v>YES</v>
      </c>
      <c r="N371" s="9" t="str">
        <f t="shared" si="63"/>
        <v>YES</v>
      </c>
      <c r="O371" s="9">
        <f t="shared" si="64"/>
        <v>1.008734689543286</v>
      </c>
      <c r="P371" s="9" t="str">
        <f t="shared" si="65"/>
        <v>YES</v>
      </c>
      <c r="Q371" s="9" t="s">
        <v>4658</v>
      </c>
      <c r="R371" s="30" t="s">
        <v>4658</v>
      </c>
      <c r="U371" s="17">
        <v>168202232.91499999</v>
      </c>
      <c r="V371" s="18">
        <v>350</v>
      </c>
      <c r="W371" s="18">
        <v>369</v>
      </c>
      <c r="X371" s="83" t="str">
        <f t="shared" si="66"/>
        <v>04019369</v>
      </c>
      <c r="Y371" s="26">
        <f t="shared" si="67"/>
        <v>6.0334249065584826</v>
      </c>
      <c r="Z371" s="17" t="b">
        <f t="shared" si="75"/>
        <v>1</v>
      </c>
      <c r="AA371" s="18" t="str">
        <f t="shared" si="76"/>
        <v>369</v>
      </c>
      <c r="AB371" s="18" t="b">
        <f t="shared" si="68"/>
        <v>1</v>
      </c>
      <c r="AC371" s="18" t="str">
        <f t="shared" si="77"/>
        <v>04019369</v>
      </c>
      <c r="AD371" s="19" t="b">
        <f t="shared" si="69"/>
        <v>1</v>
      </c>
      <c r="AE371" s="82"/>
      <c r="AF371" s="17" t="s">
        <v>4729</v>
      </c>
      <c r="AG371" s="18" t="s">
        <v>10375</v>
      </c>
      <c r="AH371" s="19" t="s">
        <v>92</v>
      </c>
    </row>
    <row r="372" spans="1:34" x14ac:dyDescent="0.25">
      <c r="A372">
        <v>531451</v>
      </c>
      <c r="B372">
        <v>2.157041</v>
      </c>
      <c r="C372" t="s">
        <v>392</v>
      </c>
      <c r="D372" t="s">
        <v>4729</v>
      </c>
      <c r="E372" t="s">
        <v>4756</v>
      </c>
      <c r="F372" t="s">
        <v>4046</v>
      </c>
      <c r="G372" t="s">
        <v>4758</v>
      </c>
      <c r="H372" s="4">
        <v>370</v>
      </c>
      <c r="I372" t="s">
        <v>4760</v>
      </c>
      <c r="J372">
        <v>3098</v>
      </c>
      <c r="K372" s="34" t="s">
        <v>10376</v>
      </c>
      <c r="M372" s="29" t="str">
        <f t="shared" si="74"/>
        <v>YES</v>
      </c>
      <c r="N372" s="9" t="str">
        <f t="shared" si="63"/>
        <v>YES</v>
      </c>
      <c r="O372" s="9">
        <f t="shared" si="64"/>
        <v>0.99635250858813851</v>
      </c>
      <c r="P372" s="9" t="str">
        <f t="shared" si="65"/>
        <v>YES</v>
      </c>
      <c r="Q372" s="9" t="s">
        <v>4658</v>
      </c>
      <c r="R372" s="30" t="s">
        <v>4658</v>
      </c>
      <c r="U372" s="17">
        <v>60354996.144500002</v>
      </c>
      <c r="V372" s="18">
        <v>361</v>
      </c>
      <c r="W372" s="18">
        <v>370</v>
      </c>
      <c r="X372" s="83" t="str">
        <f t="shared" si="66"/>
        <v>04019370</v>
      </c>
      <c r="Y372" s="26">
        <f t="shared" si="67"/>
        <v>2.1649375912713786</v>
      </c>
      <c r="Z372" s="17" t="b">
        <f t="shared" si="75"/>
        <v>1</v>
      </c>
      <c r="AA372" s="18" t="str">
        <f t="shared" si="76"/>
        <v>370</v>
      </c>
      <c r="AB372" s="18" t="b">
        <f t="shared" si="68"/>
        <v>1</v>
      </c>
      <c r="AC372" s="18" t="str">
        <f t="shared" si="77"/>
        <v>04019370</v>
      </c>
      <c r="AD372" s="19" t="b">
        <f t="shared" si="69"/>
        <v>1</v>
      </c>
      <c r="AE372" s="82"/>
      <c r="AF372" s="17" t="s">
        <v>4729</v>
      </c>
      <c r="AG372" s="18" t="s">
        <v>10376</v>
      </c>
      <c r="AH372" s="19" t="s">
        <v>393</v>
      </c>
    </row>
    <row r="373" spans="1:34" x14ac:dyDescent="0.25">
      <c r="A373">
        <v>512059</v>
      </c>
      <c r="B373">
        <v>0.38306499999999999</v>
      </c>
      <c r="C373" t="s">
        <v>19</v>
      </c>
      <c r="D373" t="s">
        <v>4729</v>
      </c>
      <c r="E373" t="s">
        <v>4756</v>
      </c>
      <c r="F373" t="s">
        <v>4046</v>
      </c>
      <c r="G373" t="s">
        <v>11</v>
      </c>
      <c r="H373" s="4">
        <v>371</v>
      </c>
      <c r="I373" t="s">
        <v>4760</v>
      </c>
      <c r="J373">
        <v>1671</v>
      </c>
      <c r="K373" s="34" t="s">
        <v>10377</v>
      </c>
      <c r="M373" s="29" t="str">
        <f t="shared" si="74"/>
        <v>YES</v>
      </c>
      <c r="N373" s="9" t="str">
        <f t="shared" si="63"/>
        <v>YES</v>
      </c>
      <c r="O373" s="9">
        <f t="shared" si="64"/>
        <v>0.98540926191558809</v>
      </c>
      <c r="P373" s="9" t="str">
        <f t="shared" si="65"/>
        <v>YES</v>
      </c>
      <c r="Q373" s="9" t="s">
        <v>4658</v>
      </c>
      <c r="R373" s="30" t="s">
        <v>4658</v>
      </c>
      <c r="U373" s="17">
        <v>10837364.4421</v>
      </c>
      <c r="V373" s="18">
        <v>375</v>
      </c>
      <c r="W373" s="18">
        <v>371</v>
      </c>
      <c r="X373" s="83" t="str">
        <f t="shared" si="66"/>
        <v>04019371</v>
      </c>
      <c r="Y373" s="26">
        <f t="shared" si="67"/>
        <v>0.38873695915475781</v>
      </c>
      <c r="Z373" s="17" t="b">
        <f t="shared" si="75"/>
        <v>1</v>
      </c>
      <c r="AA373" s="18" t="str">
        <f t="shared" si="76"/>
        <v>371</v>
      </c>
      <c r="AB373" s="18" t="b">
        <f t="shared" si="68"/>
        <v>1</v>
      </c>
      <c r="AC373" s="18" t="str">
        <f t="shared" si="77"/>
        <v>04019371</v>
      </c>
      <c r="AD373" s="19" t="b">
        <f t="shared" si="69"/>
        <v>1</v>
      </c>
      <c r="AE373" s="82"/>
      <c r="AF373" s="17" t="s">
        <v>4729</v>
      </c>
      <c r="AG373" s="18" t="s">
        <v>10377</v>
      </c>
      <c r="AH373" s="19" t="s">
        <v>20</v>
      </c>
    </row>
    <row r="374" spans="1:34" x14ac:dyDescent="0.25">
      <c r="A374">
        <v>449936</v>
      </c>
      <c r="B374">
        <v>2.686102</v>
      </c>
      <c r="C374" t="s">
        <v>3332</v>
      </c>
      <c r="D374" t="s">
        <v>4729</v>
      </c>
      <c r="E374" t="s">
        <v>4756</v>
      </c>
      <c r="F374" t="s">
        <v>3318</v>
      </c>
      <c r="G374" t="s">
        <v>4758</v>
      </c>
      <c r="H374" s="4">
        <v>372</v>
      </c>
      <c r="I374" t="s">
        <v>4760</v>
      </c>
      <c r="J374">
        <v>1696</v>
      </c>
      <c r="K374" s="34" t="s">
        <v>10378</v>
      </c>
      <c r="M374" s="29" t="str">
        <f t="shared" si="74"/>
        <v>YES</v>
      </c>
      <c r="N374" s="9" t="str">
        <f t="shared" si="63"/>
        <v>YES</v>
      </c>
      <c r="O374" s="9">
        <f t="shared" si="64"/>
        <v>1.0163962193734037</v>
      </c>
      <c r="P374" s="9" t="str">
        <f t="shared" si="65"/>
        <v>YES</v>
      </c>
      <c r="Q374" s="9" t="s">
        <v>4658</v>
      </c>
      <c r="R374" s="30" t="s">
        <v>4658</v>
      </c>
      <c r="U374" s="17">
        <v>73676214.619299993</v>
      </c>
      <c r="V374" s="18">
        <v>343</v>
      </c>
      <c r="W374" s="18">
        <v>372</v>
      </c>
      <c r="X374" s="83" t="str">
        <f t="shared" si="66"/>
        <v>04019372</v>
      </c>
      <c r="Y374" s="26">
        <f t="shared" si="67"/>
        <v>2.642770554239124</v>
      </c>
      <c r="Z374" s="17" t="b">
        <f t="shared" si="75"/>
        <v>1</v>
      </c>
      <c r="AA374" s="18" t="str">
        <f t="shared" si="76"/>
        <v>372</v>
      </c>
      <c r="AB374" s="18" t="b">
        <f t="shared" si="68"/>
        <v>1</v>
      </c>
      <c r="AC374" s="18" t="str">
        <f t="shared" si="77"/>
        <v>04019372</v>
      </c>
      <c r="AD374" s="19" t="b">
        <f t="shared" si="69"/>
        <v>1</v>
      </c>
      <c r="AE374" s="82"/>
      <c r="AF374" s="17" t="s">
        <v>4729</v>
      </c>
      <c r="AG374" s="18" t="s">
        <v>10378</v>
      </c>
      <c r="AH374" s="19" t="s">
        <v>3333</v>
      </c>
    </row>
    <row r="375" spans="1:34" x14ac:dyDescent="0.25">
      <c r="A375">
        <v>531475</v>
      </c>
      <c r="B375">
        <v>0.68960900000000003</v>
      </c>
      <c r="C375" t="s">
        <v>394</v>
      </c>
      <c r="D375" t="s">
        <v>4729</v>
      </c>
      <c r="E375" t="s">
        <v>4756</v>
      </c>
      <c r="F375" t="s">
        <v>4046</v>
      </c>
      <c r="G375" t="s">
        <v>143</v>
      </c>
      <c r="H375" s="4">
        <v>373</v>
      </c>
      <c r="I375" t="s">
        <v>4760</v>
      </c>
      <c r="J375">
        <v>1802</v>
      </c>
      <c r="K375" s="34" t="s">
        <v>10379</v>
      </c>
      <c r="M375" s="29" t="str">
        <f t="shared" si="74"/>
        <v>YES</v>
      </c>
      <c r="N375" s="9" t="str">
        <f t="shared" si="63"/>
        <v>YES</v>
      </c>
      <c r="O375" s="9">
        <f t="shared" si="64"/>
        <v>1.0026989319850601</v>
      </c>
      <c r="P375" s="9" t="str">
        <f t="shared" si="65"/>
        <v>YES</v>
      </c>
      <c r="Q375" s="9" t="s">
        <v>4658</v>
      </c>
      <c r="R375" s="30" t="s">
        <v>4658</v>
      </c>
      <c r="U375" s="17">
        <v>19173447.714299999</v>
      </c>
      <c r="V375" s="18">
        <v>24</v>
      </c>
      <c r="W375" s="18">
        <v>373</v>
      </c>
      <c r="X375" s="83" t="str">
        <f t="shared" si="66"/>
        <v>04019373</v>
      </c>
      <c r="Y375" s="26">
        <f t="shared" si="67"/>
        <v>0.68775280196496213</v>
      </c>
      <c r="Z375" s="17" t="b">
        <f t="shared" si="75"/>
        <v>1</v>
      </c>
      <c r="AA375" s="18" t="str">
        <f t="shared" si="76"/>
        <v>373</v>
      </c>
      <c r="AB375" s="18" t="b">
        <f t="shared" si="68"/>
        <v>1</v>
      </c>
      <c r="AC375" s="18" t="str">
        <f t="shared" si="77"/>
        <v>04019373</v>
      </c>
      <c r="AD375" s="19" t="b">
        <f t="shared" si="69"/>
        <v>1</v>
      </c>
      <c r="AE375" s="82"/>
      <c r="AF375" s="17" t="s">
        <v>4729</v>
      </c>
      <c r="AG375" s="18" t="s">
        <v>10379</v>
      </c>
      <c r="AH375" s="19" t="s">
        <v>395</v>
      </c>
    </row>
    <row r="376" spans="1:34" x14ac:dyDescent="0.25">
      <c r="A376">
        <v>577522</v>
      </c>
      <c r="B376">
        <v>38.055160999999998</v>
      </c>
      <c r="C376" t="s">
        <v>215</v>
      </c>
      <c r="D376" t="s">
        <v>4729</v>
      </c>
      <c r="E376" t="s">
        <v>4756</v>
      </c>
      <c r="F376" t="s">
        <v>4046</v>
      </c>
      <c r="G376" t="s">
        <v>4758</v>
      </c>
      <c r="H376" s="4">
        <v>374</v>
      </c>
      <c r="I376" t="s">
        <v>4760</v>
      </c>
      <c r="J376">
        <v>2138</v>
      </c>
      <c r="K376" s="34" t="s">
        <v>10380</v>
      </c>
      <c r="M376" s="29" t="str">
        <f t="shared" si="74"/>
        <v>YES</v>
      </c>
      <c r="N376" s="9" t="str">
        <f t="shared" si="63"/>
        <v>YES</v>
      </c>
      <c r="O376" s="9">
        <f t="shared" si="64"/>
        <v>0.9957473226121466</v>
      </c>
      <c r="P376" s="9" t="str">
        <f t="shared" si="65"/>
        <v>YES</v>
      </c>
      <c r="Q376" s="9" t="s">
        <v>4658</v>
      </c>
      <c r="R376" s="30" t="s">
        <v>4658</v>
      </c>
      <c r="U376" s="17">
        <v>1065448007.0700001</v>
      </c>
      <c r="V376" s="18">
        <v>385</v>
      </c>
      <c r="W376" s="18">
        <v>374</v>
      </c>
      <c r="X376" s="83" t="str">
        <f t="shared" si="66"/>
        <v>04019374</v>
      </c>
      <c r="Y376" s="26">
        <f t="shared" si="67"/>
        <v>38.217688499698696</v>
      </c>
      <c r="Z376" s="17" t="b">
        <f t="shared" si="75"/>
        <v>1</v>
      </c>
      <c r="AA376" s="18" t="str">
        <f t="shared" si="76"/>
        <v>374</v>
      </c>
      <c r="AB376" s="18" t="b">
        <f t="shared" si="68"/>
        <v>1</v>
      </c>
      <c r="AC376" s="18" t="str">
        <f t="shared" si="77"/>
        <v>04019374</v>
      </c>
      <c r="AD376" s="19" t="b">
        <f t="shared" si="69"/>
        <v>1</v>
      </c>
      <c r="AE376" s="82"/>
      <c r="AF376" s="17" t="s">
        <v>4729</v>
      </c>
      <c r="AG376" s="18" t="s">
        <v>10380</v>
      </c>
      <c r="AH376" s="19" t="s">
        <v>216</v>
      </c>
    </row>
    <row r="377" spans="1:34" x14ac:dyDescent="0.25">
      <c r="A377">
        <v>464051</v>
      </c>
      <c r="B377">
        <v>14.055384</v>
      </c>
      <c r="C377" t="s">
        <v>4106</v>
      </c>
      <c r="D377" t="s">
        <v>4729</v>
      </c>
      <c r="E377" t="s">
        <v>4756</v>
      </c>
      <c r="F377" t="s">
        <v>4046</v>
      </c>
      <c r="G377" t="s">
        <v>4758</v>
      </c>
      <c r="H377" s="4">
        <v>375</v>
      </c>
      <c r="I377" t="s">
        <v>4760</v>
      </c>
      <c r="J377">
        <v>68</v>
      </c>
      <c r="K377" s="34" t="s">
        <v>10381</v>
      </c>
      <c r="M377" s="29" t="str">
        <f t="shared" si="74"/>
        <v>YES</v>
      </c>
      <c r="N377" s="9" t="str">
        <f t="shared" si="63"/>
        <v>YES</v>
      </c>
      <c r="O377" s="9">
        <f t="shared" si="64"/>
        <v>1.0004094673157575</v>
      </c>
      <c r="P377" s="9" t="str">
        <f t="shared" si="65"/>
        <v>YES</v>
      </c>
      <c r="Q377" s="9" t="s">
        <v>4658</v>
      </c>
      <c r="R377" s="30" t="s">
        <v>4658</v>
      </c>
      <c r="U377" s="17">
        <v>391681236.64099997</v>
      </c>
      <c r="V377" s="18">
        <v>399</v>
      </c>
      <c r="W377" s="18">
        <v>375</v>
      </c>
      <c r="X377" s="83" t="str">
        <f t="shared" si="66"/>
        <v>04019375</v>
      </c>
      <c r="Y377" s="26">
        <f t="shared" si="67"/>
        <v>14.049631135251664</v>
      </c>
      <c r="Z377" s="17" t="b">
        <f t="shared" si="75"/>
        <v>1</v>
      </c>
      <c r="AA377" s="18" t="str">
        <f t="shared" si="76"/>
        <v>375</v>
      </c>
      <c r="AB377" s="18" t="b">
        <f t="shared" si="68"/>
        <v>1</v>
      </c>
      <c r="AC377" s="18" t="str">
        <f t="shared" si="77"/>
        <v>04019375</v>
      </c>
      <c r="AD377" s="19" t="b">
        <f t="shared" si="69"/>
        <v>1</v>
      </c>
      <c r="AE377" s="82"/>
      <c r="AF377" s="17" t="s">
        <v>4729</v>
      </c>
      <c r="AG377" s="18" t="s">
        <v>10381</v>
      </c>
      <c r="AH377" s="19" t="s">
        <v>4107</v>
      </c>
    </row>
    <row r="378" spans="1:34" x14ac:dyDescent="0.25">
      <c r="A378">
        <v>464033</v>
      </c>
      <c r="B378">
        <v>1.4716419999999999</v>
      </c>
      <c r="C378" t="s">
        <v>4104</v>
      </c>
      <c r="D378" t="s">
        <v>4729</v>
      </c>
      <c r="E378" t="s">
        <v>4756</v>
      </c>
      <c r="F378" t="s">
        <v>4046</v>
      </c>
      <c r="G378" t="s">
        <v>4758</v>
      </c>
      <c r="H378" s="4">
        <v>376</v>
      </c>
      <c r="I378" t="s">
        <v>4760</v>
      </c>
      <c r="J378">
        <v>2514</v>
      </c>
      <c r="K378" s="34" t="s">
        <v>10382</v>
      </c>
      <c r="M378" s="29" t="str">
        <f t="shared" si="74"/>
        <v>YES</v>
      </c>
      <c r="N378" s="9" t="str">
        <f t="shared" si="63"/>
        <v>YES</v>
      </c>
      <c r="O378" s="9">
        <f t="shared" si="64"/>
        <v>1.0264745129997821</v>
      </c>
      <c r="P378" s="9" t="str">
        <f t="shared" si="65"/>
        <v>YES</v>
      </c>
      <c r="Q378" s="9" t="s">
        <v>4658</v>
      </c>
      <c r="R378" s="30" t="s">
        <v>4658</v>
      </c>
      <c r="U378" s="17">
        <v>39968868.016900003</v>
      </c>
      <c r="V378" s="18">
        <v>324</v>
      </c>
      <c r="W378" s="18">
        <v>376</v>
      </c>
      <c r="X378" s="83" t="str">
        <f t="shared" si="66"/>
        <v>04019376</v>
      </c>
      <c r="Y378" s="26">
        <f t="shared" si="67"/>
        <v>1.4336858649312731</v>
      </c>
      <c r="Z378" s="17" t="b">
        <f t="shared" si="75"/>
        <v>1</v>
      </c>
      <c r="AA378" s="18" t="str">
        <f t="shared" si="76"/>
        <v>376</v>
      </c>
      <c r="AB378" s="18" t="b">
        <f t="shared" si="68"/>
        <v>1</v>
      </c>
      <c r="AC378" s="18" t="str">
        <f t="shared" si="77"/>
        <v>04019376</v>
      </c>
      <c r="AD378" s="19" t="b">
        <f t="shared" si="69"/>
        <v>1</v>
      </c>
      <c r="AE378" s="82"/>
      <c r="AF378" s="17" t="s">
        <v>4729</v>
      </c>
      <c r="AG378" s="18" t="s">
        <v>10382</v>
      </c>
      <c r="AH378" s="19" t="s">
        <v>4105</v>
      </c>
    </row>
    <row r="379" spans="1:34" x14ac:dyDescent="0.25">
      <c r="A379">
        <v>554570</v>
      </c>
      <c r="B379">
        <v>1.7198640000000001</v>
      </c>
      <c r="C379" t="s">
        <v>648</v>
      </c>
      <c r="D379" t="s">
        <v>4729</v>
      </c>
      <c r="E379" t="s">
        <v>4756</v>
      </c>
      <c r="F379" t="s">
        <v>4046</v>
      </c>
      <c r="G379" t="s">
        <v>4094</v>
      </c>
      <c r="H379" s="4">
        <v>377</v>
      </c>
      <c r="I379" t="s">
        <v>4760</v>
      </c>
      <c r="J379">
        <v>3532</v>
      </c>
      <c r="K379" s="34" t="s">
        <v>10383</v>
      </c>
      <c r="M379" s="29" t="str">
        <f t="shared" si="74"/>
        <v>YES</v>
      </c>
      <c r="N379" s="9" t="str">
        <f t="shared" si="63"/>
        <v>YES</v>
      </c>
      <c r="O379" s="9">
        <f t="shared" si="64"/>
        <v>1.0217873305497884</v>
      </c>
      <c r="P379" s="9" t="str">
        <f t="shared" si="65"/>
        <v>YES</v>
      </c>
      <c r="Q379" s="9" t="s">
        <v>4658</v>
      </c>
      <c r="R379" s="30" t="s">
        <v>4658</v>
      </c>
      <c r="U379" s="17">
        <v>46924692.745800003</v>
      </c>
      <c r="V379" s="18">
        <v>292</v>
      </c>
      <c r="W379" s="18">
        <v>377</v>
      </c>
      <c r="X379" s="83" t="str">
        <f t="shared" si="66"/>
        <v>04019377</v>
      </c>
      <c r="Y379" s="26">
        <f t="shared" si="67"/>
        <v>1.6831917450714533</v>
      </c>
      <c r="Z379" s="17" t="b">
        <f t="shared" si="75"/>
        <v>1</v>
      </c>
      <c r="AA379" s="18" t="str">
        <f t="shared" si="76"/>
        <v>377</v>
      </c>
      <c r="AB379" s="18" t="b">
        <f t="shared" si="68"/>
        <v>1</v>
      </c>
      <c r="AC379" s="18" t="str">
        <f t="shared" si="77"/>
        <v>04019377</v>
      </c>
      <c r="AD379" s="19" t="b">
        <f t="shared" si="69"/>
        <v>1</v>
      </c>
      <c r="AE379" s="82"/>
      <c r="AF379" s="17" t="s">
        <v>4729</v>
      </c>
      <c r="AG379" s="18" t="s">
        <v>10383</v>
      </c>
      <c r="AH379" s="19" t="s">
        <v>649</v>
      </c>
    </row>
    <row r="380" spans="1:34" x14ac:dyDescent="0.25">
      <c r="A380">
        <v>153852</v>
      </c>
      <c r="B380">
        <v>61.199536999999999</v>
      </c>
      <c r="C380" t="s">
        <v>117</v>
      </c>
      <c r="D380" t="s">
        <v>4729</v>
      </c>
      <c r="E380" t="s">
        <v>4756</v>
      </c>
      <c r="F380" t="s">
        <v>3318</v>
      </c>
      <c r="G380" t="s">
        <v>4758</v>
      </c>
      <c r="H380" s="4">
        <v>378</v>
      </c>
      <c r="I380" t="s">
        <v>4760</v>
      </c>
      <c r="J380">
        <v>102</v>
      </c>
      <c r="K380" s="34" t="s">
        <v>10384</v>
      </c>
      <c r="M380" s="29" t="str">
        <f t="shared" si="74"/>
        <v>YES</v>
      </c>
      <c r="N380" s="9" t="str">
        <f t="shared" si="63"/>
        <v>YES</v>
      </c>
      <c r="O380" s="9">
        <f t="shared" si="64"/>
        <v>1.0078627629435355</v>
      </c>
      <c r="P380" s="9" t="str">
        <f t="shared" si="65"/>
        <v>YES</v>
      </c>
      <c r="Q380" s="9" t="s">
        <v>4658</v>
      </c>
      <c r="R380" s="30" t="s">
        <v>4658</v>
      </c>
      <c r="U380" s="17">
        <v>1692834813.46</v>
      </c>
      <c r="V380" s="18">
        <v>330</v>
      </c>
      <c r="W380" s="18">
        <v>378</v>
      </c>
      <c r="X380" s="83" t="str">
        <f t="shared" si="66"/>
        <v>04019378</v>
      </c>
      <c r="Y380" s="26">
        <f t="shared" si="67"/>
        <v>60.722093572801882</v>
      </c>
      <c r="Z380" s="17" t="b">
        <f t="shared" si="75"/>
        <v>1</v>
      </c>
      <c r="AA380" s="18" t="str">
        <f t="shared" si="76"/>
        <v>378</v>
      </c>
      <c r="AB380" s="18" t="b">
        <f t="shared" si="68"/>
        <v>1</v>
      </c>
      <c r="AC380" s="18" t="str">
        <f t="shared" si="77"/>
        <v>04019378</v>
      </c>
      <c r="AD380" s="19" t="b">
        <f t="shared" si="69"/>
        <v>1</v>
      </c>
      <c r="AE380" s="82"/>
      <c r="AF380" s="17" t="s">
        <v>4729</v>
      </c>
      <c r="AG380" s="18" t="s">
        <v>10384</v>
      </c>
      <c r="AH380" s="19" t="s">
        <v>118</v>
      </c>
    </row>
    <row r="381" spans="1:34" x14ac:dyDescent="0.25">
      <c r="A381">
        <v>512271</v>
      </c>
      <c r="B381">
        <v>5.9947689999999998</v>
      </c>
      <c r="C381" t="s">
        <v>41</v>
      </c>
      <c r="D381" t="s">
        <v>4729</v>
      </c>
      <c r="E381" t="s">
        <v>4756</v>
      </c>
      <c r="F381" t="s">
        <v>4046</v>
      </c>
      <c r="G381" t="s">
        <v>4758</v>
      </c>
      <c r="H381" s="4">
        <v>379</v>
      </c>
      <c r="I381" t="s">
        <v>4760</v>
      </c>
      <c r="J381">
        <v>2970</v>
      </c>
      <c r="K381" s="34" t="s">
        <v>10385</v>
      </c>
      <c r="M381" s="29" t="str">
        <f t="shared" si="74"/>
        <v>YES</v>
      </c>
      <c r="N381" s="9" t="str">
        <f t="shared" si="63"/>
        <v>YES</v>
      </c>
      <c r="O381" s="9">
        <f t="shared" si="64"/>
        <v>1.003326671610318</v>
      </c>
      <c r="P381" s="9" t="str">
        <f t="shared" si="65"/>
        <v>YES</v>
      </c>
      <c r="Q381" s="9" t="s">
        <v>4658</v>
      </c>
      <c r="R381" s="30" t="s">
        <v>4658</v>
      </c>
      <c r="U381" s="17">
        <v>166570442.926</v>
      </c>
      <c r="V381" s="18">
        <v>359</v>
      </c>
      <c r="W381" s="18">
        <v>379</v>
      </c>
      <c r="X381" s="83" t="str">
        <f t="shared" si="66"/>
        <v>04019379</v>
      </c>
      <c r="Y381" s="26">
        <f t="shared" si="67"/>
        <v>5.9748924947629707</v>
      </c>
      <c r="Z381" s="17" t="b">
        <f t="shared" si="75"/>
        <v>1</v>
      </c>
      <c r="AA381" s="18" t="str">
        <f t="shared" si="76"/>
        <v>379</v>
      </c>
      <c r="AB381" s="18" t="b">
        <f t="shared" si="68"/>
        <v>1</v>
      </c>
      <c r="AC381" s="18" t="str">
        <f t="shared" si="77"/>
        <v>04019379</v>
      </c>
      <c r="AD381" s="19" t="b">
        <f t="shared" si="69"/>
        <v>1</v>
      </c>
      <c r="AE381" s="82"/>
      <c r="AF381" s="17" t="s">
        <v>4729</v>
      </c>
      <c r="AG381" s="18" t="s">
        <v>10385</v>
      </c>
      <c r="AH381" s="19" t="s">
        <v>42</v>
      </c>
    </row>
    <row r="382" spans="1:34" x14ac:dyDescent="0.25">
      <c r="A382">
        <v>464091</v>
      </c>
      <c r="B382">
        <v>0.26895599999999997</v>
      </c>
      <c r="C382" t="s">
        <v>4110</v>
      </c>
      <c r="D382" t="s">
        <v>4729</v>
      </c>
      <c r="E382" t="s">
        <v>4756</v>
      </c>
      <c r="F382" t="s">
        <v>4046</v>
      </c>
      <c r="G382" t="s">
        <v>4094</v>
      </c>
      <c r="H382" s="4">
        <v>380</v>
      </c>
      <c r="I382" t="s">
        <v>4760</v>
      </c>
      <c r="J382">
        <v>2491</v>
      </c>
      <c r="K382" s="34" t="s">
        <v>10386</v>
      </c>
      <c r="M382" s="29" t="str">
        <f t="shared" si="74"/>
        <v>YES</v>
      </c>
      <c r="N382" s="9" t="str">
        <f t="shared" si="63"/>
        <v>YES</v>
      </c>
      <c r="O382" s="9">
        <f t="shared" si="64"/>
        <v>1.0012282137936326</v>
      </c>
      <c r="P382" s="9" t="str">
        <f t="shared" si="65"/>
        <v>YES</v>
      </c>
      <c r="Q382" s="9" t="s">
        <v>4658</v>
      </c>
      <c r="R382" s="30" t="s">
        <v>4658</v>
      </c>
      <c r="U382" s="17">
        <v>7488865.0230799997</v>
      </c>
      <c r="V382" s="18">
        <v>394</v>
      </c>
      <c r="W382" s="18">
        <v>380</v>
      </c>
      <c r="X382" s="83" t="str">
        <f t="shared" si="66"/>
        <v>04019380</v>
      </c>
      <c r="Y382" s="26">
        <f t="shared" si="67"/>
        <v>0.26862606975579661</v>
      </c>
      <c r="Z382" s="17" t="b">
        <f t="shared" si="75"/>
        <v>1</v>
      </c>
      <c r="AA382" s="18" t="str">
        <f t="shared" si="76"/>
        <v>380</v>
      </c>
      <c r="AB382" s="18" t="b">
        <f t="shared" si="68"/>
        <v>1</v>
      </c>
      <c r="AC382" s="18" t="str">
        <f t="shared" si="77"/>
        <v>04019380</v>
      </c>
      <c r="AD382" s="19" t="b">
        <f t="shared" si="69"/>
        <v>1</v>
      </c>
      <c r="AE382" s="82"/>
      <c r="AF382" s="17" t="s">
        <v>4729</v>
      </c>
      <c r="AG382" s="18" t="s">
        <v>10386</v>
      </c>
      <c r="AH382" s="19" t="s">
        <v>4111</v>
      </c>
    </row>
    <row r="383" spans="1:34" x14ac:dyDescent="0.25">
      <c r="A383">
        <v>545523</v>
      </c>
      <c r="B383">
        <v>0.84749399999999997</v>
      </c>
      <c r="C383" t="s">
        <v>149</v>
      </c>
      <c r="D383" t="s">
        <v>4729</v>
      </c>
      <c r="E383" t="s">
        <v>4756</v>
      </c>
      <c r="F383" t="s">
        <v>4046</v>
      </c>
      <c r="G383" t="s">
        <v>143</v>
      </c>
      <c r="H383" s="4">
        <v>381</v>
      </c>
      <c r="I383" t="s">
        <v>4760</v>
      </c>
      <c r="J383">
        <v>2188</v>
      </c>
      <c r="K383" s="34" t="s">
        <v>10387</v>
      </c>
      <c r="M383" s="29" t="str">
        <f t="shared" si="74"/>
        <v>YES</v>
      </c>
      <c r="N383" s="9" t="str">
        <f t="shared" si="63"/>
        <v>YES</v>
      </c>
      <c r="O383" s="9">
        <f t="shared" si="64"/>
        <v>1.0003526365618749</v>
      </c>
      <c r="P383" s="9" t="str">
        <f t="shared" si="65"/>
        <v>YES</v>
      </c>
      <c r="Q383" s="9" t="s">
        <v>4658</v>
      </c>
      <c r="R383" s="30" t="s">
        <v>4658</v>
      </c>
      <c r="U383" s="17">
        <v>23618448.0013</v>
      </c>
      <c r="V383" s="18">
        <v>17</v>
      </c>
      <c r="W383" s="18">
        <v>381</v>
      </c>
      <c r="X383" s="83" t="str">
        <f t="shared" si="66"/>
        <v>04019381</v>
      </c>
      <c r="Y383" s="26">
        <f t="shared" si="67"/>
        <v>0.84719524798051538</v>
      </c>
      <c r="Z383" s="17" t="b">
        <f t="shared" si="75"/>
        <v>1</v>
      </c>
      <c r="AA383" s="18" t="str">
        <f t="shared" si="76"/>
        <v>381</v>
      </c>
      <c r="AB383" s="18" t="b">
        <f t="shared" si="68"/>
        <v>1</v>
      </c>
      <c r="AC383" s="18" t="str">
        <f t="shared" si="77"/>
        <v>04019381</v>
      </c>
      <c r="AD383" s="19" t="b">
        <f t="shared" si="69"/>
        <v>1</v>
      </c>
      <c r="AE383" s="82"/>
      <c r="AF383" s="17" t="s">
        <v>4729</v>
      </c>
      <c r="AG383" s="18" t="s">
        <v>10387</v>
      </c>
      <c r="AH383" s="19" t="s">
        <v>150</v>
      </c>
    </row>
    <row r="384" spans="1:34" x14ac:dyDescent="0.25">
      <c r="A384">
        <v>563227</v>
      </c>
      <c r="B384">
        <v>0.90931300000000004</v>
      </c>
      <c r="C384" t="s">
        <v>325</v>
      </c>
      <c r="D384" t="s">
        <v>4729</v>
      </c>
      <c r="E384" t="s">
        <v>4756</v>
      </c>
      <c r="F384" t="s">
        <v>4046</v>
      </c>
      <c r="G384" t="s">
        <v>4094</v>
      </c>
      <c r="H384" s="4">
        <v>382</v>
      </c>
      <c r="I384" t="s">
        <v>4760</v>
      </c>
      <c r="J384">
        <v>2751</v>
      </c>
      <c r="K384" s="34" t="s">
        <v>10388</v>
      </c>
      <c r="M384" s="29" t="str">
        <f t="shared" si="74"/>
        <v>YES</v>
      </c>
      <c r="N384" s="9" t="str">
        <f t="shared" si="63"/>
        <v>YES</v>
      </c>
      <c r="O384" s="9">
        <f t="shared" si="64"/>
        <v>1.0242402388624854</v>
      </c>
      <c r="P384" s="9" t="str">
        <f t="shared" si="65"/>
        <v>YES</v>
      </c>
      <c r="Q384" s="9" t="s">
        <v>4658</v>
      </c>
      <c r="R384" s="30" t="s">
        <v>4658</v>
      </c>
      <c r="U384" s="17">
        <v>24750239.814199999</v>
      </c>
      <c r="V384" s="18">
        <v>218</v>
      </c>
      <c r="W384" s="18">
        <v>382</v>
      </c>
      <c r="X384" s="83" t="str">
        <f t="shared" si="66"/>
        <v>04019382</v>
      </c>
      <c r="Y384" s="26">
        <f t="shared" si="67"/>
        <v>0.88779269305985997</v>
      </c>
      <c r="Z384" s="17" t="b">
        <f t="shared" si="75"/>
        <v>1</v>
      </c>
      <c r="AA384" s="18" t="str">
        <f t="shared" si="76"/>
        <v>382</v>
      </c>
      <c r="AB384" s="18" t="b">
        <f t="shared" si="68"/>
        <v>1</v>
      </c>
      <c r="AC384" s="18" t="str">
        <f t="shared" si="77"/>
        <v>04019382</v>
      </c>
      <c r="AD384" s="19" t="b">
        <f t="shared" si="69"/>
        <v>1</v>
      </c>
      <c r="AE384" s="82"/>
      <c r="AF384" s="17" t="s">
        <v>4729</v>
      </c>
      <c r="AG384" s="18" t="s">
        <v>10388</v>
      </c>
      <c r="AH384" s="19" t="s">
        <v>326</v>
      </c>
    </row>
    <row r="385" spans="1:34" x14ac:dyDescent="0.25">
      <c r="A385">
        <v>512096</v>
      </c>
      <c r="B385">
        <v>0.68740599999999996</v>
      </c>
      <c r="C385" t="s">
        <v>23</v>
      </c>
      <c r="D385" t="s">
        <v>4729</v>
      </c>
      <c r="E385" t="s">
        <v>4756</v>
      </c>
      <c r="F385" t="s">
        <v>4046</v>
      </c>
      <c r="G385" t="s">
        <v>4758</v>
      </c>
      <c r="H385" s="4">
        <v>383</v>
      </c>
      <c r="I385" t="s">
        <v>4760</v>
      </c>
      <c r="J385">
        <v>2508</v>
      </c>
      <c r="K385" s="34" t="s">
        <v>10389</v>
      </c>
      <c r="M385" s="29" t="str">
        <f t="shared" si="74"/>
        <v>YES</v>
      </c>
      <c r="N385" s="9" t="str">
        <f t="shared" si="63"/>
        <v>YES</v>
      </c>
      <c r="O385" s="9">
        <f t="shared" si="64"/>
        <v>0.90284967680488437</v>
      </c>
      <c r="P385" s="9" t="str">
        <f t="shared" si="65"/>
        <v>NO</v>
      </c>
      <c r="Q385" s="9" t="s">
        <v>4658</v>
      </c>
      <c r="R385" s="30" t="s">
        <v>4658</v>
      </c>
      <c r="U385" s="17">
        <v>21225880.5898</v>
      </c>
      <c r="V385" s="18">
        <v>372</v>
      </c>
      <c r="W385" s="18">
        <v>383</v>
      </c>
      <c r="X385" s="83" t="str">
        <f t="shared" si="66"/>
        <v>04019383</v>
      </c>
      <c r="Y385" s="26">
        <f t="shared" si="67"/>
        <v>0.76137370113779845</v>
      </c>
      <c r="Z385" s="17" t="b">
        <f t="shared" si="75"/>
        <v>1</v>
      </c>
      <c r="AA385" s="18" t="str">
        <f t="shared" si="76"/>
        <v>383</v>
      </c>
      <c r="AB385" s="18" t="b">
        <f t="shared" si="68"/>
        <v>1</v>
      </c>
      <c r="AC385" s="18" t="str">
        <f t="shared" si="77"/>
        <v>04019383</v>
      </c>
      <c r="AD385" s="19" t="b">
        <f t="shared" si="69"/>
        <v>1</v>
      </c>
      <c r="AE385" s="82"/>
      <c r="AF385" s="17" t="s">
        <v>4729</v>
      </c>
      <c r="AG385" s="18" t="s">
        <v>10389</v>
      </c>
      <c r="AH385" s="19" t="s">
        <v>24</v>
      </c>
    </row>
    <row r="386" spans="1:34" x14ac:dyDescent="0.25">
      <c r="A386">
        <v>545660</v>
      </c>
      <c r="B386">
        <v>4.6920149999999996</v>
      </c>
      <c r="C386" t="s">
        <v>163</v>
      </c>
      <c r="D386" t="s">
        <v>4729</v>
      </c>
      <c r="E386" t="s">
        <v>4756</v>
      </c>
      <c r="F386" t="s">
        <v>4046</v>
      </c>
      <c r="G386" t="s">
        <v>143</v>
      </c>
      <c r="H386" s="4">
        <v>384</v>
      </c>
      <c r="I386" t="s">
        <v>4760</v>
      </c>
      <c r="J386">
        <v>1785</v>
      </c>
      <c r="K386" s="34" t="s">
        <v>10390</v>
      </c>
      <c r="M386" s="29" t="str">
        <f t="shared" si="74"/>
        <v>YES</v>
      </c>
      <c r="N386" s="9" t="str">
        <f t="shared" si="63"/>
        <v>YES</v>
      </c>
      <c r="O386" s="9">
        <f t="shared" si="64"/>
        <v>1.0183899772820777</v>
      </c>
      <c r="P386" s="9" t="str">
        <f t="shared" si="65"/>
        <v>YES</v>
      </c>
      <c r="Q386" s="9" t="s">
        <v>4658</v>
      </c>
      <c r="R386" s="30" t="s">
        <v>4658</v>
      </c>
      <c r="U386" s="17">
        <v>128443792.54899999</v>
      </c>
      <c r="V386" s="18">
        <v>11</v>
      </c>
      <c r="W386" s="18">
        <v>384</v>
      </c>
      <c r="X386" s="83" t="str">
        <f t="shared" si="66"/>
        <v>04019384</v>
      </c>
      <c r="Y386" s="26">
        <f t="shared" si="67"/>
        <v>4.6072870949911042</v>
      </c>
      <c r="Z386" s="17" t="b">
        <f t="shared" si="75"/>
        <v>1</v>
      </c>
      <c r="AA386" s="18" t="str">
        <f t="shared" si="76"/>
        <v>384</v>
      </c>
      <c r="AB386" s="18" t="b">
        <f t="shared" si="68"/>
        <v>1</v>
      </c>
      <c r="AC386" s="18" t="str">
        <f t="shared" si="77"/>
        <v>04019384</v>
      </c>
      <c r="AD386" s="19" t="b">
        <f t="shared" si="69"/>
        <v>1</v>
      </c>
      <c r="AE386" s="82"/>
      <c r="AF386" s="17" t="s">
        <v>4729</v>
      </c>
      <c r="AG386" s="18" t="s">
        <v>10390</v>
      </c>
      <c r="AH386" s="19" t="s">
        <v>164</v>
      </c>
    </row>
    <row r="387" spans="1:34" x14ac:dyDescent="0.25">
      <c r="A387">
        <v>545761</v>
      </c>
      <c r="B387">
        <v>1.427481</v>
      </c>
      <c r="C387" t="s">
        <v>173</v>
      </c>
      <c r="D387" t="s">
        <v>4729</v>
      </c>
      <c r="E387" t="s">
        <v>4756</v>
      </c>
      <c r="F387" t="s">
        <v>4046</v>
      </c>
      <c r="G387" t="s">
        <v>4758</v>
      </c>
      <c r="H387" s="4">
        <v>385</v>
      </c>
      <c r="I387" t="s">
        <v>4760</v>
      </c>
      <c r="J387">
        <v>2479</v>
      </c>
      <c r="K387" s="34" t="s">
        <v>10391</v>
      </c>
      <c r="M387" s="29" t="str">
        <f t="shared" si="74"/>
        <v>YES</v>
      </c>
      <c r="N387" s="9" t="str">
        <f t="shared" ref="N387:N419" si="78">IF(H387=W387,"YES","NO")</f>
        <v>YES</v>
      </c>
      <c r="O387" s="9">
        <f t="shared" ref="O387:O419" si="79">(B387*(5280*5280))/U387</f>
        <v>1.0500177227503316</v>
      </c>
      <c r="P387" s="9" t="str">
        <f t="shared" ref="P387:P419" si="80">IF(ABS(B387-Y387)/B387 &gt; 0.03, "NO", "YES")</f>
        <v>NO</v>
      </c>
      <c r="Q387" s="9" t="s">
        <v>4658</v>
      </c>
      <c r="R387" s="30" t="s">
        <v>4658</v>
      </c>
      <c r="U387" s="17">
        <v>37900204.3948</v>
      </c>
      <c r="V387" s="18">
        <v>356</v>
      </c>
      <c r="W387" s="18">
        <v>385</v>
      </c>
      <c r="X387" s="83" t="str">
        <f t="shared" ref="X387:X419" si="81">CONCATENATE("04019", W387)</f>
        <v>04019385</v>
      </c>
      <c r="Y387" s="26">
        <f t="shared" ref="Y387:Y419" si="82">U387/27878400</f>
        <v>1.359482767834596</v>
      </c>
      <c r="Z387" s="17" t="b">
        <f t="shared" si="75"/>
        <v>1</v>
      </c>
      <c r="AA387" s="18" t="str">
        <f t="shared" si="76"/>
        <v>385</v>
      </c>
      <c r="AB387" s="18" t="b">
        <f t="shared" ref="AB387:AB450" si="83">EXACT(TRIM(AH387),TRIM(AA387))</f>
        <v>1</v>
      </c>
      <c r="AC387" s="18" t="str">
        <f t="shared" si="77"/>
        <v>04019385</v>
      </c>
      <c r="AD387" s="19" t="b">
        <f t="shared" ref="AD387:AD450" si="84">EXACT(TRIM(AC387),TRIM(X387))</f>
        <v>1</v>
      </c>
      <c r="AE387" s="82"/>
      <c r="AF387" s="17" t="s">
        <v>4729</v>
      </c>
      <c r="AG387" s="18" t="s">
        <v>10391</v>
      </c>
      <c r="AH387" s="19" t="s">
        <v>174</v>
      </c>
    </row>
    <row r="388" spans="1:34" x14ac:dyDescent="0.25">
      <c r="A388">
        <v>545721</v>
      </c>
      <c r="B388">
        <v>1.798886</v>
      </c>
      <c r="C388" t="s">
        <v>169</v>
      </c>
      <c r="D388" t="s">
        <v>4729</v>
      </c>
      <c r="E388" t="s">
        <v>4756</v>
      </c>
      <c r="F388" t="s">
        <v>4046</v>
      </c>
      <c r="G388" t="s">
        <v>143</v>
      </c>
      <c r="H388" s="4">
        <v>386</v>
      </c>
      <c r="I388" t="s">
        <v>4760</v>
      </c>
      <c r="J388">
        <v>1235</v>
      </c>
      <c r="K388" s="34" t="s">
        <v>10392</v>
      </c>
      <c r="M388" s="29" t="str">
        <f t="shared" si="74"/>
        <v>YES</v>
      </c>
      <c r="N388" s="9" t="str">
        <f t="shared" si="78"/>
        <v>YES</v>
      </c>
      <c r="O388" s="9">
        <f t="shared" si="79"/>
        <v>1.0227671584354021</v>
      </c>
      <c r="P388" s="9" t="str">
        <f t="shared" si="80"/>
        <v>YES</v>
      </c>
      <c r="Q388" s="9" t="s">
        <v>4658</v>
      </c>
      <c r="R388" s="30" t="s">
        <v>4658</v>
      </c>
      <c r="U388" s="17">
        <v>49033705.324600004</v>
      </c>
      <c r="V388" s="18">
        <v>15</v>
      </c>
      <c r="W388" s="18">
        <v>386</v>
      </c>
      <c r="X388" s="83" t="str">
        <f t="shared" si="81"/>
        <v>04019386</v>
      </c>
      <c r="Y388" s="26">
        <f t="shared" si="82"/>
        <v>1.7588421618385561</v>
      </c>
      <c r="Z388" s="17" t="b">
        <f t="shared" si="75"/>
        <v>1</v>
      </c>
      <c r="AA388" s="18" t="str">
        <f t="shared" si="76"/>
        <v>386</v>
      </c>
      <c r="AB388" s="18" t="b">
        <f t="shared" si="83"/>
        <v>1</v>
      </c>
      <c r="AC388" s="18" t="str">
        <f t="shared" si="77"/>
        <v>04019386</v>
      </c>
      <c r="AD388" s="19" t="b">
        <f t="shared" si="84"/>
        <v>1</v>
      </c>
      <c r="AE388" s="82"/>
      <c r="AF388" s="17" t="s">
        <v>4729</v>
      </c>
      <c r="AG388" s="18" t="s">
        <v>10392</v>
      </c>
      <c r="AH388" s="19" t="s">
        <v>170</v>
      </c>
    </row>
    <row r="389" spans="1:34" x14ac:dyDescent="0.25">
      <c r="A389">
        <v>545463</v>
      </c>
      <c r="B389">
        <v>0.75706300000000004</v>
      </c>
      <c r="C389" t="s">
        <v>142</v>
      </c>
      <c r="D389" t="s">
        <v>4729</v>
      </c>
      <c r="E389" t="s">
        <v>4756</v>
      </c>
      <c r="F389" t="s">
        <v>4046</v>
      </c>
      <c r="G389" t="s">
        <v>143</v>
      </c>
      <c r="H389" s="4">
        <v>387</v>
      </c>
      <c r="I389" t="s">
        <v>4760</v>
      </c>
      <c r="J389">
        <v>1503</v>
      </c>
      <c r="K389" s="34" t="s">
        <v>10393</v>
      </c>
      <c r="M389" s="29" t="str">
        <f t="shared" si="74"/>
        <v>YES</v>
      </c>
      <c r="N389" s="9" t="str">
        <f t="shared" si="78"/>
        <v>YES</v>
      </c>
      <c r="O389" s="9">
        <f t="shared" si="79"/>
        <v>0.99852459477774647</v>
      </c>
      <c r="P389" s="9" t="str">
        <f t="shared" si="80"/>
        <v>YES</v>
      </c>
      <c r="Q389" s="9" t="s">
        <v>4658</v>
      </c>
      <c r="R389" s="30" t="s">
        <v>4658</v>
      </c>
      <c r="U389" s="17">
        <v>21136890.618000001</v>
      </c>
      <c r="V389" s="18">
        <v>23</v>
      </c>
      <c r="W389" s="18">
        <v>387</v>
      </c>
      <c r="X389" s="83" t="str">
        <f t="shared" si="81"/>
        <v>04019387</v>
      </c>
      <c r="Y389" s="26">
        <f t="shared" si="82"/>
        <v>0.75818162512913223</v>
      </c>
      <c r="Z389" s="17" t="b">
        <f t="shared" si="75"/>
        <v>1</v>
      </c>
      <c r="AA389" s="18" t="str">
        <f t="shared" si="76"/>
        <v>387</v>
      </c>
      <c r="AB389" s="18" t="b">
        <f t="shared" si="83"/>
        <v>1</v>
      </c>
      <c r="AC389" s="18" t="str">
        <f t="shared" si="77"/>
        <v>04019387</v>
      </c>
      <c r="AD389" s="19" t="b">
        <f t="shared" si="84"/>
        <v>1</v>
      </c>
      <c r="AE389" s="82"/>
      <c r="AF389" s="17" t="s">
        <v>4729</v>
      </c>
      <c r="AG389" s="18" t="s">
        <v>10393</v>
      </c>
      <c r="AH389" s="19" t="s">
        <v>144</v>
      </c>
    </row>
    <row r="390" spans="1:34" x14ac:dyDescent="0.25">
      <c r="A390">
        <v>545837</v>
      </c>
      <c r="B390">
        <v>25.984746999999999</v>
      </c>
      <c r="C390" t="s">
        <v>181</v>
      </c>
      <c r="D390" t="s">
        <v>4729</v>
      </c>
      <c r="E390" t="s">
        <v>4756</v>
      </c>
      <c r="F390" t="s">
        <v>4046</v>
      </c>
      <c r="G390" t="s">
        <v>4758</v>
      </c>
      <c r="H390" s="4">
        <v>388</v>
      </c>
      <c r="I390" t="s">
        <v>4760</v>
      </c>
      <c r="J390">
        <v>5554</v>
      </c>
      <c r="K390" s="34" t="s">
        <v>10394</v>
      </c>
      <c r="M390" s="29" t="str">
        <f t="shared" si="74"/>
        <v>YES</v>
      </c>
      <c r="N390" s="9" t="str">
        <f t="shared" si="78"/>
        <v>YES</v>
      </c>
      <c r="O390" s="9">
        <f t="shared" si="79"/>
        <v>0.99639915763887388</v>
      </c>
      <c r="P390" s="9" t="str">
        <f t="shared" si="80"/>
        <v>YES</v>
      </c>
      <c r="Q390" s="9" t="s">
        <v>4658</v>
      </c>
      <c r="R390" s="30" t="s">
        <v>4658</v>
      </c>
      <c r="U390" s="17">
        <v>727031095.13</v>
      </c>
      <c r="V390" s="18">
        <v>311</v>
      </c>
      <c r="W390" s="18">
        <v>388</v>
      </c>
      <c r="X390" s="83" t="str">
        <f t="shared" si="81"/>
        <v>04019388</v>
      </c>
      <c r="Y390" s="26">
        <f t="shared" si="82"/>
        <v>26.07865211525769</v>
      </c>
      <c r="Z390" s="17" t="b">
        <f t="shared" si="75"/>
        <v>1</v>
      </c>
      <c r="AA390" s="18" t="str">
        <f t="shared" si="76"/>
        <v>388</v>
      </c>
      <c r="AB390" s="18" t="b">
        <f t="shared" si="83"/>
        <v>1</v>
      </c>
      <c r="AC390" s="18" t="str">
        <f t="shared" si="77"/>
        <v>04019388</v>
      </c>
      <c r="AD390" s="19" t="b">
        <f t="shared" si="84"/>
        <v>1</v>
      </c>
      <c r="AE390" s="82"/>
      <c r="AF390" s="17" t="s">
        <v>4729</v>
      </c>
      <c r="AG390" s="18" t="s">
        <v>10394</v>
      </c>
      <c r="AH390" s="19" t="s">
        <v>182</v>
      </c>
    </row>
    <row r="391" spans="1:34" x14ac:dyDescent="0.25">
      <c r="A391">
        <v>577480</v>
      </c>
      <c r="B391">
        <v>5.9166049999999997</v>
      </c>
      <c r="C391" t="s">
        <v>211</v>
      </c>
      <c r="D391" t="s">
        <v>4729</v>
      </c>
      <c r="E391" t="s">
        <v>4756</v>
      </c>
      <c r="F391" t="s">
        <v>4046</v>
      </c>
      <c r="G391" t="s">
        <v>4758</v>
      </c>
      <c r="H391" s="4">
        <v>389</v>
      </c>
      <c r="I391" t="s">
        <v>4760</v>
      </c>
      <c r="J391">
        <v>4924</v>
      </c>
      <c r="K391" s="34" t="s">
        <v>10395</v>
      </c>
      <c r="M391" s="29" t="str">
        <f t="shared" si="74"/>
        <v>YES</v>
      </c>
      <c r="N391" s="9" t="str">
        <f t="shared" si="78"/>
        <v>YES</v>
      </c>
      <c r="O391" s="9">
        <f t="shared" si="79"/>
        <v>0.99376027163323832</v>
      </c>
      <c r="P391" s="9" t="str">
        <f t="shared" si="80"/>
        <v>YES</v>
      </c>
      <c r="Q391" s="9" t="s">
        <v>4658</v>
      </c>
      <c r="R391" s="30" t="s">
        <v>4658</v>
      </c>
      <c r="U391" s="17">
        <v>165981158.17300001</v>
      </c>
      <c r="V391" s="18">
        <v>386</v>
      </c>
      <c r="W391" s="18">
        <v>389</v>
      </c>
      <c r="X391" s="83" t="str">
        <f t="shared" si="81"/>
        <v>04019389</v>
      </c>
      <c r="Y391" s="26">
        <f t="shared" si="82"/>
        <v>5.9537548127941351</v>
      </c>
      <c r="Z391" s="17" t="b">
        <f t="shared" si="75"/>
        <v>1</v>
      </c>
      <c r="AA391" s="18" t="str">
        <f t="shared" si="76"/>
        <v>389</v>
      </c>
      <c r="AB391" s="18" t="b">
        <f t="shared" si="83"/>
        <v>1</v>
      </c>
      <c r="AC391" s="18" t="str">
        <f t="shared" si="77"/>
        <v>04019389</v>
      </c>
      <c r="AD391" s="19" t="b">
        <f t="shared" si="84"/>
        <v>1</v>
      </c>
      <c r="AE391" s="82"/>
      <c r="AF391" s="17" t="s">
        <v>4729</v>
      </c>
      <c r="AG391" s="18" t="s">
        <v>10395</v>
      </c>
      <c r="AH391" s="19" t="s">
        <v>212</v>
      </c>
    </row>
    <row r="392" spans="1:34" x14ac:dyDescent="0.25">
      <c r="A392">
        <v>563306</v>
      </c>
      <c r="B392">
        <v>10.144036</v>
      </c>
      <c r="C392" t="s">
        <v>333</v>
      </c>
      <c r="D392" t="s">
        <v>4729</v>
      </c>
      <c r="E392" t="s">
        <v>4756</v>
      </c>
      <c r="F392" t="s">
        <v>4046</v>
      </c>
      <c r="G392" t="s">
        <v>4758</v>
      </c>
      <c r="H392" s="4">
        <v>390</v>
      </c>
      <c r="I392" t="s">
        <v>4760</v>
      </c>
      <c r="J392">
        <v>3010</v>
      </c>
      <c r="K392" s="34" t="s">
        <v>10396</v>
      </c>
      <c r="M392" s="29" t="str">
        <f t="shared" si="74"/>
        <v>YES</v>
      </c>
      <c r="N392" s="9" t="str">
        <f t="shared" si="78"/>
        <v>YES</v>
      </c>
      <c r="O392" s="9">
        <f t="shared" si="79"/>
        <v>0.99235270698539235</v>
      </c>
      <c r="P392" s="9" t="str">
        <f t="shared" si="80"/>
        <v>YES</v>
      </c>
      <c r="Q392" s="9" t="s">
        <v>4658</v>
      </c>
      <c r="R392" s="30" t="s">
        <v>4658</v>
      </c>
      <c r="U392" s="17">
        <v>284978809.68300003</v>
      </c>
      <c r="V392" s="18">
        <v>404</v>
      </c>
      <c r="W392" s="18">
        <v>390</v>
      </c>
      <c r="X392" s="83" t="str">
        <f t="shared" si="81"/>
        <v>04019390</v>
      </c>
      <c r="Y392" s="26">
        <f t="shared" si="82"/>
        <v>10.222208221526344</v>
      </c>
      <c r="Z392" s="17" t="b">
        <f t="shared" si="75"/>
        <v>1</v>
      </c>
      <c r="AA392" s="18" t="str">
        <f t="shared" si="76"/>
        <v>390</v>
      </c>
      <c r="AB392" s="18" t="b">
        <f t="shared" si="83"/>
        <v>1</v>
      </c>
      <c r="AC392" s="18" t="str">
        <f t="shared" si="77"/>
        <v>04019390</v>
      </c>
      <c r="AD392" s="19" t="b">
        <f t="shared" si="84"/>
        <v>1</v>
      </c>
      <c r="AE392" s="82"/>
      <c r="AF392" s="17" t="s">
        <v>4729</v>
      </c>
      <c r="AG392" s="18" t="s">
        <v>10396</v>
      </c>
      <c r="AH392" s="19" t="s">
        <v>334</v>
      </c>
    </row>
    <row r="393" spans="1:34" x14ac:dyDescent="0.25">
      <c r="A393">
        <v>545935</v>
      </c>
      <c r="B393">
        <v>0.54511399999999999</v>
      </c>
      <c r="C393" t="s">
        <v>191</v>
      </c>
      <c r="D393" t="s">
        <v>4729</v>
      </c>
      <c r="E393" t="s">
        <v>4756</v>
      </c>
      <c r="F393" t="s">
        <v>4046</v>
      </c>
      <c r="G393" t="s">
        <v>4094</v>
      </c>
      <c r="H393" s="4">
        <v>391</v>
      </c>
      <c r="I393" t="s">
        <v>4760</v>
      </c>
      <c r="J393">
        <v>2950</v>
      </c>
      <c r="K393" s="34" t="s">
        <v>10397</v>
      </c>
      <c r="M393" s="29" t="str">
        <f t="shared" si="74"/>
        <v>YES</v>
      </c>
      <c r="N393" s="9" t="str">
        <f t="shared" si="78"/>
        <v>YES</v>
      </c>
      <c r="O393" s="9">
        <f t="shared" si="79"/>
        <v>0.99731965508286735</v>
      </c>
      <c r="P393" s="9" t="str">
        <f t="shared" si="80"/>
        <v>YES</v>
      </c>
      <c r="Q393" s="9" t="s">
        <v>4658</v>
      </c>
      <c r="R393" s="30" t="s">
        <v>4658</v>
      </c>
      <c r="U393" s="17">
        <v>15237748.5595</v>
      </c>
      <c r="V393" s="18">
        <v>323</v>
      </c>
      <c r="W393" s="18">
        <v>391</v>
      </c>
      <c r="X393" s="83" t="str">
        <f t="shared" si="81"/>
        <v>04019391</v>
      </c>
      <c r="Y393" s="26">
        <f t="shared" si="82"/>
        <v>0.5465790202988694</v>
      </c>
      <c r="Z393" s="17" t="b">
        <f t="shared" si="75"/>
        <v>1</v>
      </c>
      <c r="AA393" s="18" t="str">
        <f t="shared" si="76"/>
        <v>391</v>
      </c>
      <c r="AB393" s="18" t="b">
        <f t="shared" si="83"/>
        <v>1</v>
      </c>
      <c r="AC393" s="18" t="str">
        <f t="shared" si="77"/>
        <v>04019391</v>
      </c>
      <c r="AD393" s="19" t="b">
        <f t="shared" si="84"/>
        <v>1</v>
      </c>
      <c r="AE393" s="82"/>
      <c r="AF393" s="17" t="s">
        <v>4729</v>
      </c>
      <c r="AG393" s="18" t="s">
        <v>10397</v>
      </c>
      <c r="AH393" s="19" t="s">
        <v>192</v>
      </c>
    </row>
    <row r="394" spans="1:34" x14ac:dyDescent="0.25">
      <c r="A394">
        <v>463995</v>
      </c>
      <c r="B394">
        <v>3.465455</v>
      </c>
      <c r="C394" t="s">
        <v>4100</v>
      </c>
      <c r="D394" t="s">
        <v>4729</v>
      </c>
      <c r="E394" t="s">
        <v>4756</v>
      </c>
      <c r="F394" t="s">
        <v>3318</v>
      </c>
      <c r="G394" t="s">
        <v>4758</v>
      </c>
      <c r="H394" s="4">
        <v>392</v>
      </c>
      <c r="I394" t="s">
        <v>4760</v>
      </c>
      <c r="J394">
        <v>8360</v>
      </c>
      <c r="K394" s="34" t="s">
        <v>10398</v>
      </c>
      <c r="M394" s="29" t="str">
        <f t="shared" si="74"/>
        <v>YES</v>
      </c>
      <c r="N394" s="9" t="str">
        <f t="shared" si="78"/>
        <v>YES</v>
      </c>
      <c r="O394" s="9">
        <f t="shared" si="79"/>
        <v>1.0038973420598392</v>
      </c>
      <c r="P394" s="9" t="str">
        <f t="shared" si="80"/>
        <v>YES</v>
      </c>
      <c r="Q394" s="9" t="s">
        <v>4658</v>
      </c>
      <c r="R394" s="30" t="s">
        <v>4658</v>
      </c>
      <c r="U394" s="17">
        <v>96236274.989800006</v>
      </c>
      <c r="V394" s="18">
        <v>331</v>
      </c>
      <c r="W394" s="18">
        <v>392</v>
      </c>
      <c r="X394" s="83" t="str">
        <f t="shared" si="81"/>
        <v>04019392</v>
      </c>
      <c r="Y394" s="26">
        <f t="shared" si="82"/>
        <v>3.4520013698705809</v>
      </c>
      <c r="Z394" s="17" t="b">
        <f t="shared" si="75"/>
        <v>1</v>
      </c>
      <c r="AA394" s="18" t="str">
        <f t="shared" si="76"/>
        <v>392</v>
      </c>
      <c r="AB394" s="18" t="b">
        <f t="shared" si="83"/>
        <v>1</v>
      </c>
      <c r="AC394" s="18" t="str">
        <f t="shared" si="77"/>
        <v>04019392</v>
      </c>
      <c r="AD394" s="19" t="b">
        <f t="shared" si="84"/>
        <v>1</v>
      </c>
      <c r="AE394" s="82"/>
      <c r="AF394" s="17" t="s">
        <v>4729</v>
      </c>
      <c r="AG394" s="18" t="s">
        <v>10398</v>
      </c>
      <c r="AH394" s="19" t="s">
        <v>4101</v>
      </c>
    </row>
    <row r="395" spans="1:34" x14ac:dyDescent="0.25">
      <c r="A395">
        <v>450284</v>
      </c>
      <c r="B395">
        <v>84.672649000000007</v>
      </c>
      <c r="C395" t="s">
        <v>4054</v>
      </c>
      <c r="D395" t="s">
        <v>4729</v>
      </c>
      <c r="E395" t="s">
        <v>4756</v>
      </c>
      <c r="F395" t="s">
        <v>4046</v>
      </c>
      <c r="G395" t="s">
        <v>4758</v>
      </c>
      <c r="H395" s="4">
        <v>393</v>
      </c>
      <c r="I395" t="s">
        <v>4760</v>
      </c>
      <c r="J395">
        <v>7391</v>
      </c>
      <c r="K395" s="34" t="s">
        <v>10399</v>
      </c>
      <c r="M395" s="29" t="str">
        <f t="shared" si="74"/>
        <v>YES</v>
      </c>
      <c r="N395" s="9" t="str">
        <f t="shared" si="78"/>
        <v>YES</v>
      </c>
      <c r="O395" s="9">
        <f t="shared" si="79"/>
        <v>1.0161713946580084</v>
      </c>
      <c r="P395" s="9" t="str">
        <f t="shared" si="80"/>
        <v>YES</v>
      </c>
      <c r="Q395" s="9" t="s">
        <v>4658</v>
      </c>
      <c r="R395" s="30" t="s">
        <v>4658</v>
      </c>
      <c r="U395" s="17">
        <v>2322972276.4200001</v>
      </c>
      <c r="V395" s="18">
        <v>332</v>
      </c>
      <c r="W395" s="18">
        <v>393</v>
      </c>
      <c r="X395" s="83" t="str">
        <f t="shared" si="81"/>
        <v>04019393</v>
      </c>
      <c r="Y395" s="26">
        <f t="shared" si="82"/>
        <v>83.325164873880851</v>
      </c>
      <c r="Z395" s="17" t="b">
        <f t="shared" si="75"/>
        <v>1</v>
      </c>
      <c r="AA395" s="18" t="str">
        <f t="shared" si="76"/>
        <v>393</v>
      </c>
      <c r="AB395" s="18" t="b">
        <f t="shared" si="83"/>
        <v>1</v>
      </c>
      <c r="AC395" s="18" t="str">
        <f t="shared" si="77"/>
        <v>04019393</v>
      </c>
      <c r="AD395" s="19" t="b">
        <f t="shared" si="84"/>
        <v>1</v>
      </c>
      <c r="AE395" s="82"/>
      <c r="AF395" s="17" t="s">
        <v>4729</v>
      </c>
      <c r="AG395" s="18" t="s">
        <v>10399</v>
      </c>
      <c r="AH395" s="19" t="s">
        <v>4055</v>
      </c>
    </row>
    <row r="396" spans="1:34" x14ac:dyDescent="0.25">
      <c r="A396">
        <v>545953</v>
      </c>
      <c r="B396">
        <v>1.0786420000000001</v>
      </c>
      <c r="C396" t="s">
        <v>193</v>
      </c>
      <c r="D396" t="s">
        <v>4729</v>
      </c>
      <c r="E396" t="s">
        <v>4756</v>
      </c>
      <c r="F396" t="s">
        <v>4046</v>
      </c>
      <c r="G396" t="s">
        <v>4094</v>
      </c>
      <c r="H396" s="4">
        <v>394</v>
      </c>
      <c r="I396" t="s">
        <v>4760</v>
      </c>
      <c r="J396">
        <v>2383</v>
      </c>
      <c r="K396" s="34" t="s">
        <v>10400</v>
      </c>
      <c r="M396" s="29" t="str">
        <f t="shared" si="74"/>
        <v>YES</v>
      </c>
      <c r="N396" s="9" t="str">
        <f t="shared" si="78"/>
        <v>YES</v>
      </c>
      <c r="O396" s="9">
        <f t="shared" si="79"/>
        <v>1.00372560484809</v>
      </c>
      <c r="P396" s="9" t="str">
        <f t="shared" si="80"/>
        <v>YES</v>
      </c>
      <c r="Q396" s="9" t="s">
        <v>4658</v>
      </c>
      <c r="R396" s="30" t="s">
        <v>4658</v>
      </c>
      <c r="U396" s="17">
        <v>29959197.003199998</v>
      </c>
      <c r="V396" s="18">
        <v>318</v>
      </c>
      <c r="W396" s="18">
        <v>394</v>
      </c>
      <c r="X396" s="83" t="str">
        <f t="shared" si="81"/>
        <v>04019394</v>
      </c>
      <c r="Y396" s="26">
        <f t="shared" si="82"/>
        <v>1.0746383222566573</v>
      </c>
      <c r="Z396" s="17" t="b">
        <f t="shared" si="75"/>
        <v>1</v>
      </c>
      <c r="AA396" s="18" t="str">
        <f t="shared" si="76"/>
        <v>394</v>
      </c>
      <c r="AB396" s="18" t="b">
        <f t="shared" si="83"/>
        <v>1</v>
      </c>
      <c r="AC396" s="18" t="str">
        <f t="shared" si="77"/>
        <v>04019394</v>
      </c>
      <c r="AD396" s="19" t="b">
        <f t="shared" si="84"/>
        <v>1</v>
      </c>
      <c r="AE396" s="82"/>
      <c r="AF396" s="17" t="s">
        <v>4729</v>
      </c>
      <c r="AG396" s="18" t="s">
        <v>10400</v>
      </c>
      <c r="AH396" s="19" t="s">
        <v>194</v>
      </c>
    </row>
    <row r="397" spans="1:34" x14ac:dyDescent="0.25">
      <c r="A397">
        <v>450180</v>
      </c>
      <c r="B397">
        <v>8.1530400000000007</v>
      </c>
      <c r="C397" t="s">
        <v>4050</v>
      </c>
      <c r="D397" t="s">
        <v>4729</v>
      </c>
      <c r="E397" t="s">
        <v>4756</v>
      </c>
      <c r="F397" t="s">
        <v>4758</v>
      </c>
      <c r="G397" t="s">
        <v>4043</v>
      </c>
      <c r="H397" s="4">
        <v>395</v>
      </c>
      <c r="I397" t="s">
        <v>4760</v>
      </c>
      <c r="J397">
        <v>5858</v>
      </c>
      <c r="K397" s="34" t="s">
        <v>10401</v>
      </c>
      <c r="M397" s="29" t="str">
        <f t="shared" si="74"/>
        <v>YES</v>
      </c>
      <c r="N397" s="9" t="str">
        <f t="shared" si="78"/>
        <v>YES</v>
      </c>
      <c r="O397" s="9">
        <f t="shared" si="79"/>
        <v>1.0107006672909902</v>
      </c>
      <c r="P397" s="9" t="str">
        <f t="shared" si="80"/>
        <v>YES</v>
      </c>
      <c r="Q397" s="9" t="s">
        <v>4658</v>
      </c>
      <c r="R397" s="30" t="s">
        <v>4658</v>
      </c>
      <c r="U397" s="17">
        <v>224887266.51899999</v>
      </c>
      <c r="V397" s="18">
        <v>409</v>
      </c>
      <c r="W397" s="18">
        <v>395</v>
      </c>
      <c r="X397" s="83" t="str">
        <f t="shared" si="81"/>
        <v>04019395</v>
      </c>
      <c r="Y397" s="26">
        <f t="shared" si="82"/>
        <v>8.0667207056000336</v>
      </c>
      <c r="Z397" s="17" t="b">
        <f t="shared" si="75"/>
        <v>1</v>
      </c>
      <c r="AA397" s="18" t="str">
        <f t="shared" si="76"/>
        <v>395</v>
      </c>
      <c r="AB397" s="18" t="b">
        <f t="shared" si="83"/>
        <v>1</v>
      </c>
      <c r="AC397" s="18" t="str">
        <f t="shared" si="77"/>
        <v>04019395</v>
      </c>
      <c r="AD397" s="19" t="b">
        <f t="shared" si="84"/>
        <v>1</v>
      </c>
      <c r="AE397" s="82"/>
      <c r="AF397" s="17" t="s">
        <v>4729</v>
      </c>
      <c r="AG397" s="18" t="s">
        <v>10401</v>
      </c>
      <c r="AH397" s="19" t="s">
        <v>4051</v>
      </c>
    </row>
    <row r="398" spans="1:34" x14ac:dyDescent="0.25">
      <c r="A398">
        <v>498863</v>
      </c>
      <c r="B398">
        <v>1.115402</v>
      </c>
      <c r="C398" t="s">
        <v>4157</v>
      </c>
      <c r="D398" t="s">
        <v>4729</v>
      </c>
      <c r="E398" t="s">
        <v>4756</v>
      </c>
      <c r="F398" t="s">
        <v>4046</v>
      </c>
      <c r="G398" t="s">
        <v>4758</v>
      </c>
      <c r="H398" s="4">
        <v>396</v>
      </c>
      <c r="I398" t="s">
        <v>4760</v>
      </c>
      <c r="J398">
        <v>3550</v>
      </c>
      <c r="K398" s="34" t="s">
        <v>10402</v>
      </c>
      <c r="M398" s="29" t="str">
        <f t="shared" si="74"/>
        <v>YES</v>
      </c>
      <c r="N398" s="9" t="str">
        <f t="shared" si="78"/>
        <v>YES</v>
      </c>
      <c r="O398" s="9">
        <f t="shared" si="79"/>
        <v>1.001958063348007</v>
      </c>
      <c r="P398" s="9" t="str">
        <f t="shared" si="80"/>
        <v>YES</v>
      </c>
      <c r="Q398" s="9" t="s">
        <v>4658</v>
      </c>
      <c r="R398" s="30" t="s">
        <v>4658</v>
      </c>
      <c r="U398" s="17">
        <v>31034854.904899999</v>
      </c>
      <c r="V398" s="18">
        <v>366</v>
      </c>
      <c r="W398" s="18">
        <v>396</v>
      </c>
      <c r="X398" s="83" t="str">
        <f t="shared" si="81"/>
        <v>04019396</v>
      </c>
      <c r="Y398" s="26">
        <f t="shared" si="82"/>
        <v>1.1132222403330176</v>
      </c>
      <c r="Z398" s="17" t="b">
        <f t="shared" si="75"/>
        <v>1</v>
      </c>
      <c r="AA398" s="18" t="str">
        <f t="shared" si="76"/>
        <v>396</v>
      </c>
      <c r="AB398" s="18" t="b">
        <f t="shared" si="83"/>
        <v>1</v>
      </c>
      <c r="AC398" s="18" t="str">
        <f t="shared" si="77"/>
        <v>04019396</v>
      </c>
      <c r="AD398" s="19" t="b">
        <f t="shared" si="84"/>
        <v>1</v>
      </c>
      <c r="AE398" s="82"/>
      <c r="AF398" s="17" t="s">
        <v>4729</v>
      </c>
      <c r="AG398" s="18" t="s">
        <v>10402</v>
      </c>
      <c r="AH398" s="19" t="s">
        <v>4158</v>
      </c>
    </row>
    <row r="399" spans="1:34" x14ac:dyDescent="0.25">
      <c r="A399">
        <v>175243</v>
      </c>
      <c r="B399">
        <v>5.8103280000000002</v>
      </c>
      <c r="C399" t="s">
        <v>140</v>
      </c>
      <c r="D399" t="s">
        <v>4729</v>
      </c>
      <c r="E399" t="s">
        <v>4756</v>
      </c>
      <c r="F399" t="s">
        <v>4758</v>
      </c>
      <c r="G399" t="s">
        <v>4153</v>
      </c>
      <c r="H399" s="4">
        <v>397</v>
      </c>
      <c r="I399" t="s">
        <v>4760</v>
      </c>
      <c r="J399">
        <v>975</v>
      </c>
      <c r="K399" s="34" t="s">
        <v>10403</v>
      </c>
      <c r="M399" s="29" t="str">
        <f t="shared" si="74"/>
        <v>YES</v>
      </c>
      <c r="N399" s="9" t="str">
        <f t="shared" si="78"/>
        <v>YES</v>
      </c>
      <c r="O399" s="9">
        <f t="shared" si="79"/>
        <v>1.0334665178083007</v>
      </c>
      <c r="P399" s="9" t="str">
        <f t="shared" si="80"/>
        <v>NO</v>
      </c>
      <c r="Q399" s="9" t="s">
        <v>4658</v>
      </c>
      <c r="R399" s="30" t="s">
        <v>4658</v>
      </c>
      <c r="U399" s="17">
        <v>156737199.82600001</v>
      </c>
      <c r="V399" s="18">
        <v>8</v>
      </c>
      <c r="W399" s="18">
        <v>397</v>
      </c>
      <c r="X399" s="83" t="str">
        <f t="shared" si="81"/>
        <v>04019397</v>
      </c>
      <c r="Y399" s="26">
        <f t="shared" si="82"/>
        <v>5.6221734326934119</v>
      </c>
      <c r="Z399" s="17" t="b">
        <f t="shared" si="75"/>
        <v>1</v>
      </c>
      <c r="AA399" s="18" t="str">
        <f t="shared" si="76"/>
        <v>397</v>
      </c>
      <c r="AB399" s="18" t="b">
        <f t="shared" si="83"/>
        <v>1</v>
      </c>
      <c r="AC399" s="18" t="str">
        <f t="shared" si="77"/>
        <v>04019397</v>
      </c>
      <c r="AD399" s="19" t="b">
        <f t="shared" si="84"/>
        <v>1</v>
      </c>
      <c r="AE399" s="82"/>
      <c r="AF399" s="17" t="s">
        <v>4729</v>
      </c>
      <c r="AG399" s="18" t="s">
        <v>10403</v>
      </c>
      <c r="AH399" s="19" t="s">
        <v>141</v>
      </c>
    </row>
    <row r="400" spans="1:34" x14ac:dyDescent="0.25">
      <c r="A400">
        <v>545818</v>
      </c>
      <c r="B400">
        <v>8.494154</v>
      </c>
      <c r="C400" t="s">
        <v>179</v>
      </c>
      <c r="D400" t="s">
        <v>4729</v>
      </c>
      <c r="E400" t="s">
        <v>4756</v>
      </c>
      <c r="F400" t="s">
        <v>4046</v>
      </c>
      <c r="G400" t="s">
        <v>4758</v>
      </c>
      <c r="H400" s="4">
        <v>398</v>
      </c>
      <c r="I400" t="s">
        <v>4760</v>
      </c>
      <c r="J400">
        <v>9272</v>
      </c>
      <c r="K400" s="34" t="s">
        <v>10404</v>
      </c>
      <c r="M400" s="29" t="str">
        <f t="shared" ref="M400:M419" si="85">IF(EXACT(LOWER(TRIM(C400)),LOWER(TRIM(X400))), "YES", "NO")</f>
        <v>YES</v>
      </c>
      <c r="N400" s="9" t="str">
        <f t="shared" si="78"/>
        <v>YES</v>
      </c>
      <c r="O400" s="9">
        <f t="shared" si="79"/>
        <v>1.0056006924873675</v>
      </c>
      <c r="P400" s="9" t="str">
        <f t="shared" si="80"/>
        <v>YES</v>
      </c>
      <c r="Q400" s="9" t="s">
        <v>4658</v>
      </c>
      <c r="R400" s="30" t="s">
        <v>4658</v>
      </c>
      <c r="U400" s="17">
        <v>235484546.34400001</v>
      </c>
      <c r="V400" s="18">
        <v>314</v>
      </c>
      <c r="W400" s="18">
        <v>398</v>
      </c>
      <c r="X400" s="83" t="str">
        <f t="shared" si="81"/>
        <v>04019398</v>
      </c>
      <c r="Y400" s="26">
        <f t="shared" si="82"/>
        <v>8.4468458141069789</v>
      </c>
      <c r="Z400" s="17" t="b">
        <f t="shared" ref="Z400:Z419" si="86">EXACT(TRIM(AG400),TRIM(K400))</f>
        <v>1</v>
      </c>
      <c r="AA400" s="18" t="str">
        <f t="shared" ref="AA400:AA419" si="87">AH400</f>
        <v>398</v>
      </c>
      <c r="AB400" s="18" t="b">
        <f t="shared" si="83"/>
        <v>1</v>
      </c>
      <c r="AC400" s="18" t="str">
        <f t="shared" ref="AC400:AC419" si="88">CONCATENATE(AF400,AA400)</f>
        <v>04019398</v>
      </c>
      <c r="AD400" s="19" t="b">
        <f t="shared" si="84"/>
        <v>1</v>
      </c>
      <c r="AE400" s="82"/>
      <c r="AF400" s="17" t="s">
        <v>4729</v>
      </c>
      <c r="AG400" s="18" t="s">
        <v>10404</v>
      </c>
      <c r="AH400" s="19" t="s">
        <v>180</v>
      </c>
    </row>
    <row r="401" spans="1:34" x14ac:dyDescent="0.25">
      <c r="A401">
        <v>512610</v>
      </c>
      <c r="B401">
        <v>0.176124</v>
      </c>
      <c r="C401" t="s">
        <v>75</v>
      </c>
      <c r="D401" t="s">
        <v>4729</v>
      </c>
      <c r="E401" t="s">
        <v>4756</v>
      </c>
      <c r="F401" t="s">
        <v>4046</v>
      </c>
      <c r="G401" t="s">
        <v>4094</v>
      </c>
      <c r="H401" s="4">
        <v>399</v>
      </c>
      <c r="I401" t="s">
        <v>4760</v>
      </c>
      <c r="J401">
        <v>729</v>
      </c>
      <c r="K401" s="34" t="s">
        <v>10405</v>
      </c>
      <c r="M401" s="29" t="str">
        <f t="shared" si="85"/>
        <v>YES</v>
      </c>
      <c r="N401" s="9" t="str">
        <f t="shared" si="78"/>
        <v>YES</v>
      </c>
      <c r="O401" s="9">
        <f t="shared" si="79"/>
        <v>0.99988167248510307</v>
      </c>
      <c r="P401" s="9" t="str">
        <f t="shared" si="80"/>
        <v>YES</v>
      </c>
      <c r="Q401" s="9" t="s">
        <v>4658</v>
      </c>
      <c r="R401" s="30" t="s">
        <v>4658</v>
      </c>
      <c r="U401" s="17">
        <v>4910636.3849999998</v>
      </c>
      <c r="V401" s="18">
        <v>128</v>
      </c>
      <c r="W401" s="18">
        <v>399</v>
      </c>
      <c r="X401" s="83" t="str">
        <f t="shared" si="81"/>
        <v>04019399</v>
      </c>
      <c r="Y401" s="26">
        <f t="shared" si="82"/>
        <v>0.17614484278150824</v>
      </c>
      <c r="Z401" s="17" t="b">
        <f t="shared" si="86"/>
        <v>1</v>
      </c>
      <c r="AA401" s="18" t="str">
        <f t="shared" si="87"/>
        <v>399</v>
      </c>
      <c r="AB401" s="18" t="b">
        <f t="shared" si="83"/>
        <v>1</v>
      </c>
      <c r="AC401" s="18" t="str">
        <f t="shared" si="88"/>
        <v>04019399</v>
      </c>
      <c r="AD401" s="19" t="b">
        <f t="shared" si="84"/>
        <v>1</v>
      </c>
      <c r="AE401" s="82"/>
      <c r="AF401" s="17" t="s">
        <v>4729</v>
      </c>
      <c r="AG401" s="18" t="s">
        <v>10405</v>
      </c>
      <c r="AH401" s="19" t="s">
        <v>76</v>
      </c>
    </row>
    <row r="402" spans="1:34" x14ac:dyDescent="0.25">
      <c r="A402">
        <v>562703</v>
      </c>
      <c r="B402">
        <v>3.0780590000000001</v>
      </c>
      <c r="C402" t="s">
        <v>271</v>
      </c>
      <c r="D402" t="s">
        <v>4729</v>
      </c>
      <c r="E402" t="s">
        <v>4756</v>
      </c>
      <c r="F402" t="s">
        <v>4046</v>
      </c>
      <c r="G402" t="s">
        <v>4094</v>
      </c>
      <c r="H402" s="4">
        <v>400</v>
      </c>
      <c r="I402" t="s">
        <v>4760</v>
      </c>
      <c r="J402">
        <v>0</v>
      </c>
      <c r="K402" s="34" t="s">
        <v>10406</v>
      </c>
      <c r="M402" s="29" t="str">
        <f t="shared" si="85"/>
        <v>YES</v>
      </c>
      <c r="N402" s="9" t="str">
        <f t="shared" si="78"/>
        <v>YES</v>
      </c>
      <c r="O402" s="9">
        <f t="shared" si="79"/>
        <v>0.99451161267545429</v>
      </c>
      <c r="P402" s="9" t="str">
        <f t="shared" si="80"/>
        <v>YES</v>
      </c>
      <c r="Q402" s="9" t="s">
        <v>4658</v>
      </c>
      <c r="R402" s="30" t="s">
        <v>4658</v>
      </c>
      <c r="U402" s="17">
        <v>86284925.114899993</v>
      </c>
      <c r="V402" s="18">
        <v>302</v>
      </c>
      <c r="W402" s="18">
        <v>400</v>
      </c>
      <c r="X402" s="83" t="str">
        <f t="shared" si="81"/>
        <v>04019400</v>
      </c>
      <c r="Y402" s="26">
        <f t="shared" si="82"/>
        <v>3.0950458101935547</v>
      </c>
      <c r="Z402" s="17" t="b">
        <f t="shared" si="86"/>
        <v>1</v>
      </c>
      <c r="AA402" s="18" t="str">
        <f t="shared" si="87"/>
        <v>400</v>
      </c>
      <c r="AB402" s="18" t="b">
        <f t="shared" si="83"/>
        <v>1</v>
      </c>
      <c r="AC402" s="18" t="str">
        <f t="shared" si="88"/>
        <v>04019400</v>
      </c>
      <c r="AD402" s="19" t="b">
        <f t="shared" si="84"/>
        <v>1</v>
      </c>
      <c r="AE402" s="82"/>
      <c r="AF402" s="17" t="s">
        <v>4729</v>
      </c>
      <c r="AG402" s="18" t="s">
        <v>10406</v>
      </c>
      <c r="AH402" s="19" t="s">
        <v>272</v>
      </c>
    </row>
    <row r="403" spans="1:34" x14ac:dyDescent="0.25">
      <c r="A403">
        <v>473881</v>
      </c>
      <c r="B403">
        <v>0.61341900000000005</v>
      </c>
      <c r="C403" t="s">
        <v>558</v>
      </c>
      <c r="D403" t="s">
        <v>4729</v>
      </c>
      <c r="E403" t="s">
        <v>4756</v>
      </c>
      <c r="F403" t="s">
        <v>4046</v>
      </c>
      <c r="G403" t="s">
        <v>4094</v>
      </c>
      <c r="H403" s="4">
        <v>401</v>
      </c>
      <c r="I403" t="s">
        <v>4760</v>
      </c>
      <c r="J403">
        <v>915</v>
      </c>
      <c r="K403" s="34" t="s">
        <v>10407</v>
      </c>
      <c r="M403" s="29" t="str">
        <f t="shared" si="85"/>
        <v>YES</v>
      </c>
      <c r="N403" s="9" t="str">
        <f t="shared" si="78"/>
        <v>YES</v>
      </c>
      <c r="O403" s="9">
        <f t="shared" si="79"/>
        <v>1.0232290636767869</v>
      </c>
      <c r="P403" s="9" t="str">
        <f t="shared" si="80"/>
        <v>YES</v>
      </c>
      <c r="Q403" s="9" t="s">
        <v>4658</v>
      </c>
      <c r="R403" s="30" t="s">
        <v>4658</v>
      </c>
      <c r="U403" s="17">
        <v>16712914.885500001</v>
      </c>
      <c r="V403" s="18">
        <v>237</v>
      </c>
      <c r="W403" s="18">
        <v>401</v>
      </c>
      <c r="X403" s="83" t="str">
        <f t="shared" si="81"/>
        <v>04019401</v>
      </c>
      <c r="Y403" s="26">
        <f t="shared" si="82"/>
        <v>0.59949333123493465</v>
      </c>
      <c r="Z403" s="17" t="b">
        <f t="shared" si="86"/>
        <v>1</v>
      </c>
      <c r="AA403" s="18" t="str">
        <f t="shared" si="87"/>
        <v>401</v>
      </c>
      <c r="AB403" s="18" t="b">
        <f t="shared" si="83"/>
        <v>1</v>
      </c>
      <c r="AC403" s="18" t="str">
        <f t="shared" si="88"/>
        <v>04019401</v>
      </c>
      <c r="AD403" s="19" t="b">
        <f t="shared" si="84"/>
        <v>1</v>
      </c>
      <c r="AE403" s="82"/>
      <c r="AF403" s="17" t="s">
        <v>4729</v>
      </c>
      <c r="AG403" s="18" t="s">
        <v>10407</v>
      </c>
      <c r="AH403" s="19" t="s">
        <v>559</v>
      </c>
    </row>
    <row r="404" spans="1:34" x14ac:dyDescent="0.25">
      <c r="A404">
        <v>545582</v>
      </c>
      <c r="B404">
        <v>0.67471099999999995</v>
      </c>
      <c r="C404" t="s">
        <v>155</v>
      </c>
      <c r="D404" t="s">
        <v>4729</v>
      </c>
      <c r="E404" t="s">
        <v>4756</v>
      </c>
      <c r="F404" t="s">
        <v>4046</v>
      </c>
      <c r="G404" t="s">
        <v>143</v>
      </c>
      <c r="H404" s="4">
        <v>402</v>
      </c>
      <c r="I404" t="s">
        <v>4760</v>
      </c>
      <c r="J404">
        <v>2027</v>
      </c>
      <c r="K404" s="34" t="s">
        <v>10408</v>
      </c>
      <c r="M404" s="29" t="str">
        <f t="shared" si="85"/>
        <v>YES</v>
      </c>
      <c r="N404" s="9" t="str">
        <f t="shared" si="78"/>
        <v>YES</v>
      </c>
      <c r="O404" s="9">
        <f t="shared" si="79"/>
        <v>0.88555187707867455</v>
      </c>
      <c r="P404" s="9" t="str">
        <f t="shared" si="80"/>
        <v>NO</v>
      </c>
      <c r="Q404" s="9" t="s">
        <v>4658</v>
      </c>
      <c r="R404" s="30" t="s">
        <v>4658</v>
      </c>
      <c r="U404" s="17">
        <v>21240837.074900001</v>
      </c>
      <c r="V404" s="18">
        <v>25</v>
      </c>
      <c r="W404" s="18">
        <v>402</v>
      </c>
      <c r="X404" s="83" t="str">
        <f t="shared" si="81"/>
        <v>04019402</v>
      </c>
      <c r="Y404" s="26">
        <f t="shared" si="82"/>
        <v>0.7619101912197257</v>
      </c>
      <c r="Z404" s="17" t="b">
        <f t="shared" si="86"/>
        <v>1</v>
      </c>
      <c r="AA404" s="18" t="str">
        <f t="shared" si="87"/>
        <v>402</v>
      </c>
      <c r="AB404" s="18" t="b">
        <f t="shared" si="83"/>
        <v>1</v>
      </c>
      <c r="AC404" s="18" t="str">
        <f t="shared" si="88"/>
        <v>04019402</v>
      </c>
      <c r="AD404" s="19" t="b">
        <f t="shared" si="84"/>
        <v>1</v>
      </c>
      <c r="AE404" s="82"/>
      <c r="AF404" s="17" t="s">
        <v>4729</v>
      </c>
      <c r="AG404" s="18" t="s">
        <v>10408</v>
      </c>
      <c r="AH404" s="19" t="s">
        <v>156</v>
      </c>
    </row>
    <row r="405" spans="1:34" x14ac:dyDescent="0.25">
      <c r="A405">
        <v>450359</v>
      </c>
      <c r="B405">
        <v>0.98531999999999997</v>
      </c>
      <c r="C405" t="s">
        <v>4061</v>
      </c>
      <c r="D405" t="s">
        <v>4729</v>
      </c>
      <c r="E405" t="s">
        <v>4756</v>
      </c>
      <c r="F405" t="s">
        <v>3318</v>
      </c>
      <c r="G405" t="s">
        <v>4059</v>
      </c>
      <c r="H405" s="4">
        <v>403</v>
      </c>
      <c r="I405" t="s">
        <v>4760</v>
      </c>
      <c r="J405">
        <v>2765</v>
      </c>
      <c r="K405" s="34" t="s">
        <v>10409</v>
      </c>
      <c r="M405" s="29" t="str">
        <f t="shared" si="85"/>
        <v>YES</v>
      </c>
      <c r="N405" s="9" t="str">
        <f t="shared" si="78"/>
        <v>YES</v>
      </c>
      <c r="O405" s="9">
        <f t="shared" si="79"/>
        <v>1.0321401331309719</v>
      </c>
      <c r="P405" s="9" t="str">
        <f t="shared" si="80"/>
        <v>NO</v>
      </c>
      <c r="Q405" s="9" t="s">
        <v>4658</v>
      </c>
      <c r="R405" s="30" t="s">
        <v>4658</v>
      </c>
      <c r="U405" s="17">
        <v>26613774.822099999</v>
      </c>
      <c r="V405" s="18">
        <v>405</v>
      </c>
      <c r="W405" s="18">
        <v>403</v>
      </c>
      <c r="X405" s="83" t="str">
        <f t="shared" si="81"/>
        <v>04019403</v>
      </c>
      <c r="Y405" s="26">
        <f t="shared" si="82"/>
        <v>0.95463781357968891</v>
      </c>
      <c r="Z405" s="17" t="b">
        <f t="shared" si="86"/>
        <v>1</v>
      </c>
      <c r="AA405" s="18" t="str">
        <f t="shared" si="87"/>
        <v>403</v>
      </c>
      <c r="AB405" s="18" t="b">
        <f t="shared" si="83"/>
        <v>1</v>
      </c>
      <c r="AC405" s="18" t="str">
        <f t="shared" si="88"/>
        <v>04019403</v>
      </c>
      <c r="AD405" s="19" t="b">
        <f t="shared" si="84"/>
        <v>1</v>
      </c>
      <c r="AE405" s="82"/>
      <c r="AF405" s="17" t="s">
        <v>4729</v>
      </c>
      <c r="AG405" s="18" t="s">
        <v>10409</v>
      </c>
      <c r="AH405" s="19" t="s">
        <v>4062</v>
      </c>
    </row>
    <row r="406" spans="1:34" x14ac:dyDescent="0.25">
      <c r="A406">
        <v>607132</v>
      </c>
      <c r="B406">
        <v>1.5494239999999999</v>
      </c>
      <c r="C406" t="s">
        <v>97</v>
      </c>
      <c r="D406" t="s">
        <v>4729</v>
      </c>
      <c r="E406" t="s">
        <v>4756</v>
      </c>
      <c r="F406" t="s">
        <v>4046</v>
      </c>
      <c r="G406" t="s">
        <v>80</v>
      </c>
      <c r="H406" s="4">
        <v>404</v>
      </c>
      <c r="I406" t="s">
        <v>4760</v>
      </c>
      <c r="J406">
        <v>1325</v>
      </c>
      <c r="K406" s="34" t="s">
        <v>10410</v>
      </c>
      <c r="M406" s="29" t="str">
        <f t="shared" si="85"/>
        <v>YES</v>
      </c>
      <c r="N406" s="9" t="str">
        <f t="shared" si="78"/>
        <v>YES</v>
      </c>
      <c r="O406" s="9">
        <f t="shared" si="79"/>
        <v>0.99925743950230672</v>
      </c>
      <c r="P406" s="9" t="str">
        <f t="shared" si="80"/>
        <v>YES</v>
      </c>
      <c r="Q406" s="9" t="s">
        <v>4658</v>
      </c>
      <c r="R406" s="30" t="s">
        <v>4658</v>
      </c>
      <c r="U406" s="17">
        <v>43227561.120899998</v>
      </c>
      <c r="V406" s="18">
        <v>95</v>
      </c>
      <c r="W406" s="18">
        <v>404</v>
      </c>
      <c r="X406" s="83" t="str">
        <f t="shared" si="81"/>
        <v>04019404</v>
      </c>
      <c r="Y406" s="26">
        <f t="shared" si="82"/>
        <v>1.5505753960377926</v>
      </c>
      <c r="Z406" s="17" t="b">
        <f t="shared" si="86"/>
        <v>1</v>
      </c>
      <c r="AA406" s="18" t="str">
        <f t="shared" si="87"/>
        <v>404</v>
      </c>
      <c r="AB406" s="18" t="b">
        <f t="shared" si="83"/>
        <v>1</v>
      </c>
      <c r="AC406" s="18" t="str">
        <f t="shared" si="88"/>
        <v>04019404</v>
      </c>
      <c r="AD406" s="19" t="b">
        <f t="shared" si="84"/>
        <v>1</v>
      </c>
      <c r="AE406" s="82"/>
      <c r="AF406" s="17" t="s">
        <v>4729</v>
      </c>
      <c r="AG406" s="18" t="s">
        <v>10410</v>
      </c>
      <c r="AH406" s="19" t="s">
        <v>98</v>
      </c>
    </row>
    <row r="407" spans="1:34" x14ac:dyDescent="0.25">
      <c r="A407">
        <v>463797</v>
      </c>
      <c r="B407">
        <v>2.140539</v>
      </c>
      <c r="C407" t="s">
        <v>4079</v>
      </c>
      <c r="D407" t="s">
        <v>4729</v>
      </c>
      <c r="E407" t="s">
        <v>4756</v>
      </c>
      <c r="F407" t="s">
        <v>4758</v>
      </c>
      <c r="G407" t="s">
        <v>4758</v>
      </c>
      <c r="H407" s="4">
        <v>405</v>
      </c>
      <c r="I407" t="s">
        <v>4760</v>
      </c>
      <c r="J407">
        <v>2561</v>
      </c>
      <c r="K407" s="34" t="s">
        <v>10411</v>
      </c>
      <c r="M407" s="29" t="str">
        <f t="shared" si="85"/>
        <v>YES</v>
      </c>
      <c r="N407" s="9" t="str">
        <f t="shared" si="78"/>
        <v>YES</v>
      </c>
      <c r="O407" s="9">
        <f t="shared" si="79"/>
        <v>1.0018400059712849</v>
      </c>
      <c r="P407" s="9" t="str">
        <f t="shared" si="80"/>
        <v>YES</v>
      </c>
      <c r="Q407" s="9" t="s">
        <v>4658</v>
      </c>
      <c r="R407" s="30" t="s">
        <v>4658</v>
      </c>
      <c r="U407" s="17">
        <v>59565202.130000003</v>
      </c>
      <c r="V407" s="18">
        <v>301</v>
      </c>
      <c r="W407" s="18">
        <v>405</v>
      </c>
      <c r="X407" s="83" t="str">
        <f t="shared" si="81"/>
        <v>04019405</v>
      </c>
      <c r="Y407" s="26">
        <f t="shared" si="82"/>
        <v>2.1366076292039717</v>
      </c>
      <c r="Z407" s="17" t="b">
        <f t="shared" si="86"/>
        <v>1</v>
      </c>
      <c r="AA407" s="18" t="str">
        <f t="shared" si="87"/>
        <v>405</v>
      </c>
      <c r="AB407" s="18" t="b">
        <f t="shared" si="83"/>
        <v>1</v>
      </c>
      <c r="AC407" s="18" t="str">
        <f t="shared" si="88"/>
        <v>04019405</v>
      </c>
      <c r="AD407" s="19" t="b">
        <f t="shared" si="84"/>
        <v>1</v>
      </c>
      <c r="AE407" s="82"/>
      <c r="AF407" s="17" t="s">
        <v>4729</v>
      </c>
      <c r="AG407" s="18" t="s">
        <v>10411</v>
      </c>
      <c r="AH407" s="19" t="s">
        <v>4080</v>
      </c>
    </row>
    <row r="408" spans="1:34" x14ac:dyDescent="0.25">
      <c r="A408">
        <v>545621</v>
      </c>
      <c r="B408">
        <v>0.99114999999999998</v>
      </c>
      <c r="C408" t="s">
        <v>159</v>
      </c>
      <c r="D408" t="s">
        <v>4729</v>
      </c>
      <c r="E408" t="s">
        <v>4756</v>
      </c>
      <c r="F408" t="s">
        <v>4046</v>
      </c>
      <c r="G408" t="s">
        <v>143</v>
      </c>
      <c r="H408" s="4">
        <v>406</v>
      </c>
      <c r="I408" t="s">
        <v>4760</v>
      </c>
      <c r="J408">
        <v>1564</v>
      </c>
      <c r="K408" s="34" t="s">
        <v>10412</v>
      </c>
      <c r="M408" s="29" t="str">
        <f t="shared" si="85"/>
        <v>YES</v>
      </c>
      <c r="N408" s="9" t="str">
        <f t="shared" si="78"/>
        <v>YES</v>
      </c>
      <c r="O408" s="9">
        <f t="shared" si="79"/>
        <v>1.0101469825435609</v>
      </c>
      <c r="P408" s="9" t="str">
        <f t="shared" si="80"/>
        <v>YES</v>
      </c>
      <c r="Q408" s="9" t="s">
        <v>4658</v>
      </c>
      <c r="R408" s="30" t="s">
        <v>4658</v>
      </c>
      <c r="U408" s="17">
        <v>27354114.438299999</v>
      </c>
      <c r="V408" s="18">
        <v>16</v>
      </c>
      <c r="W408" s="18">
        <v>406</v>
      </c>
      <c r="X408" s="83" t="str">
        <f t="shared" si="81"/>
        <v>04019406</v>
      </c>
      <c r="Y408" s="26">
        <f t="shared" si="82"/>
        <v>0.98119384320118797</v>
      </c>
      <c r="Z408" s="17" t="b">
        <f t="shared" si="86"/>
        <v>1</v>
      </c>
      <c r="AA408" s="18" t="str">
        <f t="shared" si="87"/>
        <v>406</v>
      </c>
      <c r="AB408" s="18" t="b">
        <f t="shared" si="83"/>
        <v>1</v>
      </c>
      <c r="AC408" s="18" t="str">
        <f t="shared" si="88"/>
        <v>04019406</v>
      </c>
      <c r="AD408" s="19" t="b">
        <f t="shared" si="84"/>
        <v>1</v>
      </c>
      <c r="AE408" s="82"/>
      <c r="AF408" s="17" t="s">
        <v>4729</v>
      </c>
      <c r="AG408" s="18" t="s">
        <v>10412</v>
      </c>
      <c r="AH408" s="19" t="s">
        <v>160</v>
      </c>
    </row>
    <row r="409" spans="1:34" x14ac:dyDescent="0.25">
      <c r="A409">
        <v>449917</v>
      </c>
      <c r="B409">
        <v>8.6499220000000001</v>
      </c>
      <c r="C409" t="s">
        <v>3330</v>
      </c>
      <c r="D409" t="s">
        <v>4729</v>
      </c>
      <c r="E409" t="s">
        <v>4756</v>
      </c>
      <c r="F409" t="s">
        <v>3318</v>
      </c>
      <c r="G409" t="s">
        <v>4758</v>
      </c>
      <c r="H409" s="4">
        <v>407</v>
      </c>
      <c r="I409" t="s">
        <v>4760</v>
      </c>
      <c r="J409">
        <v>1516</v>
      </c>
      <c r="K409" s="34" t="s">
        <v>10413</v>
      </c>
      <c r="M409" s="29" t="str">
        <f t="shared" si="85"/>
        <v>YES</v>
      </c>
      <c r="N409" s="9" t="str">
        <f t="shared" si="78"/>
        <v>YES</v>
      </c>
      <c r="O409" s="9">
        <f t="shared" si="79"/>
        <v>1.0033258661757714</v>
      </c>
      <c r="P409" s="9" t="str">
        <f t="shared" si="80"/>
        <v>YES</v>
      </c>
      <c r="Q409" s="9" t="s">
        <v>4658</v>
      </c>
      <c r="R409" s="30" t="s">
        <v>4658</v>
      </c>
      <c r="U409" s="17">
        <v>240346624.77500001</v>
      </c>
      <c r="V409" s="18">
        <v>411</v>
      </c>
      <c r="W409" s="18">
        <v>407</v>
      </c>
      <c r="X409" s="83" t="str">
        <f t="shared" si="81"/>
        <v>04019407</v>
      </c>
      <c r="Y409" s="26">
        <f t="shared" si="82"/>
        <v>8.6212488799572427</v>
      </c>
      <c r="Z409" s="17" t="b">
        <f t="shared" si="86"/>
        <v>1</v>
      </c>
      <c r="AA409" s="18" t="str">
        <f t="shared" si="87"/>
        <v>407</v>
      </c>
      <c r="AB409" s="18" t="b">
        <f t="shared" si="83"/>
        <v>1</v>
      </c>
      <c r="AC409" s="18" t="str">
        <f t="shared" si="88"/>
        <v>04019407</v>
      </c>
      <c r="AD409" s="19" t="b">
        <f t="shared" si="84"/>
        <v>1</v>
      </c>
      <c r="AE409" s="82"/>
      <c r="AF409" s="17" t="s">
        <v>4729</v>
      </c>
      <c r="AG409" s="18" t="s">
        <v>10413</v>
      </c>
      <c r="AH409" s="19" t="s">
        <v>3331</v>
      </c>
    </row>
    <row r="410" spans="1:34" x14ac:dyDescent="0.25">
      <c r="A410">
        <v>545918</v>
      </c>
      <c r="B410">
        <v>0.73520200000000002</v>
      </c>
      <c r="C410" t="s">
        <v>189</v>
      </c>
      <c r="D410" t="s">
        <v>4729</v>
      </c>
      <c r="E410" t="s">
        <v>4756</v>
      </c>
      <c r="F410" t="s">
        <v>4046</v>
      </c>
      <c r="G410" t="s">
        <v>4094</v>
      </c>
      <c r="H410" s="4">
        <v>408</v>
      </c>
      <c r="I410" t="s">
        <v>4760</v>
      </c>
      <c r="J410">
        <v>2840</v>
      </c>
      <c r="K410" s="34" t="s">
        <v>10414</v>
      </c>
      <c r="M410" s="29" t="str">
        <f t="shared" si="85"/>
        <v>YES</v>
      </c>
      <c r="N410" s="9" t="str">
        <f t="shared" si="78"/>
        <v>YES</v>
      </c>
      <c r="O410" s="9">
        <f t="shared" si="79"/>
        <v>1.0003579681419059</v>
      </c>
      <c r="P410" s="9" t="str">
        <f t="shared" si="80"/>
        <v>YES</v>
      </c>
      <c r="Q410" s="9" t="s">
        <v>4658</v>
      </c>
      <c r="R410" s="30" t="s">
        <v>4658</v>
      </c>
      <c r="U410" s="17">
        <v>20488921.055799998</v>
      </c>
      <c r="V410" s="18">
        <v>322</v>
      </c>
      <c r="W410" s="18">
        <v>408</v>
      </c>
      <c r="X410" s="83" t="str">
        <f t="shared" si="81"/>
        <v>04019408</v>
      </c>
      <c r="Y410" s="26">
        <f t="shared" si="82"/>
        <v>0.73493891528208211</v>
      </c>
      <c r="Z410" s="17" t="b">
        <f t="shared" si="86"/>
        <v>1</v>
      </c>
      <c r="AA410" s="18" t="str">
        <f t="shared" si="87"/>
        <v>408</v>
      </c>
      <c r="AB410" s="18" t="b">
        <f t="shared" si="83"/>
        <v>1</v>
      </c>
      <c r="AC410" s="18" t="str">
        <f t="shared" si="88"/>
        <v>04019408</v>
      </c>
      <c r="AD410" s="19" t="b">
        <f t="shared" si="84"/>
        <v>1</v>
      </c>
      <c r="AE410" s="82"/>
      <c r="AF410" s="17" t="s">
        <v>4729</v>
      </c>
      <c r="AG410" s="18" t="s">
        <v>10414</v>
      </c>
      <c r="AH410" s="19" t="s">
        <v>190</v>
      </c>
    </row>
    <row r="411" spans="1:34" x14ac:dyDescent="0.25">
      <c r="A411">
        <v>577461</v>
      </c>
      <c r="B411">
        <v>7.4280720000000002</v>
      </c>
      <c r="C411" t="s">
        <v>209</v>
      </c>
      <c r="D411" t="s">
        <v>4729</v>
      </c>
      <c r="E411" t="s">
        <v>4756</v>
      </c>
      <c r="F411" t="s">
        <v>4046</v>
      </c>
      <c r="G411" t="s">
        <v>4758</v>
      </c>
      <c r="H411" s="4">
        <v>409</v>
      </c>
      <c r="I411" t="s">
        <v>4760</v>
      </c>
      <c r="J411">
        <v>5417</v>
      </c>
      <c r="K411" s="34" t="s">
        <v>10415</v>
      </c>
      <c r="M411" s="29" t="str">
        <f t="shared" si="85"/>
        <v>YES</v>
      </c>
      <c r="N411" s="9" t="str">
        <f t="shared" si="78"/>
        <v>YES</v>
      </c>
      <c r="O411" s="9">
        <f t="shared" si="79"/>
        <v>1.0053685716391585</v>
      </c>
      <c r="P411" s="9" t="str">
        <f t="shared" si="80"/>
        <v>YES</v>
      </c>
      <c r="Q411" s="9" t="s">
        <v>4658</v>
      </c>
      <c r="R411" s="30" t="s">
        <v>4658</v>
      </c>
      <c r="U411" s="17">
        <v>205976960.377</v>
      </c>
      <c r="V411" s="18">
        <v>406</v>
      </c>
      <c r="W411" s="18">
        <v>409</v>
      </c>
      <c r="X411" s="83" t="str">
        <f t="shared" si="81"/>
        <v>04019409</v>
      </c>
      <c r="Y411" s="26">
        <f t="shared" si="82"/>
        <v>7.3884068087479911</v>
      </c>
      <c r="Z411" s="17" t="b">
        <f t="shared" si="86"/>
        <v>1</v>
      </c>
      <c r="AA411" s="18" t="str">
        <f t="shared" si="87"/>
        <v>409</v>
      </c>
      <c r="AB411" s="18" t="b">
        <f t="shared" si="83"/>
        <v>1</v>
      </c>
      <c r="AC411" s="18" t="str">
        <f t="shared" si="88"/>
        <v>04019409</v>
      </c>
      <c r="AD411" s="19" t="b">
        <f t="shared" si="84"/>
        <v>1</v>
      </c>
      <c r="AE411" s="82"/>
      <c r="AF411" s="17" t="s">
        <v>4729</v>
      </c>
      <c r="AG411" s="18" t="s">
        <v>10415</v>
      </c>
      <c r="AH411" s="19" t="s">
        <v>210</v>
      </c>
    </row>
    <row r="412" spans="1:34" x14ac:dyDescent="0.25">
      <c r="A412">
        <v>464257</v>
      </c>
      <c r="B412">
        <v>0.25249700000000003</v>
      </c>
      <c r="C412" t="s">
        <v>4126</v>
      </c>
      <c r="D412" t="s">
        <v>4729</v>
      </c>
      <c r="E412" t="s">
        <v>4756</v>
      </c>
      <c r="F412" t="s">
        <v>4046</v>
      </c>
      <c r="G412" t="s">
        <v>4094</v>
      </c>
      <c r="H412" s="4">
        <v>410</v>
      </c>
      <c r="I412" t="s">
        <v>4760</v>
      </c>
      <c r="J412">
        <v>1683</v>
      </c>
      <c r="K412" s="34" t="s">
        <v>10416</v>
      </c>
      <c r="M412" s="29" t="str">
        <f t="shared" si="85"/>
        <v>YES</v>
      </c>
      <c r="N412" s="9" t="str">
        <f t="shared" si="78"/>
        <v>YES</v>
      </c>
      <c r="O412" s="9">
        <f t="shared" si="79"/>
        <v>0.99982387042761833</v>
      </c>
      <c r="P412" s="9" t="str">
        <f t="shared" si="80"/>
        <v>YES</v>
      </c>
      <c r="Q412" s="9" t="s">
        <v>4658</v>
      </c>
      <c r="R412" s="30" t="s">
        <v>4658</v>
      </c>
      <c r="U412" s="17">
        <v>7040452.3966699997</v>
      </c>
      <c r="V412" s="18">
        <v>403</v>
      </c>
      <c r="W412" s="18">
        <v>410</v>
      </c>
      <c r="X412" s="83" t="str">
        <f t="shared" si="81"/>
        <v>04019410</v>
      </c>
      <c r="Y412" s="26">
        <f t="shared" si="82"/>
        <v>0.25254148002288507</v>
      </c>
      <c r="Z412" s="17" t="b">
        <f t="shared" si="86"/>
        <v>1</v>
      </c>
      <c r="AA412" s="18" t="str">
        <f t="shared" si="87"/>
        <v>410</v>
      </c>
      <c r="AB412" s="18" t="b">
        <f t="shared" si="83"/>
        <v>1</v>
      </c>
      <c r="AC412" s="18" t="str">
        <f t="shared" si="88"/>
        <v>04019410</v>
      </c>
      <c r="AD412" s="19" t="b">
        <f t="shared" si="84"/>
        <v>1</v>
      </c>
      <c r="AF412" s="17" t="s">
        <v>4729</v>
      </c>
      <c r="AG412" s="18" t="s">
        <v>10416</v>
      </c>
      <c r="AH412" s="19" t="s">
        <v>4127</v>
      </c>
    </row>
    <row r="413" spans="1:34" x14ac:dyDescent="0.25">
      <c r="A413">
        <v>498843</v>
      </c>
      <c r="B413">
        <v>1.0156780000000001</v>
      </c>
      <c r="C413" t="s">
        <v>4155</v>
      </c>
      <c r="D413" t="s">
        <v>4729</v>
      </c>
      <c r="E413" t="s">
        <v>4756</v>
      </c>
      <c r="F413" t="s">
        <v>4046</v>
      </c>
      <c r="G413" t="s">
        <v>4153</v>
      </c>
      <c r="H413" s="4">
        <v>411</v>
      </c>
      <c r="I413" t="s">
        <v>4760</v>
      </c>
      <c r="J413">
        <v>3771</v>
      </c>
      <c r="K413" s="34" t="s">
        <v>10417</v>
      </c>
      <c r="M413" s="29" t="str">
        <f t="shared" si="85"/>
        <v>YES</v>
      </c>
      <c r="N413" s="9" t="str">
        <f t="shared" si="78"/>
        <v>YES</v>
      </c>
      <c r="O413" s="9">
        <f t="shared" si="79"/>
        <v>1.015173504493752</v>
      </c>
      <c r="P413" s="9" t="str">
        <f t="shared" si="80"/>
        <v>YES</v>
      </c>
      <c r="Q413" s="9" t="s">
        <v>4658</v>
      </c>
      <c r="R413" s="30" t="s">
        <v>4658</v>
      </c>
      <c r="U413" s="17">
        <v>27892254.309099998</v>
      </c>
      <c r="V413" s="18">
        <v>367</v>
      </c>
      <c r="W413" s="18">
        <v>411</v>
      </c>
      <c r="X413" s="83" t="str">
        <f t="shared" si="81"/>
        <v>04019411</v>
      </c>
      <c r="Y413" s="26">
        <f t="shared" si="82"/>
        <v>1.0004969549579603</v>
      </c>
      <c r="Z413" s="17" t="b">
        <f t="shared" si="86"/>
        <v>1</v>
      </c>
      <c r="AA413" s="18" t="str">
        <f t="shared" si="87"/>
        <v>411</v>
      </c>
      <c r="AB413" s="18" t="b">
        <f t="shared" si="83"/>
        <v>1</v>
      </c>
      <c r="AC413" s="18" t="str">
        <f t="shared" si="88"/>
        <v>04019411</v>
      </c>
      <c r="AD413" s="19" t="b">
        <f t="shared" si="84"/>
        <v>1</v>
      </c>
      <c r="AF413" s="17" t="s">
        <v>4729</v>
      </c>
      <c r="AG413" s="18" t="s">
        <v>10417</v>
      </c>
      <c r="AH413" s="19" t="s">
        <v>4156</v>
      </c>
    </row>
    <row r="414" spans="1:34" x14ac:dyDescent="0.25">
      <c r="A414">
        <v>545801</v>
      </c>
      <c r="B414">
        <v>1.071418</v>
      </c>
      <c r="C414" t="s">
        <v>177</v>
      </c>
      <c r="D414" t="s">
        <v>4729</v>
      </c>
      <c r="E414" t="s">
        <v>4756</v>
      </c>
      <c r="F414" t="s">
        <v>4046</v>
      </c>
      <c r="G414" t="s">
        <v>91</v>
      </c>
      <c r="H414" s="4">
        <v>412</v>
      </c>
      <c r="I414" t="s">
        <v>4760</v>
      </c>
      <c r="J414">
        <v>1343</v>
      </c>
      <c r="K414" s="34" t="s">
        <v>10418</v>
      </c>
      <c r="M414" s="29" t="str">
        <f t="shared" si="85"/>
        <v>YES</v>
      </c>
      <c r="N414" s="9" t="str">
        <f t="shared" si="78"/>
        <v>YES</v>
      </c>
      <c r="O414" s="9">
        <f t="shared" si="79"/>
        <v>0.98917150457649061</v>
      </c>
      <c r="P414" s="9" t="str">
        <f t="shared" si="80"/>
        <v>YES</v>
      </c>
      <c r="Q414" s="9" t="s">
        <v>4658</v>
      </c>
      <c r="R414" s="30" t="s">
        <v>4658</v>
      </c>
      <c r="U414" s="17">
        <v>30196401.162999999</v>
      </c>
      <c r="V414" s="18">
        <v>353</v>
      </c>
      <c r="W414" s="18">
        <v>412</v>
      </c>
      <c r="X414" s="83" t="str">
        <f t="shared" si="81"/>
        <v>04019412</v>
      </c>
      <c r="Y414" s="26">
        <f t="shared" si="82"/>
        <v>1.0831468507159665</v>
      </c>
      <c r="Z414" s="17" t="b">
        <f t="shared" si="86"/>
        <v>1</v>
      </c>
      <c r="AA414" s="18" t="str">
        <f t="shared" si="87"/>
        <v>412</v>
      </c>
      <c r="AB414" s="18" t="b">
        <f t="shared" si="83"/>
        <v>1</v>
      </c>
      <c r="AC414" s="18" t="str">
        <f t="shared" si="88"/>
        <v>04019412</v>
      </c>
      <c r="AD414" s="19" t="b">
        <f t="shared" si="84"/>
        <v>1</v>
      </c>
      <c r="AF414" s="17" t="s">
        <v>4729</v>
      </c>
      <c r="AG414" s="18" t="s">
        <v>10418</v>
      </c>
      <c r="AH414" s="19" t="s">
        <v>178</v>
      </c>
    </row>
    <row r="415" spans="1:34" x14ac:dyDescent="0.25">
      <c r="A415">
        <v>512153</v>
      </c>
      <c r="B415">
        <v>1.1291869999999999</v>
      </c>
      <c r="C415" t="s">
        <v>29</v>
      </c>
      <c r="D415" t="s">
        <v>4729</v>
      </c>
      <c r="E415" t="s">
        <v>4756</v>
      </c>
      <c r="F415" t="s">
        <v>4046</v>
      </c>
      <c r="G415" t="s">
        <v>11</v>
      </c>
      <c r="H415" s="4">
        <v>413</v>
      </c>
      <c r="I415" t="s">
        <v>4760</v>
      </c>
      <c r="J415">
        <v>1334</v>
      </c>
      <c r="K415" s="34" t="s">
        <v>10419</v>
      </c>
      <c r="M415" s="29" t="str">
        <f t="shared" si="85"/>
        <v>YES</v>
      </c>
      <c r="N415" s="9" t="str">
        <f t="shared" si="78"/>
        <v>YES</v>
      </c>
      <c r="O415" s="9">
        <f t="shared" si="79"/>
        <v>1.0877533935662511</v>
      </c>
      <c r="P415" s="9" t="str">
        <f t="shared" si="80"/>
        <v>NO</v>
      </c>
      <c r="Q415" s="9" t="s">
        <v>4658</v>
      </c>
      <c r="R415" s="30" t="s">
        <v>4658</v>
      </c>
      <c r="U415" s="17">
        <v>28940315.927299999</v>
      </c>
      <c r="V415" s="18">
        <v>370</v>
      </c>
      <c r="W415" s="18">
        <v>413</v>
      </c>
      <c r="X415" s="83" t="str">
        <f t="shared" si="81"/>
        <v>04019413</v>
      </c>
      <c r="Y415" s="26">
        <f t="shared" si="82"/>
        <v>1.0380909925713095</v>
      </c>
      <c r="Z415" s="17" t="b">
        <f t="shared" si="86"/>
        <v>1</v>
      </c>
      <c r="AA415" s="18" t="str">
        <f t="shared" si="87"/>
        <v>413</v>
      </c>
      <c r="AB415" s="18" t="b">
        <f t="shared" si="83"/>
        <v>1</v>
      </c>
      <c r="AC415" s="18" t="str">
        <f t="shared" si="88"/>
        <v>04019413</v>
      </c>
      <c r="AD415" s="19" t="b">
        <f t="shared" si="84"/>
        <v>1</v>
      </c>
      <c r="AF415" s="17" t="s">
        <v>4729</v>
      </c>
      <c r="AG415" s="18" t="s">
        <v>10419</v>
      </c>
      <c r="AH415" s="19" t="s">
        <v>30</v>
      </c>
    </row>
    <row r="416" spans="1:34" x14ac:dyDescent="0.25">
      <c r="A416">
        <v>450121</v>
      </c>
      <c r="B416">
        <v>1.385062</v>
      </c>
      <c r="C416" t="s">
        <v>4042</v>
      </c>
      <c r="D416" t="s">
        <v>4729</v>
      </c>
      <c r="E416" t="s">
        <v>4756</v>
      </c>
      <c r="F416" t="s">
        <v>3318</v>
      </c>
      <c r="G416" t="s">
        <v>4043</v>
      </c>
      <c r="H416" s="4">
        <v>414</v>
      </c>
      <c r="I416" t="s">
        <v>4760</v>
      </c>
      <c r="J416">
        <v>4059</v>
      </c>
      <c r="K416" s="34" t="s">
        <v>10420</v>
      </c>
      <c r="M416" s="29" t="str">
        <f t="shared" si="85"/>
        <v>YES</v>
      </c>
      <c r="N416" s="9" t="str">
        <f t="shared" si="78"/>
        <v>YES</v>
      </c>
      <c r="O416" s="9">
        <f t="shared" si="79"/>
        <v>1.003410444263565</v>
      </c>
      <c r="P416" s="9" t="str">
        <f t="shared" si="80"/>
        <v>YES</v>
      </c>
      <c r="Q416" s="9" t="s">
        <v>4658</v>
      </c>
      <c r="R416" s="30" t="s">
        <v>4658</v>
      </c>
      <c r="U416" s="17">
        <v>38482071.500799999</v>
      </c>
      <c r="V416" s="18">
        <v>413</v>
      </c>
      <c r="W416" s="18">
        <v>414</v>
      </c>
      <c r="X416" s="83" t="str">
        <f t="shared" si="81"/>
        <v>04019414</v>
      </c>
      <c r="Y416" s="26">
        <f t="shared" si="82"/>
        <v>1.380354378328742</v>
      </c>
      <c r="Z416" s="17" t="b">
        <f t="shared" si="86"/>
        <v>1</v>
      </c>
      <c r="AA416" s="18" t="str">
        <f t="shared" si="87"/>
        <v>414</v>
      </c>
      <c r="AB416" s="18" t="b">
        <f t="shared" si="83"/>
        <v>1</v>
      </c>
      <c r="AC416" s="18" t="str">
        <f t="shared" si="88"/>
        <v>04019414</v>
      </c>
      <c r="AD416" s="19" t="b">
        <f t="shared" si="84"/>
        <v>1</v>
      </c>
      <c r="AF416" s="17" t="s">
        <v>4729</v>
      </c>
      <c r="AG416" s="18" t="s">
        <v>10420</v>
      </c>
      <c r="AH416" s="19" t="s">
        <v>4044</v>
      </c>
    </row>
    <row r="417" spans="1:34" x14ac:dyDescent="0.25">
      <c r="A417">
        <v>512256</v>
      </c>
      <c r="B417">
        <v>7.1642299999999999</v>
      </c>
      <c r="C417" t="s">
        <v>39</v>
      </c>
      <c r="D417" t="s">
        <v>4729</v>
      </c>
      <c r="E417" t="s">
        <v>4756</v>
      </c>
      <c r="F417" t="s">
        <v>4046</v>
      </c>
      <c r="G417" t="s">
        <v>4153</v>
      </c>
      <c r="H417" s="4">
        <v>415</v>
      </c>
      <c r="I417" t="s">
        <v>4760</v>
      </c>
      <c r="J417">
        <v>3680</v>
      </c>
      <c r="K417" s="34" t="s">
        <v>10421</v>
      </c>
      <c r="M417" s="29" t="str">
        <f t="shared" si="85"/>
        <v>YES</v>
      </c>
      <c r="N417" s="9" t="str">
        <f t="shared" si="78"/>
        <v>YES</v>
      </c>
      <c r="O417" s="9">
        <f t="shared" si="79"/>
        <v>1.003984030646651</v>
      </c>
      <c r="P417" s="9" t="str">
        <f t="shared" si="80"/>
        <v>YES</v>
      </c>
      <c r="Q417" s="9" t="s">
        <v>4658</v>
      </c>
      <c r="R417" s="30" t="s">
        <v>4658</v>
      </c>
      <c r="U417" s="17">
        <v>198934707.66</v>
      </c>
      <c r="V417" s="18">
        <v>358</v>
      </c>
      <c r="W417" s="18">
        <v>415</v>
      </c>
      <c r="X417" s="83" t="str">
        <f t="shared" si="81"/>
        <v>04019415</v>
      </c>
      <c r="Y417" s="26">
        <f t="shared" si="82"/>
        <v>7.1358007511191461</v>
      </c>
      <c r="Z417" s="17" t="b">
        <f t="shared" si="86"/>
        <v>1</v>
      </c>
      <c r="AA417" s="18" t="str">
        <f t="shared" si="87"/>
        <v>415</v>
      </c>
      <c r="AB417" s="18" t="b">
        <f t="shared" si="83"/>
        <v>1</v>
      </c>
      <c r="AC417" s="18" t="str">
        <f t="shared" si="88"/>
        <v>04019415</v>
      </c>
      <c r="AD417" s="19" t="b">
        <f t="shared" si="84"/>
        <v>1</v>
      </c>
      <c r="AF417" s="17" t="s">
        <v>4729</v>
      </c>
      <c r="AG417" s="18" t="s">
        <v>10421</v>
      </c>
      <c r="AH417" s="19" t="s">
        <v>40</v>
      </c>
    </row>
    <row r="418" spans="1:34" x14ac:dyDescent="0.25">
      <c r="A418">
        <v>464073</v>
      </c>
      <c r="B418">
        <v>0.81356600000000001</v>
      </c>
      <c r="C418" t="s">
        <v>4108</v>
      </c>
      <c r="D418" t="s">
        <v>4729</v>
      </c>
      <c r="E418" t="s">
        <v>4756</v>
      </c>
      <c r="F418" t="s">
        <v>4046</v>
      </c>
      <c r="G418" t="s">
        <v>4758</v>
      </c>
      <c r="H418" s="4">
        <v>416</v>
      </c>
      <c r="I418" t="s">
        <v>4760</v>
      </c>
      <c r="J418">
        <v>3754</v>
      </c>
      <c r="K418" s="34" t="s">
        <v>10422</v>
      </c>
      <c r="M418" s="29" t="str">
        <f t="shared" si="85"/>
        <v>YES</v>
      </c>
      <c r="N418" s="9" t="str">
        <f t="shared" si="78"/>
        <v>YES</v>
      </c>
      <c r="O418" s="9">
        <f t="shared" si="79"/>
        <v>0.93866115798365302</v>
      </c>
      <c r="P418" s="9" t="str">
        <f t="shared" si="80"/>
        <v>NO</v>
      </c>
      <c r="Q418" s="9" t="s">
        <v>4658</v>
      </c>
      <c r="R418" s="30" t="s">
        <v>4658</v>
      </c>
      <c r="U418" s="17">
        <v>24163052.003899999</v>
      </c>
      <c r="V418" s="18">
        <v>395</v>
      </c>
      <c r="W418" s="18">
        <v>416</v>
      </c>
      <c r="X418" s="83" t="str">
        <f t="shared" si="81"/>
        <v>04019416</v>
      </c>
      <c r="Y418" s="26">
        <f t="shared" si="82"/>
        <v>0.86673022856046256</v>
      </c>
      <c r="Z418" s="17" t="b">
        <f t="shared" si="86"/>
        <v>1</v>
      </c>
      <c r="AA418" s="18" t="str">
        <f t="shared" si="87"/>
        <v>416</v>
      </c>
      <c r="AB418" s="18" t="b">
        <f t="shared" si="83"/>
        <v>1</v>
      </c>
      <c r="AC418" s="18" t="str">
        <f t="shared" si="88"/>
        <v>04019416</v>
      </c>
      <c r="AD418" s="19" t="b">
        <f t="shared" si="84"/>
        <v>1</v>
      </c>
      <c r="AF418" s="17" t="s">
        <v>4729</v>
      </c>
      <c r="AG418" s="18" t="s">
        <v>10422</v>
      </c>
      <c r="AH418" s="19" t="s">
        <v>4109</v>
      </c>
    </row>
    <row r="419" spans="1:34" x14ac:dyDescent="0.25">
      <c r="A419">
        <v>577445</v>
      </c>
      <c r="B419">
        <v>2.861259</v>
      </c>
      <c r="C419" t="s">
        <v>207</v>
      </c>
      <c r="D419" t="s">
        <v>4729</v>
      </c>
      <c r="E419" t="s">
        <v>4756</v>
      </c>
      <c r="F419" t="s">
        <v>4046</v>
      </c>
      <c r="G419" t="s">
        <v>4758</v>
      </c>
      <c r="H419" s="4">
        <v>417</v>
      </c>
      <c r="I419" t="s">
        <v>4760</v>
      </c>
      <c r="J419">
        <v>2909</v>
      </c>
      <c r="K419" s="34" t="s">
        <v>10423</v>
      </c>
      <c r="M419" s="29" t="str">
        <f t="shared" si="85"/>
        <v>YES</v>
      </c>
      <c r="N419" s="9" t="str">
        <f t="shared" si="78"/>
        <v>YES</v>
      </c>
      <c r="O419" s="9">
        <f t="shared" si="79"/>
        <v>1.0356045688587472</v>
      </c>
      <c r="P419" s="9" t="str">
        <f t="shared" si="80"/>
        <v>NO</v>
      </c>
      <c r="Q419" s="9" t="s">
        <v>4658</v>
      </c>
      <c r="R419" s="30" t="s">
        <v>4658</v>
      </c>
      <c r="U419" s="17">
        <v>77024885.080899999</v>
      </c>
      <c r="V419" s="18">
        <v>407</v>
      </c>
      <c r="W419" s="18">
        <v>417</v>
      </c>
      <c r="X419" s="83" t="str">
        <f t="shared" si="81"/>
        <v>04019417</v>
      </c>
      <c r="Y419" s="26">
        <f t="shared" si="82"/>
        <v>2.7628875789464242</v>
      </c>
      <c r="Z419" s="17" t="b">
        <f t="shared" si="86"/>
        <v>1</v>
      </c>
      <c r="AA419" s="18" t="str">
        <f t="shared" si="87"/>
        <v>417</v>
      </c>
      <c r="AB419" s="18" t="b">
        <f t="shared" si="83"/>
        <v>1</v>
      </c>
      <c r="AC419" s="18" t="str">
        <f t="shared" si="88"/>
        <v>04019417</v>
      </c>
      <c r="AD419" s="19" t="b">
        <f t="shared" si="84"/>
        <v>1</v>
      </c>
      <c r="AF419" s="17" t="s">
        <v>4729</v>
      </c>
      <c r="AG419" s="18" t="s">
        <v>10423</v>
      </c>
      <c r="AH419" s="19" t="s">
        <v>208</v>
      </c>
    </row>
  </sheetData>
  <mergeCells count="5">
    <mergeCell ref="AF1:AH1"/>
    <mergeCell ref="A1:J1"/>
    <mergeCell ref="M1:S1"/>
    <mergeCell ref="U1:Y1"/>
    <mergeCell ref="Z1:AD1"/>
  </mergeCells>
  <phoneticPr fontId="3" type="noConversion"/>
  <conditionalFormatting sqref="M3:M419">
    <cfRule type="cellIs" dxfId="112" priority="21" stopIfTrue="1" operator="equal">
      <formula>"Yes"</formula>
    </cfRule>
    <cfRule type="cellIs" dxfId="111" priority="22" stopIfTrue="1" operator="notEqual">
      <formula>"Yes"</formula>
    </cfRule>
  </conditionalFormatting>
  <conditionalFormatting sqref="O3:O419">
    <cfRule type="cellIs" dxfId="110" priority="1" operator="between">
      <formula>0.9700001</formula>
      <formula>1.0299999</formula>
    </cfRule>
    <cfRule type="cellIs" dxfId="109" priority="25" operator="lessThan">
      <formula>0.97</formula>
    </cfRule>
    <cfRule type="cellIs" dxfId="108" priority="26" operator="greaterThan">
      <formula>1.03</formula>
    </cfRule>
  </conditionalFormatting>
  <conditionalFormatting sqref="M3:M419">
    <cfRule type="cellIs" dxfId="107" priority="24" operator="equal">
      <formula>"""NO"""</formula>
    </cfRule>
  </conditionalFormatting>
  <conditionalFormatting sqref="N3:N419">
    <cfRule type="expression" dxfId="106" priority="23">
      <formula>"NO"</formula>
    </cfRule>
  </conditionalFormatting>
  <conditionalFormatting sqref="N3:N419">
    <cfRule type="cellIs" dxfId="105" priority="19" stopIfTrue="1" operator="equal">
      <formula>"Yes"</formula>
    </cfRule>
    <cfRule type="cellIs" dxfId="104" priority="20" stopIfTrue="1" operator="notEqual">
      <formula>"Yes"</formula>
    </cfRule>
  </conditionalFormatting>
  <conditionalFormatting sqref="M3:N419">
    <cfRule type="cellIs" dxfId="103" priority="17" stopIfTrue="1" operator="equal">
      <formula>"Yes"</formula>
    </cfRule>
    <cfRule type="cellIs" dxfId="102" priority="18" stopIfTrue="1" operator="notEqual">
      <formula>"Yes"</formula>
    </cfRule>
  </conditionalFormatting>
  <conditionalFormatting sqref="R3:R419">
    <cfRule type="cellIs" dxfId="101" priority="15" stopIfTrue="1" operator="equal">
      <formula>"Yes"</formula>
    </cfRule>
    <cfRule type="cellIs" dxfId="100" priority="16" stopIfTrue="1" operator="notEqual">
      <formula>"Yes"</formula>
    </cfRule>
  </conditionalFormatting>
  <conditionalFormatting sqref="R3:R419">
    <cfRule type="cellIs" dxfId="99" priority="13" stopIfTrue="1" operator="equal">
      <formula>"Yes"</formula>
    </cfRule>
    <cfRule type="cellIs" dxfId="98" priority="14" stopIfTrue="1" operator="notEqual">
      <formula>"Yes"</formula>
    </cfRule>
  </conditionalFormatting>
  <conditionalFormatting sqref="M3:M419">
    <cfRule type="expression" priority="12">
      <formula>"YES"</formula>
    </cfRule>
  </conditionalFormatting>
  <conditionalFormatting sqref="P3:P419">
    <cfRule type="expression" dxfId="97" priority="11">
      <formula>"NO"</formula>
    </cfRule>
  </conditionalFormatting>
  <conditionalFormatting sqref="P3:P419">
    <cfRule type="cellIs" dxfId="96" priority="9" stopIfTrue="1" operator="equal">
      <formula>"Yes"</formula>
    </cfRule>
    <cfRule type="cellIs" dxfId="95" priority="10" stopIfTrue="1" operator="notEqual">
      <formula>"Yes"</formula>
    </cfRule>
  </conditionalFormatting>
  <conditionalFormatting sqref="P3:P419">
    <cfRule type="cellIs" dxfId="94" priority="7" stopIfTrue="1" operator="equal">
      <formula>"Yes"</formula>
    </cfRule>
    <cfRule type="cellIs" dxfId="93" priority="8" stopIfTrue="1" operator="notEqual">
      <formula>"Yes"</formula>
    </cfRule>
  </conditionalFormatting>
  <conditionalFormatting sqref="Q3:Q419">
    <cfRule type="expression" dxfId="92" priority="6">
      <formula>"NO"</formula>
    </cfRule>
  </conditionalFormatting>
  <conditionalFormatting sqref="Q3:Q419">
    <cfRule type="cellIs" dxfId="91" priority="4" stopIfTrue="1" operator="equal">
      <formula>"Yes"</formula>
    </cfRule>
    <cfRule type="cellIs" dxfId="90" priority="5" stopIfTrue="1" operator="notEqual">
      <formula>"Yes"</formula>
    </cfRule>
  </conditionalFormatting>
  <conditionalFormatting sqref="Q3:Q419">
    <cfRule type="cellIs" dxfId="89" priority="2" stopIfTrue="1" operator="equal">
      <formula>"Yes"</formula>
    </cfRule>
    <cfRule type="cellIs" dxfId="88" priority="3" stopIfTrue="1" operator="notEqual">
      <formula>"Yes"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workbookViewId="0">
      <selection activeCell="K1" sqref="K1:K1048576"/>
    </sheetView>
  </sheetViews>
  <sheetFormatPr defaultRowHeight="15" x14ac:dyDescent="0.25"/>
  <cols>
    <col min="1" max="1" width="7" bestFit="1" customWidth="1"/>
    <col min="2" max="2" width="11" bestFit="1" customWidth="1"/>
    <col min="3" max="3" width="8" bestFit="1" customWidth="1"/>
    <col min="4" max="4" width="7" bestFit="1" customWidth="1"/>
    <col min="5" max="5" width="5.42578125" hidden="1" customWidth="1"/>
    <col min="6" max="6" width="11" hidden="1" customWidth="1"/>
    <col min="7" max="7" width="8" hidden="1" customWidth="1"/>
    <col min="8" max="8" width="23.42578125" customWidth="1"/>
    <col min="9" max="9" width="13.7109375" bestFit="1" customWidth="1"/>
    <col min="10" max="10" width="10.7109375" bestFit="1" customWidth="1"/>
    <col min="11" max="11" width="13.42578125" style="34" bestFit="1" customWidth="1"/>
    <col min="12" max="12" width="3.140625" style="13" customWidth="1"/>
    <col min="13" max="13" width="11.5703125" style="17" bestFit="1" customWidth="1"/>
    <col min="14" max="14" width="12.28515625" style="18" bestFit="1" customWidth="1"/>
    <col min="15" max="15" width="19.7109375" style="18" bestFit="1" customWidth="1"/>
    <col min="16" max="16" width="13.28515625" style="18" bestFit="1" customWidth="1"/>
    <col min="17" max="17" width="11.140625" style="18" bestFit="1" customWidth="1"/>
    <col min="18" max="18" width="13.42578125" style="18" bestFit="1" customWidth="1"/>
    <col min="19" max="19" width="20.5703125" style="18" bestFit="1" customWidth="1"/>
    <col min="20" max="20" width="20" style="19" bestFit="1" customWidth="1"/>
    <col min="21" max="21" width="23.42578125" hidden="1" customWidth="1"/>
    <col min="22" max="22" width="22.42578125" hidden="1" customWidth="1"/>
    <col min="23" max="23" width="3" style="13" customWidth="1"/>
    <col min="24" max="24" width="16.42578125" style="17" customWidth="1"/>
    <col min="25" max="25" width="8.140625" style="18" customWidth="1"/>
    <col min="26" max="26" width="25" style="19" customWidth="1"/>
    <col min="27" max="27" width="9.140625" style="17" bestFit="1" customWidth="1"/>
    <col min="28" max="32" width="9.140625" style="18"/>
    <col min="33" max="33" width="9.140625" style="19"/>
    <col min="34" max="34" width="3.42578125" style="13" customWidth="1"/>
    <col min="35" max="35" width="9" style="17" customWidth="1"/>
    <col min="36" max="36" width="13.42578125" style="18" bestFit="1" customWidth="1"/>
    <col min="37" max="37" width="32.7109375" style="19" bestFit="1" customWidth="1"/>
  </cols>
  <sheetData>
    <row r="1" spans="1:37" x14ac:dyDescent="0.25">
      <c r="K1" s="33" t="s">
        <v>8456</v>
      </c>
      <c r="M1" s="118" t="s">
        <v>4654</v>
      </c>
      <c r="N1" s="119"/>
      <c r="O1" s="119"/>
      <c r="P1" s="119"/>
      <c r="Q1" s="119"/>
      <c r="R1" s="119"/>
      <c r="S1" s="119"/>
      <c r="T1" s="120"/>
      <c r="X1" s="112" t="s">
        <v>4655</v>
      </c>
      <c r="Y1" s="113"/>
      <c r="Z1" s="114"/>
      <c r="AA1" s="112" t="s">
        <v>8464</v>
      </c>
      <c r="AB1" s="113"/>
      <c r="AC1" s="113"/>
      <c r="AD1" s="113"/>
      <c r="AE1" s="113"/>
      <c r="AF1" s="113"/>
      <c r="AG1" s="114"/>
      <c r="AI1" s="133" t="s">
        <v>8308</v>
      </c>
      <c r="AJ1" s="134"/>
      <c r="AK1" s="135"/>
    </row>
    <row r="2" spans="1:37" x14ac:dyDescent="0.25">
      <c r="A2" t="s">
        <v>4744</v>
      </c>
      <c r="B2" t="s">
        <v>4745</v>
      </c>
      <c r="C2" t="s">
        <v>4747</v>
      </c>
      <c r="D2" t="s">
        <v>4748</v>
      </c>
      <c r="E2" t="s">
        <v>4749</v>
      </c>
      <c r="F2" t="s">
        <v>4750</v>
      </c>
      <c r="G2" t="s">
        <v>4751</v>
      </c>
      <c r="H2" t="s">
        <v>4752</v>
      </c>
      <c r="I2" t="s">
        <v>4753</v>
      </c>
      <c r="J2" t="s">
        <v>4754</v>
      </c>
      <c r="K2" s="34" t="s">
        <v>8459</v>
      </c>
      <c r="M2" s="48" t="s">
        <v>4651</v>
      </c>
      <c r="N2" s="49" t="s">
        <v>4650</v>
      </c>
      <c r="O2" s="49" t="s">
        <v>8404</v>
      </c>
      <c r="P2" s="49" t="s">
        <v>4652</v>
      </c>
      <c r="Q2" s="49" t="s">
        <v>8455</v>
      </c>
      <c r="R2" s="49" t="s">
        <v>4657</v>
      </c>
      <c r="S2" s="9" t="s">
        <v>4656</v>
      </c>
      <c r="T2" s="37" t="s">
        <v>4704</v>
      </c>
      <c r="X2" s="93" t="s">
        <v>8312</v>
      </c>
      <c r="Y2" s="83" t="s">
        <v>8313</v>
      </c>
      <c r="Z2" s="92" t="s">
        <v>8314</v>
      </c>
      <c r="AA2" s="91"/>
      <c r="AB2" s="18" t="s">
        <v>4033</v>
      </c>
      <c r="AC2" s="18" t="s">
        <v>4035</v>
      </c>
      <c r="AD2" s="18" t="s">
        <v>4036</v>
      </c>
      <c r="AE2" s="18" t="s">
        <v>8403</v>
      </c>
      <c r="AF2" s="18" t="s">
        <v>4037</v>
      </c>
      <c r="AG2" s="92" t="s">
        <v>8402</v>
      </c>
      <c r="AI2" s="17" t="s">
        <v>7146</v>
      </c>
      <c r="AJ2" s="44" t="s">
        <v>8459</v>
      </c>
      <c r="AK2" s="19" t="s">
        <v>7147</v>
      </c>
    </row>
    <row r="3" spans="1:37" x14ac:dyDescent="0.25">
      <c r="A3">
        <v>667936</v>
      </c>
      <c r="B3">
        <v>2.8106460000000002</v>
      </c>
      <c r="C3" t="s">
        <v>715</v>
      </c>
      <c r="D3" t="s">
        <v>4731</v>
      </c>
      <c r="E3" t="s">
        <v>4756</v>
      </c>
      <c r="F3" t="s">
        <v>659</v>
      </c>
      <c r="G3" t="s">
        <v>4758</v>
      </c>
      <c r="H3" t="s">
        <v>716</v>
      </c>
      <c r="I3" t="s">
        <v>4760</v>
      </c>
      <c r="J3">
        <v>1950</v>
      </c>
      <c r="K3" s="34" t="s">
        <v>10424</v>
      </c>
      <c r="M3" s="29" t="str">
        <f t="shared" ref="M3:M34" si="0">IF(EXACT(LOWER(TRIM(C3)),LOWER(TRIM(AA3))), "YES", "NO")</f>
        <v>YES</v>
      </c>
      <c r="N3" s="11" t="str">
        <f t="shared" ref="N3:N34" si="1">IF(EXACT(U3,V3), "YES", "NO")</f>
        <v>NO</v>
      </c>
      <c r="O3" s="11" t="s">
        <v>4658</v>
      </c>
      <c r="P3" s="9">
        <f>B3/AG3</f>
        <v>1.0150600020119842</v>
      </c>
      <c r="Q3" s="11" t="str">
        <f>IF(ABS(B3*(5280*5280))-Z3/(B3*(5280*5280)) &gt; 0.03, "NO", "YES")</f>
        <v>NO</v>
      </c>
      <c r="R3" s="11" t="s">
        <v>4658</v>
      </c>
      <c r="S3" s="12" t="s">
        <v>4658</v>
      </c>
      <c r="T3" s="37"/>
      <c r="U3" t="str">
        <f t="shared" ref="U3:U34" si="2">LOWER(TRIM(H3))</f>
        <v>kearny</v>
      </c>
      <c r="V3" t="str">
        <f>LOWER(TRIM(X3))</f>
        <v>kearney</v>
      </c>
      <c r="X3" s="93" t="s">
        <v>8327</v>
      </c>
      <c r="Y3" s="83" t="s">
        <v>4365</v>
      </c>
      <c r="Z3" s="92">
        <v>77193775.039000005</v>
      </c>
      <c r="AA3" s="91" t="str">
        <f t="shared" ref="AA3:AA34" si="3">CONCATENATE("04021", Y3)</f>
        <v>0402101</v>
      </c>
      <c r="AB3" s="18" t="b">
        <f t="shared" ref="AB3:AB34" si="4">EXACT(TRIM(AJ3),TRIM(K3))</f>
        <v>1</v>
      </c>
      <c r="AC3" s="18" t="str">
        <f t="shared" ref="AC3:AC34" si="5">MID(AK3,1,2)</f>
        <v>01</v>
      </c>
      <c r="AD3" s="18" t="b">
        <f t="shared" ref="AD3:AD34" si="6">EXACT(TRIM(Y3),TRIM(AC3))</f>
        <v>1</v>
      </c>
      <c r="AE3" s="18" t="str">
        <f t="shared" ref="AE3:AE34" si="7">CONCATENATE(AI3,AC3)</f>
        <v>0402101</v>
      </c>
      <c r="AF3" s="18" t="b">
        <f t="shared" ref="AF3:AF34" si="8">EXACT(TRIM(AA3),TRIM(AE3))</f>
        <v>1</v>
      </c>
      <c r="AG3" s="19">
        <f t="shared" ref="AG3:AG34" si="9">Z3/27878400</f>
        <v>2.7689456725995756</v>
      </c>
      <c r="AI3" s="17" t="s">
        <v>4731</v>
      </c>
      <c r="AJ3" s="18" t="s">
        <v>10424</v>
      </c>
      <c r="AK3" s="19" t="s">
        <v>7772</v>
      </c>
    </row>
    <row r="4" spans="1:37" x14ac:dyDescent="0.25">
      <c r="A4">
        <v>667911</v>
      </c>
      <c r="B4">
        <v>163.147435</v>
      </c>
      <c r="C4" t="s">
        <v>713</v>
      </c>
      <c r="D4" t="s">
        <v>4731</v>
      </c>
      <c r="E4" t="s">
        <v>4756</v>
      </c>
      <c r="F4" t="s">
        <v>4758</v>
      </c>
      <c r="G4" t="s">
        <v>4758</v>
      </c>
      <c r="H4" t="s">
        <v>714</v>
      </c>
      <c r="I4" t="s">
        <v>4760</v>
      </c>
      <c r="J4">
        <v>283</v>
      </c>
      <c r="K4" s="34" t="s">
        <v>10425</v>
      </c>
      <c r="M4" s="29" t="str">
        <f t="shared" si="0"/>
        <v>YES</v>
      </c>
      <c r="N4" s="11" t="str">
        <f t="shared" si="1"/>
        <v>NO</v>
      </c>
      <c r="O4" s="11" t="s">
        <v>4658</v>
      </c>
      <c r="P4" s="9">
        <f t="shared" ref="P4:P67" si="10">B4/AG4</f>
        <v>1.0010910731372127</v>
      </c>
      <c r="Q4" s="11" t="str">
        <f t="shared" ref="Q4:Q35" si="11">IF(ABS(B4-AG4)/B4 &gt; 0.03, "NO", "YES")</f>
        <v>YES</v>
      </c>
      <c r="R4" s="11" t="s">
        <v>4658</v>
      </c>
      <c r="S4" s="12" t="s">
        <v>4658</v>
      </c>
      <c r="T4" s="37"/>
      <c r="U4" t="str">
        <f t="shared" si="2"/>
        <v>kearny rural</v>
      </c>
      <c r="V4" t="str">
        <f t="shared" ref="V4:V67" si="12">LOWER(TRIM(X4))</f>
        <v>kearney rural</v>
      </c>
      <c r="X4" s="93" t="s">
        <v>8347</v>
      </c>
      <c r="Y4" s="83" t="s">
        <v>4356</v>
      </c>
      <c r="Z4" s="92">
        <v>4543332344.0299997</v>
      </c>
      <c r="AA4" s="91" t="str">
        <f t="shared" si="3"/>
        <v>0402102</v>
      </c>
      <c r="AB4" s="18" t="b">
        <f t="shared" si="4"/>
        <v>1</v>
      </c>
      <c r="AC4" s="18" t="str">
        <f t="shared" si="5"/>
        <v>02</v>
      </c>
      <c r="AD4" s="18" t="b">
        <f t="shared" si="6"/>
        <v>1</v>
      </c>
      <c r="AE4" s="18" t="str">
        <f t="shared" si="7"/>
        <v>0402102</v>
      </c>
      <c r="AF4" s="18" t="b">
        <f t="shared" si="8"/>
        <v>1</v>
      </c>
      <c r="AG4" s="19">
        <f t="shared" si="9"/>
        <v>162.9696232219209</v>
      </c>
      <c r="AI4" s="17" t="s">
        <v>4731</v>
      </c>
      <c r="AJ4" s="18" t="s">
        <v>10425</v>
      </c>
      <c r="AK4" s="19" t="s">
        <v>7773</v>
      </c>
    </row>
    <row r="5" spans="1:37" x14ac:dyDescent="0.25">
      <c r="A5">
        <v>667890</v>
      </c>
      <c r="B5">
        <v>125.85335600000001</v>
      </c>
      <c r="C5" t="s">
        <v>711</v>
      </c>
      <c r="D5" t="s">
        <v>4731</v>
      </c>
      <c r="E5" t="s">
        <v>4756</v>
      </c>
      <c r="F5" t="s">
        <v>4758</v>
      </c>
      <c r="G5" t="s">
        <v>4758</v>
      </c>
      <c r="H5" t="s">
        <v>712</v>
      </c>
      <c r="I5" t="s">
        <v>4760</v>
      </c>
      <c r="J5">
        <v>96</v>
      </c>
      <c r="K5" s="34" t="s">
        <v>10426</v>
      </c>
      <c r="M5" s="29" t="str">
        <f t="shared" si="0"/>
        <v>YES</v>
      </c>
      <c r="N5" s="11" t="str">
        <f t="shared" si="1"/>
        <v>YES</v>
      </c>
      <c r="O5" s="11" t="s">
        <v>4658</v>
      </c>
      <c r="P5" s="9">
        <f t="shared" si="10"/>
        <v>1.0023677643984501</v>
      </c>
      <c r="Q5" s="11" t="str">
        <f t="shared" si="11"/>
        <v>YES</v>
      </c>
      <c r="R5" s="11" t="s">
        <v>4658</v>
      </c>
      <c r="S5" s="12" t="s">
        <v>4658</v>
      </c>
      <c r="T5" s="37"/>
      <c r="U5" t="str">
        <f t="shared" si="2"/>
        <v>riverside</v>
      </c>
      <c r="V5" t="str">
        <f t="shared" si="12"/>
        <v>riverside</v>
      </c>
      <c r="X5" s="93" t="s">
        <v>3601</v>
      </c>
      <c r="Y5" s="83" t="s">
        <v>4352</v>
      </c>
      <c r="Z5" s="92">
        <v>3500302308.7199998</v>
      </c>
      <c r="AA5" s="91" t="str">
        <f t="shared" si="3"/>
        <v>0402103</v>
      </c>
      <c r="AB5" s="18" t="b">
        <f t="shared" si="4"/>
        <v>1</v>
      </c>
      <c r="AC5" s="18" t="str">
        <f t="shared" si="5"/>
        <v>03</v>
      </c>
      <c r="AD5" s="18" t="b">
        <f t="shared" si="6"/>
        <v>1</v>
      </c>
      <c r="AE5" s="18" t="str">
        <f t="shared" si="7"/>
        <v>0402103</v>
      </c>
      <c r="AF5" s="18" t="b">
        <f t="shared" si="8"/>
        <v>1</v>
      </c>
      <c r="AG5" s="19">
        <f t="shared" si="9"/>
        <v>125.55606881026171</v>
      </c>
      <c r="AI5" s="17" t="s">
        <v>4731</v>
      </c>
      <c r="AJ5" s="18" t="s">
        <v>10426</v>
      </c>
      <c r="AK5" s="19" t="s">
        <v>7774</v>
      </c>
    </row>
    <row r="6" spans="1:37" x14ac:dyDescent="0.25">
      <c r="A6">
        <v>667863</v>
      </c>
      <c r="B6">
        <v>579.43711499999995</v>
      </c>
      <c r="C6" t="s">
        <v>709</v>
      </c>
      <c r="D6" t="s">
        <v>4731</v>
      </c>
      <c r="E6" t="s">
        <v>4756</v>
      </c>
      <c r="F6" t="s">
        <v>4758</v>
      </c>
      <c r="G6" t="s">
        <v>4758</v>
      </c>
      <c r="H6" t="s">
        <v>710</v>
      </c>
      <c r="I6" t="s">
        <v>4760</v>
      </c>
      <c r="J6">
        <v>1504</v>
      </c>
      <c r="K6" s="34" t="s">
        <v>10427</v>
      </c>
      <c r="M6" s="29" t="str">
        <f t="shared" si="0"/>
        <v>YES</v>
      </c>
      <c r="N6" s="11" t="str">
        <f t="shared" si="1"/>
        <v>YES</v>
      </c>
      <c r="O6" s="11" t="s">
        <v>4658</v>
      </c>
      <c r="P6" s="9">
        <f t="shared" si="10"/>
        <v>1.0037035937405858</v>
      </c>
      <c r="Q6" s="11" t="str">
        <f t="shared" si="11"/>
        <v>YES</v>
      </c>
      <c r="R6" s="11" t="s">
        <v>4658</v>
      </c>
      <c r="S6" s="12" t="s">
        <v>4658</v>
      </c>
      <c r="T6" s="37"/>
      <c r="U6" t="str">
        <f t="shared" si="2"/>
        <v>dudleyville</v>
      </c>
      <c r="V6" t="str">
        <f t="shared" si="12"/>
        <v>dudleyville</v>
      </c>
      <c r="X6" s="93" t="s">
        <v>8352</v>
      </c>
      <c r="Y6" s="83" t="s">
        <v>4756</v>
      </c>
      <c r="Z6" s="92">
        <v>16094173387</v>
      </c>
      <c r="AA6" s="91" t="str">
        <f t="shared" si="3"/>
        <v>0402104</v>
      </c>
      <c r="AB6" s="18" t="b">
        <f t="shared" si="4"/>
        <v>1</v>
      </c>
      <c r="AC6" s="18" t="str">
        <f t="shared" si="5"/>
        <v>04</v>
      </c>
      <c r="AD6" s="18" t="b">
        <f t="shared" si="6"/>
        <v>1</v>
      </c>
      <c r="AE6" s="18" t="str">
        <f t="shared" si="7"/>
        <v>0402104</v>
      </c>
      <c r="AF6" s="18" t="b">
        <f t="shared" si="8"/>
        <v>1</v>
      </c>
      <c r="AG6" s="19">
        <f t="shared" si="9"/>
        <v>577.29903391155881</v>
      </c>
      <c r="AI6" s="17" t="s">
        <v>4731</v>
      </c>
      <c r="AJ6" s="18" t="s">
        <v>10427</v>
      </c>
      <c r="AK6" s="19" t="s">
        <v>7775</v>
      </c>
    </row>
    <row r="7" spans="1:37" x14ac:dyDescent="0.25">
      <c r="A7">
        <v>746221</v>
      </c>
      <c r="B7">
        <v>125.368756</v>
      </c>
      <c r="C7" t="s">
        <v>653</v>
      </c>
      <c r="D7" t="s">
        <v>4731</v>
      </c>
      <c r="E7" t="s">
        <v>4756</v>
      </c>
      <c r="F7" t="s">
        <v>654</v>
      </c>
      <c r="G7" t="s">
        <v>4758</v>
      </c>
      <c r="H7" t="s">
        <v>655</v>
      </c>
      <c r="I7" t="s">
        <v>4760</v>
      </c>
      <c r="J7">
        <v>3687</v>
      </c>
      <c r="K7" s="34" t="s">
        <v>10428</v>
      </c>
      <c r="M7" s="29" t="str">
        <f t="shared" si="0"/>
        <v>YES</v>
      </c>
      <c r="N7" s="11" t="str">
        <f t="shared" si="1"/>
        <v>YES</v>
      </c>
      <c r="O7" s="11" t="s">
        <v>4658</v>
      </c>
      <c r="P7" s="9">
        <f t="shared" si="10"/>
        <v>0.99683899046755375</v>
      </c>
      <c r="Q7" s="11" t="str">
        <f t="shared" si="11"/>
        <v>YES</v>
      </c>
      <c r="R7" s="11" t="s">
        <v>4658</v>
      </c>
      <c r="S7" s="12" t="s">
        <v>4658</v>
      </c>
      <c r="T7" s="37"/>
      <c r="U7" t="str">
        <f t="shared" si="2"/>
        <v>san manuel</v>
      </c>
      <c r="V7" t="str">
        <f t="shared" si="12"/>
        <v>san manuel</v>
      </c>
      <c r="X7" s="93" t="s">
        <v>8342</v>
      </c>
      <c r="Y7" s="83" t="s">
        <v>4349</v>
      </c>
      <c r="Z7" s="92">
        <v>3506163343.02</v>
      </c>
      <c r="AA7" s="91" t="str">
        <f t="shared" si="3"/>
        <v>0402105</v>
      </c>
      <c r="AB7" s="18" t="b">
        <f t="shared" si="4"/>
        <v>1</v>
      </c>
      <c r="AC7" s="18" t="str">
        <f t="shared" si="5"/>
        <v>05</v>
      </c>
      <c r="AD7" s="18" t="b">
        <f t="shared" si="6"/>
        <v>1</v>
      </c>
      <c r="AE7" s="18" t="str">
        <f t="shared" si="7"/>
        <v>0402105</v>
      </c>
      <c r="AF7" s="18" t="b">
        <f t="shared" si="8"/>
        <v>1</v>
      </c>
      <c r="AG7" s="19">
        <f t="shared" si="9"/>
        <v>125.76630448734504</v>
      </c>
      <c r="AI7" s="17" t="s">
        <v>4731</v>
      </c>
      <c r="AJ7" s="18" t="s">
        <v>10428</v>
      </c>
      <c r="AK7" s="19" t="s">
        <v>7776</v>
      </c>
    </row>
    <row r="8" spans="1:37" x14ac:dyDescent="0.25">
      <c r="A8">
        <v>746241</v>
      </c>
      <c r="B8">
        <v>139.48238699999999</v>
      </c>
      <c r="C8" t="s">
        <v>656</v>
      </c>
      <c r="D8" t="s">
        <v>4731</v>
      </c>
      <c r="E8" t="s">
        <v>4756</v>
      </c>
      <c r="F8" t="s">
        <v>654</v>
      </c>
      <c r="G8" t="s">
        <v>4758</v>
      </c>
      <c r="H8" t="s">
        <v>657</v>
      </c>
      <c r="I8" t="s">
        <v>4760</v>
      </c>
      <c r="J8">
        <v>1827</v>
      </c>
      <c r="K8" s="34" t="s">
        <v>10429</v>
      </c>
      <c r="M8" s="29" t="str">
        <f t="shared" si="0"/>
        <v>YES</v>
      </c>
      <c r="N8" s="11" t="str">
        <f t="shared" si="1"/>
        <v>YES</v>
      </c>
      <c r="O8" s="11" t="s">
        <v>4658</v>
      </c>
      <c r="P8" s="9">
        <f t="shared" si="10"/>
        <v>0.97720186687434551</v>
      </c>
      <c r="Q8" s="11" t="str">
        <f t="shared" si="11"/>
        <v>YES</v>
      </c>
      <c r="R8" s="11" t="s">
        <v>4658</v>
      </c>
      <c r="S8" s="12" t="s">
        <v>4658</v>
      </c>
      <c r="T8" s="37"/>
      <c r="U8" t="str">
        <f t="shared" si="2"/>
        <v>mammoth</v>
      </c>
      <c r="V8" t="str">
        <f t="shared" si="12"/>
        <v>mammoth</v>
      </c>
      <c r="X8" s="93" t="s">
        <v>8339</v>
      </c>
      <c r="Y8" s="83" t="s">
        <v>4336</v>
      </c>
      <c r="Z8" s="92">
        <v>3979265604.7399998</v>
      </c>
      <c r="AA8" s="91" t="str">
        <f t="shared" si="3"/>
        <v>0402106</v>
      </c>
      <c r="AB8" s="18" t="b">
        <f t="shared" si="4"/>
        <v>1</v>
      </c>
      <c r="AC8" s="18" t="str">
        <f t="shared" si="5"/>
        <v>06</v>
      </c>
      <c r="AD8" s="18" t="b">
        <f t="shared" si="6"/>
        <v>1</v>
      </c>
      <c r="AE8" s="18" t="str">
        <f t="shared" si="7"/>
        <v>0402106</v>
      </c>
      <c r="AF8" s="18" t="b">
        <f t="shared" si="8"/>
        <v>1</v>
      </c>
      <c r="AG8" s="19">
        <f t="shared" si="9"/>
        <v>142.73651302585515</v>
      </c>
      <c r="AI8" s="17" t="s">
        <v>4731</v>
      </c>
      <c r="AJ8" s="18" t="s">
        <v>10429</v>
      </c>
      <c r="AK8" s="19" t="s">
        <v>7777</v>
      </c>
    </row>
    <row r="9" spans="1:37" x14ac:dyDescent="0.25">
      <c r="A9">
        <v>667788</v>
      </c>
      <c r="B9">
        <v>374.69728400000002</v>
      </c>
      <c r="C9" t="s">
        <v>705</v>
      </c>
      <c r="D9" t="s">
        <v>4731</v>
      </c>
      <c r="E9" t="s">
        <v>4756</v>
      </c>
      <c r="F9" t="s">
        <v>4758</v>
      </c>
      <c r="G9" t="s">
        <v>4758</v>
      </c>
      <c r="H9" t="s">
        <v>706</v>
      </c>
      <c r="I9" t="s">
        <v>4760</v>
      </c>
      <c r="J9">
        <v>4306</v>
      </c>
      <c r="K9" s="34" t="s">
        <v>10430</v>
      </c>
      <c r="M9" s="29" t="str">
        <f t="shared" si="0"/>
        <v>YES</v>
      </c>
      <c r="N9" s="11" t="str">
        <f t="shared" si="1"/>
        <v>YES</v>
      </c>
      <c r="O9" s="11" t="s">
        <v>4658</v>
      </c>
      <c r="P9" s="9">
        <f t="shared" si="10"/>
        <v>1.0015154496354222</v>
      </c>
      <c r="Q9" s="11" t="str">
        <f t="shared" si="11"/>
        <v>YES</v>
      </c>
      <c r="R9" s="11" t="s">
        <v>4658</v>
      </c>
      <c r="S9" s="12" t="s">
        <v>4658</v>
      </c>
      <c r="T9" s="37"/>
      <c r="U9" t="str">
        <f t="shared" si="2"/>
        <v>oracle</v>
      </c>
      <c r="V9" t="str">
        <f t="shared" si="12"/>
        <v>oracle</v>
      </c>
      <c r="X9" s="93" t="s">
        <v>8355</v>
      </c>
      <c r="Y9" s="83" t="s">
        <v>4362</v>
      </c>
      <c r="Z9" s="92">
        <v>10430154388.6</v>
      </c>
      <c r="AA9" s="91" t="str">
        <f t="shared" si="3"/>
        <v>0402107</v>
      </c>
      <c r="AB9" s="18" t="b">
        <f t="shared" si="4"/>
        <v>1</v>
      </c>
      <c r="AC9" s="18" t="str">
        <f t="shared" si="5"/>
        <v>07</v>
      </c>
      <c r="AD9" s="18" t="b">
        <f t="shared" si="6"/>
        <v>1</v>
      </c>
      <c r="AE9" s="18" t="str">
        <f t="shared" si="7"/>
        <v>0402107</v>
      </c>
      <c r="AF9" s="18" t="b">
        <f t="shared" si="8"/>
        <v>1</v>
      </c>
      <c r="AG9" s="19">
        <f t="shared" si="9"/>
        <v>374.1303083605946</v>
      </c>
      <c r="AI9" s="17" t="s">
        <v>4731</v>
      </c>
      <c r="AJ9" s="18" t="s">
        <v>10430</v>
      </c>
      <c r="AK9" s="19" t="s">
        <v>7778</v>
      </c>
    </row>
    <row r="10" spans="1:37" x14ac:dyDescent="0.25">
      <c r="A10">
        <v>667769</v>
      </c>
      <c r="B10">
        <v>14.155512</v>
      </c>
      <c r="C10" t="s">
        <v>703</v>
      </c>
      <c r="D10" t="s">
        <v>4731</v>
      </c>
      <c r="E10" t="s">
        <v>4756</v>
      </c>
      <c r="F10" t="s">
        <v>654</v>
      </c>
      <c r="G10" t="s">
        <v>4758</v>
      </c>
      <c r="H10" t="s">
        <v>704</v>
      </c>
      <c r="I10" t="s">
        <v>4760</v>
      </c>
      <c r="J10">
        <v>5341</v>
      </c>
      <c r="K10" s="34" t="s">
        <v>10431</v>
      </c>
      <c r="M10" s="29" t="str">
        <f t="shared" si="0"/>
        <v>YES</v>
      </c>
      <c r="N10" s="11" t="str">
        <f t="shared" si="1"/>
        <v>NO</v>
      </c>
      <c r="O10" s="11" t="s">
        <v>4658</v>
      </c>
      <c r="P10" s="9">
        <f t="shared" si="10"/>
        <v>1.0094127980602761</v>
      </c>
      <c r="Q10" s="11" t="str">
        <f t="shared" si="11"/>
        <v>YES</v>
      </c>
      <c r="R10" s="11" t="s">
        <v>4658</v>
      </c>
      <c r="S10" s="12" t="s">
        <v>4658</v>
      </c>
      <c r="T10" s="37"/>
      <c r="U10" t="str">
        <f t="shared" si="2"/>
        <v>saddlebrooke</v>
      </c>
      <c r="V10" t="str">
        <f t="shared" si="12"/>
        <v>saddlebrooke west</v>
      </c>
      <c r="X10" s="93" t="s">
        <v>8354</v>
      </c>
      <c r="Y10" s="83" t="s">
        <v>4358</v>
      </c>
      <c r="Z10" s="92">
        <v>390953063.50300002</v>
      </c>
      <c r="AA10" s="91" t="str">
        <f t="shared" si="3"/>
        <v>0402108</v>
      </c>
      <c r="AB10" s="18" t="b">
        <f t="shared" si="4"/>
        <v>1</v>
      </c>
      <c r="AC10" s="18" t="str">
        <f t="shared" si="5"/>
        <v>08</v>
      </c>
      <c r="AD10" s="18" t="b">
        <f t="shared" si="6"/>
        <v>1</v>
      </c>
      <c r="AE10" s="18" t="str">
        <f t="shared" si="7"/>
        <v>0402108</v>
      </c>
      <c r="AF10" s="18" t="b">
        <f t="shared" si="8"/>
        <v>1</v>
      </c>
      <c r="AG10" s="19">
        <f t="shared" si="9"/>
        <v>14.02351151798525</v>
      </c>
      <c r="AI10" s="17" t="s">
        <v>4731</v>
      </c>
      <c r="AJ10" s="18" t="s">
        <v>10431</v>
      </c>
      <c r="AK10" s="19" t="s">
        <v>7779</v>
      </c>
    </row>
    <row r="11" spans="1:37" x14ac:dyDescent="0.25">
      <c r="A11">
        <v>335685</v>
      </c>
      <c r="B11">
        <v>212.02268100000001</v>
      </c>
      <c r="C11" t="s">
        <v>769</v>
      </c>
      <c r="D11" t="s">
        <v>4731</v>
      </c>
      <c r="E11" t="s">
        <v>4756</v>
      </c>
      <c r="F11" t="s">
        <v>4758</v>
      </c>
      <c r="G11" t="s">
        <v>4758</v>
      </c>
      <c r="H11" t="s">
        <v>770</v>
      </c>
      <c r="I11" t="s">
        <v>4760</v>
      </c>
      <c r="J11">
        <v>6370</v>
      </c>
      <c r="K11" s="34" t="s">
        <v>10432</v>
      </c>
      <c r="M11" s="29" t="str">
        <f t="shared" si="0"/>
        <v>YES</v>
      </c>
      <c r="N11" s="11" t="str">
        <f t="shared" si="1"/>
        <v>YES</v>
      </c>
      <c r="O11" s="11" t="s">
        <v>4658</v>
      </c>
      <c r="P11" s="9">
        <f t="shared" si="10"/>
        <v>1.0013269129973494</v>
      </c>
      <c r="Q11" s="11" t="str">
        <f t="shared" si="11"/>
        <v>YES</v>
      </c>
      <c r="R11" s="11" t="s">
        <v>4658</v>
      </c>
      <c r="S11" s="12" t="s">
        <v>4658</v>
      </c>
      <c r="T11" s="37"/>
      <c r="U11" t="str">
        <f t="shared" si="2"/>
        <v>arizona city</v>
      </c>
      <c r="V11" t="str">
        <f t="shared" si="12"/>
        <v>arizona city</v>
      </c>
      <c r="X11" s="93" t="s">
        <v>8341</v>
      </c>
      <c r="Y11" s="83" t="s">
        <v>4343</v>
      </c>
      <c r="Z11" s="92">
        <v>5903020315.6099997</v>
      </c>
      <c r="AA11" s="91" t="str">
        <f t="shared" si="3"/>
        <v>0402109</v>
      </c>
      <c r="AB11" s="18" t="b">
        <f t="shared" si="4"/>
        <v>1</v>
      </c>
      <c r="AC11" s="18" t="str">
        <f t="shared" si="5"/>
        <v>09</v>
      </c>
      <c r="AD11" s="18" t="b">
        <f t="shared" si="6"/>
        <v>1</v>
      </c>
      <c r="AE11" s="18" t="str">
        <f t="shared" si="7"/>
        <v>0402109</v>
      </c>
      <c r="AF11" s="18" t="b">
        <f t="shared" si="8"/>
        <v>1</v>
      </c>
      <c r="AG11" s="19">
        <f t="shared" si="9"/>
        <v>211.74171816208963</v>
      </c>
      <c r="AI11" s="17" t="s">
        <v>4731</v>
      </c>
      <c r="AJ11" s="18" t="s">
        <v>10432</v>
      </c>
      <c r="AK11" s="19" t="s">
        <v>7780</v>
      </c>
    </row>
    <row r="12" spans="1:37" x14ac:dyDescent="0.25">
      <c r="A12">
        <v>335705</v>
      </c>
      <c r="B12">
        <v>43.115008000000003</v>
      </c>
      <c r="C12" t="s">
        <v>771</v>
      </c>
      <c r="D12" t="s">
        <v>4731</v>
      </c>
      <c r="E12" t="s">
        <v>4756</v>
      </c>
      <c r="F12" t="s">
        <v>772</v>
      </c>
      <c r="G12" t="s">
        <v>4758</v>
      </c>
      <c r="H12" t="s">
        <v>773</v>
      </c>
      <c r="I12" t="s">
        <v>4760</v>
      </c>
      <c r="J12">
        <v>5921</v>
      </c>
      <c r="K12" s="34" t="s">
        <v>10433</v>
      </c>
      <c r="M12" s="29" t="str">
        <f t="shared" si="0"/>
        <v>YES</v>
      </c>
      <c r="N12" s="11" t="str">
        <f t="shared" si="1"/>
        <v>YES</v>
      </c>
      <c r="O12" s="11" t="s">
        <v>4658</v>
      </c>
      <c r="P12" s="9">
        <f t="shared" si="10"/>
        <v>1.0020229471020012</v>
      </c>
      <c r="Q12" s="11" t="str">
        <f t="shared" si="11"/>
        <v>YES</v>
      </c>
      <c r="R12" s="11" t="s">
        <v>4658</v>
      </c>
      <c r="S12" s="12" t="s">
        <v>4658</v>
      </c>
      <c r="T12" s="37"/>
      <c r="U12" t="str">
        <f t="shared" si="2"/>
        <v>toltec south</v>
      </c>
      <c r="V12" t="str">
        <f t="shared" si="12"/>
        <v>toltec south</v>
      </c>
      <c r="X12" s="93" t="s">
        <v>8336</v>
      </c>
      <c r="Y12" s="83" t="s">
        <v>4049</v>
      </c>
      <c r="Z12" s="92">
        <v>1199550811.1900001</v>
      </c>
      <c r="AA12" s="91" t="str">
        <f t="shared" si="3"/>
        <v>0402110</v>
      </c>
      <c r="AB12" s="18" t="b">
        <f t="shared" si="4"/>
        <v>1</v>
      </c>
      <c r="AC12" s="18" t="str">
        <f t="shared" si="5"/>
        <v>10</v>
      </c>
      <c r="AD12" s="18" t="b">
        <f t="shared" si="6"/>
        <v>1</v>
      </c>
      <c r="AE12" s="18" t="str">
        <f t="shared" si="7"/>
        <v>0402110</v>
      </c>
      <c r="AF12" s="18" t="b">
        <f t="shared" si="8"/>
        <v>1</v>
      </c>
      <c r="AG12" s="19">
        <f t="shared" si="9"/>
        <v>43.02796470349805</v>
      </c>
      <c r="AI12" s="17" t="s">
        <v>4731</v>
      </c>
      <c r="AJ12" s="18" t="s">
        <v>10433</v>
      </c>
      <c r="AK12" s="19" t="s">
        <v>7781</v>
      </c>
    </row>
    <row r="13" spans="1:37" x14ac:dyDescent="0.25">
      <c r="A13">
        <v>335920</v>
      </c>
      <c r="B13">
        <v>358.64054900000002</v>
      </c>
      <c r="C13" t="s">
        <v>796</v>
      </c>
      <c r="D13" t="s">
        <v>4731</v>
      </c>
      <c r="E13" t="s">
        <v>4756</v>
      </c>
      <c r="F13" t="s">
        <v>4758</v>
      </c>
      <c r="G13" t="s">
        <v>4758</v>
      </c>
      <c r="H13" t="s">
        <v>797</v>
      </c>
      <c r="I13" t="s">
        <v>4760</v>
      </c>
      <c r="J13">
        <v>8783</v>
      </c>
      <c r="K13" s="34" t="s">
        <v>10434</v>
      </c>
      <c r="M13" s="29" t="str">
        <f t="shared" si="0"/>
        <v>YES</v>
      </c>
      <c r="N13" s="11" t="str">
        <f t="shared" si="1"/>
        <v>YES</v>
      </c>
      <c r="O13" s="11" t="s">
        <v>4658</v>
      </c>
      <c r="P13" s="9">
        <f t="shared" si="10"/>
        <v>0.99823914320019114</v>
      </c>
      <c r="Q13" s="11" t="str">
        <f t="shared" si="11"/>
        <v>YES</v>
      </c>
      <c r="R13" s="11" t="s">
        <v>4658</v>
      </c>
      <c r="S13" s="12" t="s">
        <v>4658</v>
      </c>
      <c r="T13" s="37"/>
      <c r="U13" t="str">
        <f t="shared" si="2"/>
        <v>picacho</v>
      </c>
      <c r="V13" t="str">
        <f t="shared" si="12"/>
        <v>picacho</v>
      </c>
      <c r="X13" s="93" t="s">
        <v>8335</v>
      </c>
      <c r="Y13" s="83" t="s">
        <v>184</v>
      </c>
      <c r="Z13" s="92">
        <v>10015961354.9</v>
      </c>
      <c r="AA13" s="91" t="str">
        <f t="shared" si="3"/>
        <v>0402111</v>
      </c>
      <c r="AB13" s="18" t="b">
        <f t="shared" si="4"/>
        <v>1</v>
      </c>
      <c r="AC13" s="18" t="str">
        <f t="shared" si="5"/>
        <v>11</v>
      </c>
      <c r="AD13" s="18" t="b">
        <f t="shared" si="6"/>
        <v>1</v>
      </c>
      <c r="AE13" s="18" t="str">
        <f t="shared" si="7"/>
        <v>0402111</v>
      </c>
      <c r="AF13" s="18" t="b">
        <f t="shared" si="8"/>
        <v>1</v>
      </c>
      <c r="AG13" s="19">
        <f t="shared" si="9"/>
        <v>359.27317761779727</v>
      </c>
      <c r="AI13" s="17" t="s">
        <v>4731</v>
      </c>
      <c r="AJ13" s="18" t="s">
        <v>10434</v>
      </c>
      <c r="AK13" s="19" t="s">
        <v>7782</v>
      </c>
    </row>
    <row r="14" spans="1:37" x14ac:dyDescent="0.25">
      <c r="A14">
        <v>335763</v>
      </c>
      <c r="B14">
        <v>2.8451680000000001</v>
      </c>
      <c r="C14" t="s">
        <v>778</v>
      </c>
      <c r="D14" t="s">
        <v>4731</v>
      </c>
      <c r="E14" t="s">
        <v>4756</v>
      </c>
      <c r="F14" t="s">
        <v>772</v>
      </c>
      <c r="G14" t="s">
        <v>4758</v>
      </c>
      <c r="H14" t="s">
        <v>779</v>
      </c>
      <c r="I14" t="s">
        <v>4760</v>
      </c>
      <c r="J14">
        <v>2734</v>
      </c>
      <c r="K14" s="34" t="s">
        <v>10435</v>
      </c>
      <c r="M14" s="29" t="str">
        <f t="shared" si="0"/>
        <v>YES</v>
      </c>
      <c r="N14" s="11" t="str">
        <f t="shared" si="1"/>
        <v>YES</v>
      </c>
      <c r="O14" s="11" t="s">
        <v>4658</v>
      </c>
      <c r="P14" s="9">
        <f t="shared" si="10"/>
        <v>0.99705671011200359</v>
      </c>
      <c r="Q14" s="11" t="str">
        <f t="shared" si="11"/>
        <v>YES</v>
      </c>
      <c r="R14" s="11" t="s">
        <v>4658</v>
      </c>
      <c r="S14" s="12" t="s">
        <v>4658</v>
      </c>
      <c r="T14" s="37"/>
      <c r="U14" t="str">
        <f t="shared" si="2"/>
        <v>eloy</v>
      </c>
      <c r="V14" t="str">
        <f t="shared" si="12"/>
        <v>eloy</v>
      </c>
      <c r="X14" s="93" t="s">
        <v>8337</v>
      </c>
      <c r="Y14" s="83" t="s">
        <v>154</v>
      </c>
      <c r="Z14" s="92">
        <v>79552878.754800007</v>
      </c>
      <c r="AA14" s="91" t="str">
        <f t="shared" si="3"/>
        <v>0402112</v>
      </c>
      <c r="AB14" s="18" t="b">
        <f t="shared" si="4"/>
        <v>1</v>
      </c>
      <c r="AC14" s="18" t="str">
        <f t="shared" si="5"/>
        <v>12</v>
      </c>
      <c r="AD14" s="18" t="b">
        <f t="shared" si="6"/>
        <v>1</v>
      </c>
      <c r="AE14" s="18" t="str">
        <f t="shared" si="7"/>
        <v>0402112</v>
      </c>
      <c r="AF14" s="18" t="b">
        <f t="shared" si="8"/>
        <v>1</v>
      </c>
      <c r="AG14" s="19">
        <f t="shared" si="9"/>
        <v>2.8535668745265155</v>
      </c>
      <c r="AI14" s="17" t="s">
        <v>4731</v>
      </c>
      <c r="AJ14" s="18" t="s">
        <v>10435</v>
      </c>
      <c r="AK14" s="19" t="s">
        <v>7783</v>
      </c>
    </row>
    <row r="15" spans="1:37" x14ac:dyDescent="0.25">
      <c r="A15">
        <v>335743</v>
      </c>
      <c r="B15">
        <v>18.927367</v>
      </c>
      <c r="C15" t="s">
        <v>776</v>
      </c>
      <c r="D15" t="s">
        <v>4731</v>
      </c>
      <c r="E15" t="s">
        <v>4756</v>
      </c>
      <c r="F15" t="s">
        <v>4758</v>
      </c>
      <c r="G15" t="s">
        <v>4758</v>
      </c>
      <c r="H15" t="s">
        <v>777</v>
      </c>
      <c r="I15" t="s">
        <v>4760</v>
      </c>
      <c r="J15">
        <v>2662</v>
      </c>
      <c r="K15" s="34" t="s">
        <v>10436</v>
      </c>
      <c r="M15" s="29" t="str">
        <f t="shared" si="0"/>
        <v>YES</v>
      </c>
      <c r="N15" s="11" t="str">
        <f t="shared" si="1"/>
        <v>YES</v>
      </c>
      <c r="O15" s="11" t="s">
        <v>4658</v>
      </c>
      <c r="P15" s="9">
        <f t="shared" si="10"/>
        <v>0.98521609856545456</v>
      </c>
      <c r="Q15" s="11" t="str">
        <f t="shared" si="11"/>
        <v>YES</v>
      </c>
      <c r="R15" s="11" t="s">
        <v>4658</v>
      </c>
      <c r="S15" s="12" t="s">
        <v>4658</v>
      </c>
      <c r="T15" s="37"/>
      <c r="U15" t="str">
        <f t="shared" si="2"/>
        <v>toltec</v>
      </c>
      <c r="V15" t="str">
        <f t="shared" si="12"/>
        <v>toltec</v>
      </c>
      <c r="X15" s="93" t="s">
        <v>8358</v>
      </c>
      <c r="Y15" s="83" t="s">
        <v>439</v>
      </c>
      <c r="Z15" s="92">
        <v>535582710.17000002</v>
      </c>
      <c r="AA15" s="91" t="str">
        <f t="shared" si="3"/>
        <v>0402113</v>
      </c>
      <c r="AB15" s="18" t="b">
        <f t="shared" si="4"/>
        <v>1</v>
      </c>
      <c r="AC15" s="18" t="str">
        <f t="shared" si="5"/>
        <v>13</v>
      </c>
      <c r="AD15" s="18" t="b">
        <f t="shared" si="6"/>
        <v>1</v>
      </c>
      <c r="AE15" s="18" t="str">
        <f t="shared" si="7"/>
        <v>0402113</v>
      </c>
      <c r="AF15" s="18" t="b">
        <f t="shared" si="8"/>
        <v>1</v>
      </c>
      <c r="AG15" s="19">
        <f t="shared" si="9"/>
        <v>19.211386240602042</v>
      </c>
      <c r="AI15" s="17" t="s">
        <v>4731</v>
      </c>
      <c r="AJ15" s="18" t="s">
        <v>10436</v>
      </c>
      <c r="AK15" s="19" t="s">
        <v>7784</v>
      </c>
    </row>
    <row r="16" spans="1:37" x14ac:dyDescent="0.25">
      <c r="A16">
        <v>335725</v>
      </c>
      <c r="B16">
        <v>5.2974059999999996</v>
      </c>
      <c r="C16" t="s">
        <v>774</v>
      </c>
      <c r="D16" t="s">
        <v>4731</v>
      </c>
      <c r="E16" t="s">
        <v>4756</v>
      </c>
      <c r="F16" t="s">
        <v>772</v>
      </c>
      <c r="G16" t="s">
        <v>4758</v>
      </c>
      <c r="H16" t="s">
        <v>775</v>
      </c>
      <c r="I16" t="s">
        <v>4760</v>
      </c>
      <c r="J16">
        <v>2944</v>
      </c>
      <c r="K16" s="34" t="s">
        <v>10437</v>
      </c>
      <c r="M16" s="29" t="str">
        <f t="shared" si="0"/>
        <v>YES</v>
      </c>
      <c r="N16" s="11" t="str">
        <f t="shared" si="1"/>
        <v>YES</v>
      </c>
      <c r="O16" s="11" t="s">
        <v>4658</v>
      </c>
      <c r="P16" s="9">
        <f t="shared" si="10"/>
        <v>1.0009762545681939</v>
      </c>
      <c r="Q16" s="11" t="str">
        <f t="shared" si="11"/>
        <v>YES</v>
      </c>
      <c r="R16" s="11" t="s">
        <v>4658</v>
      </c>
      <c r="S16" s="12" t="s">
        <v>4658</v>
      </c>
      <c r="T16" s="37"/>
      <c r="U16" t="str">
        <f t="shared" si="2"/>
        <v>eloy south</v>
      </c>
      <c r="V16" t="str">
        <f t="shared" si="12"/>
        <v>eloy south</v>
      </c>
      <c r="X16" s="93" t="s">
        <v>8340</v>
      </c>
      <c r="Y16" s="83" t="s">
        <v>4179</v>
      </c>
      <c r="Z16" s="92">
        <v>147539167.64399999</v>
      </c>
      <c r="AA16" s="91" t="str">
        <f t="shared" si="3"/>
        <v>0402114</v>
      </c>
      <c r="AB16" s="18" t="b">
        <f t="shared" si="4"/>
        <v>1</v>
      </c>
      <c r="AC16" s="18" t="str">
        <f t="shared" si="5"/>
        <v>14</v>
      </c>
      <c r="AD16" s="18" t="b">
        <f t="shared" si="6"/>
        <v>1</v>
      </c>
      <c r="AE16" s="18" t="str">
        <f t="shared" si="7"/>
        <v>0402114</v>
      </c>
      <c r="AF16" s="18" t="b">
        <f t="shared" si="8"/>
        <v>1</v>
      </c>
      <c r="AG16" s="19">
        <f t="shared" si="9"/>
        <v>5.2922394270833335</v>
      </c>
      <c r="AI16" s="17" t="s">
        <v>4731</v>
      </c>
      <c r="AJ16" s="18" t="s">
        <v>10437</v>
      </c>
      <c r="AK16" s="19" t="s">
        <v>7785</v>
      </c>
    </row>
    <row r="17" spans="1:37" x14ac:dyDescent="0.25">
      <c r="A17">
        <v>667812</v>
      </c>
      <c r="B17">
        <v>25.530284000000002</v>
      </c>
      <c r="C17" t="s">
        <v>707</v>
      </c>
      <c r="D17" t="s">
        <v>4731</v>
      </c>
      <c r="E17" t="s">
        <v>4756</v>
      </c>
      <c r="F17" t="s">
        <v>654</v>
      </c>
      <c r="G17" t="s">
        <v>4758</v>
      </c>
      <c r="H17" t="s">
        <v>708</v>
      </c>
      <c r="I17" t="s">
        <v>4760</v>
      </c>
      <c r="J17">
        <v>4273</v>
      </c>
      <c r="K17" s="34" t="s">
        <v>10438</v>
      </c>
      <c r="M17" s="29" t="str">
        <f t="shared" si="0"/>
        <v>YES</v>
      </c>
      <c r="N17" s="11" t="str">
        <f t="shared" si="1"/>
        <v>NO</v>
      </c>
      <c r="O17" s="11" t="s">
        <v>8405</v>
      </c>
      <c r="P17" s="9">
        <f t="shared" si="10"/>
        <v>0.99237555877537298</v>
      </c>
      <c r="Q17" s="11" t="str">
        <f t="shared" si="11"/>
        <v>YES</v>
      </c>
      <c r="R17" s="11" t="s">
        <v>4658</v>
      </c>
      <c r="S17" s="12" t="s">
        <v>4658</v>
      </c>
      <c r="T17" s="37"/>
      <c r="U17" t="str">
        <f t="shared" si="2"/>
        <v>picacho peak</v>
      </c>
      <c r="V17" t="str">
        <f t="shared" si="12"/>
        <v>saddlebrooke east</v>
      </c>
      <c r="X17" s="93" t="s">
        <v>8353</v>
      </c>
      <c r="Y17" s="83" t="s">
        <v>4185</v>
      </c>
      <c r="Z17" s="92">
        <v>717211808.74699998</v>
      </c>
      <c r="AA17" s="91" t="str">
        <f t="shared" si="3"/>
        <v>0402115</v>
      </c>
      <c r="AB17" s="18" t="b">
        <f t="shared" si="4"/>
        <v>1</v>
      </c>
      <c r="AC17" s="18" t="str">
        <f t="shared" si="5"/>
        <v>15</v>
      </c>
      <c r="AD17" s="18" t="b">
        <f t="shared" si="6"/>
        <v>1</v>
      </c>
      <c r="AE17" s="18" t="str">
        <f t="shared" si="7"/>
        <v>0402115</v>
      </c>
      <c r="AF17" s="18" t="b">
        <f t="shared" si="8"/>
        <v>1</v>
      </c>
      <c r="AG17" s="19">
        <f t="shared" si="9"/>
        <v>25.726433681524046</v>
      </c>
      <c r="AI17" s="17" t="s">
        <v>4731</v>
      </c>
      <c r="AJ17" s="18" t="s">
        <v>10438</v>
      </c>
      <c r="AK17" s="19" t="s">
        <v>7786</v>
      </c>
    </row>
    <row r="18" spans="1:37" x14ac:dyDescent="0.25">
      <c r="A18">
        <v>335944</v>
      </c>
      <c r="B18">
        <v>188.083586</v>
      </c>
      <c r="C18" t="s">
        <v>798</v>
      </c>
      <c r="D18" t="s">
        <v>4731</v>
      </c>
      <c r="E18" t="s">
        <v>4756</v>
      </c>
      <c r="F18" t="s">
        <v>4758</v>
      </c>
      <c r="G18" t="s">
        <v>4758</v>
      </c>
      <c r="H18" t="s">
        <v>799</v>
      </c>
      <c r="I18" t="s">
        <v>4760</v>
      </c>
      <c r="J18">
        <v>3470</v>
      </c>
      <c r="K18" s="34" t="s">
        <v>10439</v>
      </c>
      <c r="M18" s="29" t="str">
        <f t="shared" si="0"/>
        <v>YES</v>
      </c>
      <c r="N18" s="11" t="str">
        <f t="shared" si="1"/>
        <v>YES</v>
      </c>
      <c r="O18" s="11" t="s">
        <v>4658</v>
      </c>
      <c r="P18" s="9">
        <f t="shared" si="10"/>
        <v>0.99967481162581662</v>
      </c>
      <c r="Q18" s="11" t="str">
        <f t="shared" si="11"/>
        <v>YES</v>
      </c>
      <c r="R18" s="11" t="s">
        <v>4658</v>
      </c>
      <c r="S18" s="12" t="s">
        <v>4658</v>
      </c>
      <c r="T18" s="37"/>
      <c r="U18" t="str">
        <f t="shared" si="2"/>
        <v>red rock</v>
      </c>
      <c r="V18" t="str">
        <f t="shared" si="12"/>
        <v>red rock</v>
      </c>
      <c r="X18" s="93" t="s">
        <v>8356</v>
      </c>
      <c r="Y18" s="83" t="s">
        <v>4099</v>
      </c>
      <c r="Z18" s="92">
        <v>5245175113.9099998</v>
      </c>
      <c r="AA18" s="91" t="str">
        <f t="shared" si="3"/>
        <v>0402116</v>
      </c>
      <c r="AB18" s="18" t="b">
        <f t="shared" si="4"/>
        <v>1</v>
      </c>
      <c r="AC18" s="18" t="str">
        <f t="shared" si="5"/>
        <v>16</v>
      </c>
      <c r="AD18" s="18" t="b">
        <f t="shared" si="6"/>
        <v>1</v>
      </c>
      <c r="AE18" s="18" t="str">
        <f t="shared" si="7"/>
        <v>0402116</v>
      </c>
      <c r="AF18" s="18" t="b">
        <f t="shared" si="8"/>
        <v>1</v>
      </c>
      <c r="AG18" s="19">
        <f t="shared" si="9"/>
        <v>188.14476849137682</v>
      </c>
      <c r="AI18" s="17" t="s">
        <v>4731</v>
      </c>
      <c r="AJ18" s="18" t="s">
        <v>10439</v>
      </c>
      <c r="AK18" s="19" t="s">
        <v>7787</v>
      </c>
    </row>
    <row r="19" spans="1:37" x14ac:dyDescent="0.25">
      <c r="A19">
        <v>335881</v>
      </c>
      <c r="B19">
        <v>8.7601940000000003</v>
      </c>
      <c r="C19" t="s">
        <v>791</v>
      </c>
      <c r="D19" t="s">
        <v>4731</v>
      </c>
      <c r="E19" t="s">
        <v>4756</v>
      </c>
      <c r="F19" t="s">
        <v>4758</v>
      </c>
      <c r="G19" t="s">
        <v>4758</v>
      </c>
      <c r="H19" t="s">
        <v>792</v>
      </c>
      <c r="I19" t="s">
        <v>4760</v>
      </c>
      <c r="J19">
        <v>3100</v>
      </c>
      <c r="K19" s="34" t="s">
        <v>10440</v>
      </c>
      <c r="M19" s="29" t="str">
        <f t="shared" si="0"/>
        <v>YES</v>
      </c>
      <c r="N19" s="11" t="str">
        <f t="shared" si="1"/>
        <v>YES</v>
      </c>
      <c r="O19" s="11" t="s">
        <v>4658</v>
      </c>
      <c r="P19" s="9">
        <f t="shared" si="10"/>
        <v>1.0030271491852403</v>
      </c>
      <c r="Q19" s="11" t="str">
        <f t="shared" si="11"/>
        <v>YES</v>
      </c>
      <c r="R19" s="11" t="s">
        <v>4658</v>
      </c>
      <c r="S19" s="12" t="s">
        <v>4658</v>
      </c>
      <c r="T19" s="37"/>
      <c r="U19" t="str">
        <f t="shared" si="2"/>
        <v>coolidge ne</v>
      </c>
      <c r="V19" t="str">
        <f t="shared" si="12"/>
        <v>coolidge ne</v>
      </c>
      <c r="X19" s="93" t="s">
        <v>8396</v>
      </c>
      <c r="Y19" s="83" t="s">
        <v>542</v>
      </c>
      <c r="Z19" s="92">
        <v>243483132.64300001</v>
      </c>
      <c r="AA19" s="91" t="str">
        <f t="shared" si="3"/>
        <v>0402117</v>
      </c>
      <c r="AB19" s="18" t="b">
        <f t="shared" si="4"/>
        <v>1</v>
      </c>
      <c r="AC19" s="18" t="str">
        <f t="shared" si="5"/>
        <v>17</v>
      </c>
      <c r="AD19" s="18" t="b">
        <f t="shared" si="6"/>
        <v>1</v>
      </c>
      <c r="AE19" s="18" t="str">
        <f t="shared" si="7"/>
        <v>0402117</v>
      </c>
      <c r="AF19" s="18" t="b">
        <f t="shared" si="8"/>
        <v>1</v>
      </c>
      <c r="AG19" s="19">
        <f t="shared" si="9"/>
        <v>8.7337556187944791</v>
      </c>
      <c r="AI19" s="17" t="s">
        <v>4731</v>
      </c>
      <c r="AJ19" s="18" t="s">
        <v>10440</v>
      </c>
      <c r="AK19" s="19" t="s">
        <v>7788</v>
      </c>
    </row>
    <row r="20" spans="1:37" x14ac:dyDescent="0.25">
      <c r="A20">
        <v>335824</v>
      </c>
      <c r="B20">
        <v>8.9877090000000006</v>
      </c>
      <c r="C20" t="s">
        <v>784</v>
      </c>
      <c r="D20" t="s">
        <v>4731</v>
      </c>
      <c r="E20" t="s">
        <v>4756</v>
      </c>
      <c r="F20" t="s">
        <v>4758</v>
      </c>
      <c r="G20" t="s">
        <v>4758</v>
      </c>
      <c r="H20" t="s">
        <v>785</v>
      </c>
      <c r="I20" t="s">
        <v>4760</v>
      </c>
      <c r="J20">
        <v>5419</v>
      </c>
      <c r="K20" s="34" t="s">
        <v>10441</v>
      </c>
      <c r="M20" s="29" t="str">
        <f t="shared" si="0"/>
        <v>YES</v>
      </c>
      <c r="N20" s="11" t="str">
        <f t="shared" si="1"/>
        <v>YES</v>
      </c>
      <c r="O20" s="11" t="s">
        <v>4658</v>
      </c>
      <c r="P20" s="9">
        <f t="shared" si="10"/>
        <v>0.92402771170830178</v>
      </c>
      <c r="Q20" s="11" t="str">
        <f t="shared" si="11"/>
        <v>NO</v>
      </c>
      <c r="R20" s="11" t="s">
        <v>4658</v>
      </c>
      <c r="S20" s="12" t="s">
        <v>4658</v>
      </c>
      <c r="T20" s="37"/>
      <c r="U20" t="str">
        <f t="shared" si="2"/>
        <v>coolidge nw</v>
      </c>
      <c r="V20" t="str">
        <f t="shared" si="12"/>
        <v>coolidge nw</v>
      </c>
      <c r="X20" s="93" t="s">
        <v>8400</v>
      </c>
      <c r="Y20" s="83" t="s">
        <v>550</v>
      </c>
      <c r="Z20" s="92">
        <v>271163887.63099998</v>
      </c>
      <c r="AA20" s="91" t="str">
        <f t="shared" si="3"/>
        <v>0402118</v>
      </c>
      <c r="AB20" s="18" t="b">
        <f t="shared" si="4"/>
        <v>1</v>
      </c>
      <c r="AC20" s="18" t="str">
        <f t="shared" si="5"/>
        <v>18</v>
      </c>
      <c r="AD20" s="18" t="b">
        <f t="shared" si="6"/>
        <v>1</v>
      </c>
      <c r="AE20" s="18" t="str">
        <f t="shared" si="7"/>
        <v>0402118</v>
      </c>
      <c r="AF20" s="18" t="b">
        <f t="shared" si="8"/>
        <v>1</v>
      </c>
      <c r="AG20" s="19">
        <f t="shared" si="9"/>
        <v>9.7266660795095845</v>
      </c>
      <c r="AI20" s="17" t="s">
        <v>4731</v>
      </c>
      <c r="AJ20" s="18" t="s">
        <v>10441</v>
      </c>
      <c r="AK20" s="19" t="s">
        <v>7789</v>
      </c>
    </row>
    <row r="21" spans="1:37" x14ac:dyDescent="0.25">
      <c r="A21">
        <v>335842</v>
      </c>
      <c r="B21">
        <v>11.974031</v>
      </c>
      <c r="C21" t="s">
        <v>786</v>
      </c>
      <c r="D21" t="s">
        <v>4731</v>
      </c>
      <c r="E21" t="s">
        <v>4756</v>
      </c>
      <c r="F21" t="s">
        <v>787</v>
      </c>
      <c r="G21" t="s">
        <v>4758</v>
      </c>
      <c r="H21" t="s">
        <v>788</v>
      </c>
      <c r="I21" t="s">
        <v>4760</v>
      </c>
      <c r="J21">
        <v>3152</v>
      </c>
      <c r="K21" s="34" t="s">
        <v>10442</v>
      </c>
      <c r="M21" s="29" t="str">
        <f t="shared" si="0"/>
        <v>YES</v>
      </c>
      <c r="N21" s="11" t="str">
        <f t="shared" si="1"/>
        <v>NO</v>
      </c>
      <c r="O21" s="11" t="s">
        <v>4658</v>
      </c>
      <c r="P21" s="9">
        <f t="shared" si="10"/>
        <v>1.0004736675900625</v>
      </c>
      <c r="Q21" s="11" t="str">
        <f t="shared" si="11"/>
        <v>YES</v>
      </c>
      <c r="R21" s="11" t="s">
        <v>4658</v>
      </c>
      <c r="S21" s="12" t="s">
        <v>4658</v>
      </c>
      <c r="T21" s="37"/>
      <c r="U21" t="str">
        <f t="shared" si="2"/>
        <v>coolidge s</v>
      </c>
      <c r="V21" t="str">
        <f t="shared" si="12"/>
        <v>coolidge south</v>
      </c>
      <c r="X21" s="93" t="s">
        <v>8329</v>
      </c>
      <c r="Y21" s="83" t="s">
        <v>546</v>
      </c>
      <c r="Z21" s="92">
        <v>333658782.47899997</v>
      </c>
      <c r="AA21" s="91" t="str">
        <f t="shared" si="3"/>
        <v>0402119</v>
      </c>
      <c r="AB21" s="18" t="b">
        <f t="shared" si="4"/>
        <v>1</v>
      </c>
      <c r="AC21" s="18" t="str">
        <f t="shared" si="5"/>
        <v>19</v>
      </c>
      <c r="AD21" s="18" t="b">
        <f t="shared" si="6"/>
        <v>1</v>
      </c>
      <c r="AE21" s="18" t="str">
        <f t="shared" si="7"/>
        <v>0402119</v>
      </c>
      <c r="AF21" s="18" t="b">
        <f t="shared" si="8"/>
        <v>1</v>
      </c>
      <c r="AG21" s="19">
        <f t="shared" si="9"/>
        <v>11.968361974826388</v>
      </c>
      <c r="AI21" s="17" t="s">
        <v>4731</v>
      </c>
      <c r="AJ21" s="18" t="s">
        <v>10442</v>
      </c>
      <c r="AK21" s="19" t="s">
        <v>7790</v>
      </c>
    </row>
    <row r="22" spans="1:37" x14ac:dyDescent="0.25">
      <c r="A22">
        <v>335863</v>
      </c>
      <c r="B22">
        <v>46.142839000000002</v>
      </c>
      <c r="C22" t="s">
        <v>789</v>
      </c>
      <c r="D22" t="s">
        <v>4731</v>
      </c>
      <c r="E22" t="s">
        <v>4756</v>
      </c>
      <c r="F22" t="s">
        <v>4758</v>
      </c>
      <c r="G22" t="s">
        <v>4758</v>
      </c>
      <c r="H22" t="s">
        <v>790</v>
      </c>
      <c r="I22" t="s">
        <v>4760</v>
      </c>
      <c r="J22">
        <v>2140</v>
      </c>
      <c r="K22" s="34" t="s">
        <v>10443</v>
      </c>
      <c r="M22" s="29" t="str">
        <f t="shared" si="0"/>
        <v>YES</v>
      </c>
      <c r="N22" s="11" t="str">
        <f t="shared" si="1"/>
        <v>YES</v>
      </c>
      <c r="O22" s="11" t="s">
        <v>4658</v>
      </c>
      <c r="P22" s="9">
        <f t="shared" si="10"/>
        <v>0.9962860199997452</v>
      </c>
      <c r="Q22" s="11" t="str">
        <f t="shared" si="11"/>
        <v>YES</v>
      </c>
      <c r="R22" s="11" t="s">
        <v>4658</v>
      </c>
      <c r="S22" s="12" t="s">
        <v>4658</v>
      </c>
      <c r="T22" s="37"/>
      <c r="U22" t="str">
        <f t="shared" si="2"/>
        <v>randolph</v>
      </c>
      <c r="V22" t="str">
        <f t="shared" si="12"/>
        <v>randolph</v>
      </c>
      <c r="X22" s="93" t="s">
        <v>8330</v>
      </c>
      <c r="Y22" s="83" t="s">
        <v>540</v>
      </c>
      <c r="Z22" s="92">
        <v>1291183954.1600001</v>
      </c>
      <c r="AA22" s="91" t="str">
        <f t="shared" si="3"/>
        <v>0402120</v>
      </c>
      <c r="AB22" s="18" t="b">
        <f t="shared" si="4"/>
        <v>1</v>
      </c>
      <c r="AC22" s="18" t="str">
        <f t="shared" si="5"/>
        <v>20</v>
      </c>
      <c r="AD22" s="18" t="b">
        <f t="shared" si="6"/>
        <v>1</v>
      </c>
      <c r="AE22" s="18" t="str">
        <f t="shared" si="7"/>
        <v>0402120</v>
      </c>
      <c r="AF22" s="18" t="b">
        <f t="shared" si="8"/>
        <v>1</v>
      </c>
      <c r="AG22" s="19">
        <f t="shared" si="9"/>
        <v>46.314851431932972</v>
      </c>
      <c r="AI22" s="17" t="s">
        <v>4731</v>
      </c>
      <c r="AJ22" s="18" t="s">
        <v>10443</v>
      </c>
      <c r="AK22" s="19" t="s">
        <v>7791</v>
      </c>
    </row>
    <row r="23" spans="1:37" x14ac:dyDescent="0.25">
      <c r="A23">
        <v>335803</v>
      </c>
      <c r="B23">
        <v>17.578123999999999</v>
      </c>
      <c r="C23" t="s">
        <v>782</v>
      </c>
      <c r="D23" t="s">
        <v>4731</v>
      </c>
      <c r="E23" t="s">
        <v>4756</v>
      </c>
      <c r="F23" t="s">
        <v>4758</v>
      </c>
      <c r="G23" t="s">
        <v>4758</v>
      </c>
      <c r="H23" t="s">
        <v>783</v>
      </c>
      <c r="I23" t="s">
        <v>4760</v>
      </c>
      <c r="J23">
        <v>1410</v>
      </c>
      <c r="K23" s="34" t="s">
        <v>10444</v>
      </c>
      <c r="M23" s="29" t="str">
        <f t="shared" si="0"/>
        <v>YES</v>
      </c>
      <c r="N23" s="11" t="str">
        <f t="shared" si="1"/>
        <v>NO</v>
      </c>
      <c r="O23" s="11" t="s">
        <v>4658</v>
      </c>
      <c r="P23" s="9">
        <f t="shared" si="10"/>
        <v>0.95865228740191655</v>
      </c>
      <c r="Q23" s="11" t="str">
        <f t="shared" si="11"/>
        <v>NO</v>
      </c>
      <c r="R23" s="11" t="s">
        <v>4658</v>
      </c>
      <c r="S23" s="12" t="s">
        <v>4658</v>
      </c>
      <c r="T23" s="37"/>
      <c r="U23" t="str">
        <f t="shared" si="2"/>
        <v>cac</v>
      </c>
      <c r="V23" t="str">
        <f t="shared" si="12"/>
        <v>central arizona college</v>
      </c>
      <c r="X23" s="93" t="s">
        <v>8399</v>
      </c>
      <c r="Y23" s="83" t="s">
        <v>4074</v>
      </c>
      <c r="Z23" s="92">
        <v>511186358.76800001</v>
      </c>
      <c r="AA23" s="91" t="str">
        <f t="shared" si="3"/>
        <v>0402121</v>
      </c>
      <c r="AB23" s="18" t="b">
        <f t="shared" si="4"/>
        <v>1</v>
      </c>
      <c r="AC23" s="18" t="str">
        <f t="shared" si="5"/>
        <v>21</v>
      </c>
      <c r="AD23" s="18" t="b">
        <f t="shared" si="6"/>
        <v>1</v>
      </c>
      <c r="AE23" s="18" t="str">
        <f t="shared" si="7"/>
        <v>0402121</v>
      </c>
      <c r="AF23" s="18" t="b">
        <f t="shared" si="8"/>
        <v>1</v>
      </c>
      <c r="AG23" s="19">
        <f t="shared" si="9"/>
        <v>18.336287547635447</v>
      </c>
      <c r="AI23" s="17" t="s">
        <v>4731</v>
      </c>
      <c r="AJ23" s="18" t="s">
        <v>10444</v>
      </c>
      <c r="AK23" s="19" t="s">
        <v>7792</v>
      </c>
    </row>
    <row r="24" spans="1:37" x14ac:dyDescent="0.25">
      <c r="A24">
        <v>335781</v>
      </c>
      <c r="B24">
        <v>36.872655000000002</v>
      </c>
      <c r="C24" t="s">
        <v>780</v>
      </c>
      <c r="D24" t="s">
        <v>4731</v>
      </c>
      <c r="E24" t="s">
        <v>4756</v>
      </c>
      <c r="F24" t="s">
        <v>4758</v>
      </c>
      <c r="G24" t="s">
        <v>4758</v>
      </c>
      <c r="H24" t="s">
        <v>781</v>
      </c>
      <c r="I24" t="s">
        <v>4760</v>
      </c>
      <c r="J24">
        <v>1730</v>
      </c>
      <c r="K24" s="34" t="s">
        <v>10445</v>
      </c>
      <c r="M24" s="29" t="str">
        <f t="shared" si="0"/>
        <v>YES</v>
      </c>
      <c r="N24" s="11" t="str">
        <f t="shared" si="1"/>
        <v>NO</v>
      </c>
      <c r="O24" s="11" t="s">
        <v>4658</v>
      </c>
      <c r="P24" s="9">
        <f t="shared" si="10"/>
        <v>0.99863526140514447</v>
      </c>
      <c r="Q24" s="11" t="str">
        <f t="shared" si="11"/>
        <v>YES</v>
      </c>
      <c r="R24" s="11" t="s">
        <v>4658</v>
      </c>
      <c r="S24" s="12" t="s">
        <v>4658</v>
      </c>
      <c r="T24" s="37"/>
      <c r="U24" t="str">
        <f t="shared" si="2"/>
        <v>11 mile corner</v>
      </c>
      <c r="V24" t="str">
        <f t="shared" si="12"/>
        <v>eleven mile corner</v>
      </c>
      <c r="X24" s="93" t="s">
        <v>8359</v>
      </c>
      <c r="Y24" s="83" t="s">
        <v>538</v>
      </c>
      <c r="Z24" s="92">
        <v>1029355426.23</v>
      </c>
      <c r="AA24" s="91" t="str">
        <f t="shared" si="3"/>
        <v>0402122</v>
      </c>
      <c r="AB24" s="18" t="b">
        <f t="shared" si="4"/>
        <v>1</v>
      </c>
      <c r="AC24" s="18" t="str">
        <f t="shared" si="5"/>
        <v>22</v>
      </c>
      <c r="AD24" s="18" t="b">
        <f t="shared" si="6"/>
        <v>1</v>
      </c>
      <c r="AE24" s="18" t="str">
        <f t="shared" si="7"/>
        <v>0402122</v>
      </c>
      <c r="AF24" s="18" t="b">
        <f t="shared" si="8"/>
        <v>1</v>
      </c>
      <c r="AG24" s="19">
        <f t="shared" si="9"/>
        <v>36.923045304967289</v>
      </c>
      <c r="AI24" s="17" t="s">
        <v>4731</v>
      </c>
      <c r="AJ24" s="18" t="s">
        <v>10445</v>
      </c>
      <c r="AK24" s="19" t="s">
        <v>7793</v>
      </c>
    </row>
    <row r="25" spans="1:37" x14ac:dyDescent="0.25">
      <c r="A25">
        <v>369656</v>
      </c>
      <c r="B25">
        <v>26.380417999999999</v>
      </c>
      <c r="C25" t="s">
        <v>693</v>
      </c>
      <c r="D25" t="s">
        <v>4731</v>
      </c>
      <c r="E25" t="s">
        <v>4756</v>
      </c>
      <c r="F25" t="s">
        <v>4758</v>
      </c>
      <c r="G25" t="s">
        <v>4758</v>
      </c>
      <c r="H25" t="s">
        <v>694</v>
      </c>
      <c r="I25" t="s">
        <v>4760</v>
      </c>
      <c r="J25">
        <v>1183</v>
      </c>
      <c r="K25" s="34" t="s">
        <v>10446</v>
      </c>
      <c r="M25" s="29" t="str">
        <f t="shared" si="0"/>
        <v>YES</v>
      </c>
      <c r="N25" s="11" t="str">
        <f t="shared" si="1"/>
        <v>NO</v>
      </c>
      <c r="O25" s="11" t="s">
        <v>4658</v>
      </c>
      <c r="P25" s="9">
        <f t="shared" si="10"/>
        <v>1.0058872128452718</v>
      </c>
      <c r="Q25" s="11" t="str">
        <f t="shared" si="11"/>
        <v>YES</v>
      </c>
      <c r="R25" s="11" t="s">
        <v>4658</v>
      </c>
      <c r="S25" s="12" t="s">
        <v>4658</v>
      </c>
      <c r="T25" s="37"/>
      <c r="U25" t="str">
        <f t="shared" si="2"/>
        <v>florence n</v>
      </c>
      <c r="V25" t="str">
        <f t="shared" si="12"/>
        <v>florence north</v>
      </c>
      <c r="X25" s="93" t="s">
        <v>8393</v>
      </c>
      <c r="Y25" s="83" t="s">
        <v>4090</v>
      </c>
      <c r="Z25" s="92">
        <v>731139471.48300004</v>
      </c>
      <c r="AA25" s="91" t="str">
        <f t="shared" si="3"/>
        <v>0402123</v>
      </c>
      <c r="AB25" s="18" t="b">
        <f t="shared" si="4"/>
        <v>1</v>
      </c>
      <c r="AC25" s="18" t="str">
        <f t="shared" si="5"/>
        <v>23</v>
      </c>
      <c r="AD25" s="18" t="b">
        <f t="shared" si="6"/>
        <v>1</v>
      </c>
      <c r="AE25" s="18" t="str">
        <f t="shared" si="7"/>
        <v>0402123</v>
      </c>
      <c r="AF25" s="18" t="b">
        <f t="shared" si="8"/>
        <v>1</v>
      </c>
      <c r="AG25" s="19">
        <f t="shared" si="9"/>
        <v>26.226019839122763</v>
      </c>
      <c r="AI25" s="17" t="s">
        <v>4731</v>
      </c>
      <c r="AJ25" s="18" t="s">
        <v>10446</v>
      </c>
      <c r="AK25" s="19" t="s">
        <v>7794</v>
      </c>
    </row>
    <row r="26" spans="1:37" x14ac:dyDescent="0.25">
      <c r="A26">
        <v>335902</v>
      </c>
      <c r="B26">
        <v>11.321353</v>
      </c>
      <c r="C26" t="s">
        <v>793</v>
      </c>
      <c r="D26" t="s">
        <v>4731</v>
      </c>
      <c r="E26" t="s">
        <v>4756</v>
      </c>
      <c r="F26" t="s">
        <v>794</v>
      </c>
      <c r="G26" t="s">
        <v>4758</v>
      </c>
      <c r="H26" t="s">
        <v>795</v>
      </c>
      <c r="I26" t="s">
        <v>4760</v>
      </c>
      <c r="J26">
        <v>2401</v>
      </c>
      <c r="K26" s="34" t="s">
        <v>10447</v>
      </c>
      <c r="M26" s="29" t="str">
        <f t="shared" si="0"/>
        <v>YES</v>
      </c>
      <c r="N26" s="11" t="str">
        <f t="shared" si="1"/>
        <v>NO</v>
      </c>
      <c r="O26" s="11" t="s">
        <v>4658</v>
      </c>
      <c r="P26" s="9">
        <f t="shared" si="10"/>
        <v>0.99638039317802052</v>
      </c>
      <c r="Q26" s="11" t="str">
        <f t="shared" si="11"/>
        <v>YES</v>
      </c>
      <c r="R26" s="11" t="s">
        <v>4658</v>
      </c>
      <c r="S26" s="12" t="s">
        <v>4658</v>
      </c>
      <c r="T26" s="37"/>
      <c r="U26" t="str">
        <f t="shared" si="2"/>
        <v>florence s</v>
      </c>
      <c r="V26" t="str">
        <f t="shared" si="12"/>
        <v>florence south</v>
      </c>
      <c r="X26" s="93" t="s">
        <v>8394</v>
      </c>
      <c r="Y26" s="83" t="s">
        <v>4086</v>
      </c>
      <c r="Z26" s="92">
        <v>316767782.301</v>
      </c>
      <c r="AA26" s="91" t="str">
        <f t="shared" si="3"/>
        <v>0402124</v>
      </c>
      <c r="AB26" s="18" t="b">
        <f t="shared" si="4"/>
        <v>1</v>
      </c>
      <c r="AC26" s="18" t="str">
        <f t="shared" si="5"/>
        <v>24</v>
      </c>
      <c r="AD26" s="18" t="b">
        <f t="shared" si="6"/>
        <v>1</v>
      </c>
      <c r="AE26" s="18" t="str">
        <f t="shared" si="7"/>
        <v>0402124</v>
      </c>
      <c r="AF26" s="18" t="b">
        <f t="shared" si="8"/>
        <v>1</v>
      </c>
      <c r="AG26" s="19">
        <f t="shared" si="9"/>
        <v>11.362480712702308</v>
      </c>
      <c r="AI26" s="17" t="s">
        <v>4731</v>
      </c>
      <c r="AJ26" s="18" t="s">
        <v>10447</v>
      </c>
      <c r="AK26" s="19" t="s">
        <v>7795</v>
      </c>
    </row>
    <row r="27" spans="1:37" x14ac:dyDescent="0.25">
      <c r="A27">
        <v>335968</v>
      </c>
      <c r="B27">
        <v>534.38789999999995</v>
      </c>
      <c r="C27" t="s">
        <v>800</v>
      </c>
      <c r="D27" t="s">
        <v>4731</v>
      </c>
      <c r="E27" t="s">
        <v>4756</v>
      </c>
      <c r="F27" t="s">
        <v>4758</v>
      </c>
      <c r="G27" t="s">
        <v>4758</v>
      </c>
      <c r="H27" t="s">
        <v>801</v>
      </c>
      <c r="I27" t="s">
        <v>4760</v>
      </c>
      <c r="J27">
        <v>20311</v>
      </c>
      <c r="K27" s="34" t="s">
        <v>10448</v>
      </c>
      <c r="M27" s="29" t="str">
        <f t="shared" si="0"/>
        <v>YES</v>
      </c>
      <c r="N27" s="11" t="str">
        <f t="shared" si="1"/>
        <v>YES</v>
      </c>
      <c r="O27" s="11" t="s">
        <v>4658</v>
      </c>
      <c r="P27" s="9">
        <f t="shared" si="10"/>
        <v>1.0055097747469679</v>
      </c>
      <c r="Q27" s="11" t="str">
        <f t="shared" si="11"/>
        <v>YES</v>
      </c>
      <c r="R27" s="11" t="s">
        <v>4658</v>
      </c>
      <c r="S27" s="12" t="s">
        <v>4658</v>
      </c>
      <c r="T27" s="37"/>
      <c r="U27" t="str">
        <f t="shared" si="2"/>
        <v>cactus forest</v>
      </c>
      <c r="V27" t="str">
        <f t="shared" si="12"/>
        <v>cactus forest</v>
      </c>
      <c r="X27" s="93" t="s">
        <v>8361</v>
      </c>
      <c r="Y27" s="83" t="s">
        <v>552</v>
      </c>
      <c r="Z27" s="92">
        <v>14816245456.299999</v>
      </c>
      <c r="AA27" s="91" t="str">
        <f t="shared" si="3"/>
        <v>0402125</v>
      </c>
      <c r="AB27" s="18" t="b">
        <f t="shared" si="4"/>
        <v>1</v>
      </c>
      <c r="AC27" s="18" t="str">
        <f t="shared" si="5"/>
        <v>25</v>
      </c>
      <c r="AD27" s="18" t="b">
        <f t="shared" si="6"/>
        <v>1</v>
      </c>
      <c r="AE27" s="18" t="str">
        <f t="shared" si="7"/>
        <v>0402125</v>
      </c>
      <c r="AF27" s="18" t="b">
        <f t="shared" si="8"/>
        <v>1</v>
      </c>
      <c r="AG27" s="19">
        <f t="shared" si="9"/>
        <v>531.45967689322197</v>
      </c>
      <c r="AI27" s="17" t="s">
        <v>4731</v>
      </c>
      <c r="AJ27" s="18" t="s">
        <v>10448</v>
      </c>
      <c r="AK27" s="19" t="s">
        <v>7796</v>
      </c>
    </row>
    <row r="28" spans="1:37" x14ac:dyDescent="0.25">
      <c r="A28">
        <v>336042</v>
      </c>
      <c r="B28">
        <v>2.3589199999999999</v>
      </c>
      <c r="C28" t="s">
        <v>806</v>
      </c>
      <c r="D28" t="s">
        <v>4731</v>
      </c>
      <c r="E28" t="s">
        <v>4756</v>
      </c>
      <c r="F28" t="s">
        <v>659</v>
      </c>
      <c r="G28" t="s">
        <v>4758</v>
      </c>
      <c r="H28" t="s">
        <v>807</v>
      </c>
      <c r="I28" t="s">
        <v>4760</v>
      </c>
      <c r="J28">
        <v>5430</v>
      </c>
      <c r="K28" s="34" t="s">
        <v>10449</v>
      </c>
      <c r="M28" s="29" t="str">
        <f t="shared" si="0"/>
        <v>YES</v>
      </c>
      <c r="N28" s="11" t="str">
        <f t="shared" si="1"/>
        <v>NO</v>
      </c>
      <c r="O28" s="11" t="s">
        <v>8405</v>
      </c>
      <c r="P28" s="9">
        <f t="shared" si="10"/>
        <v>0.99739664300079556</v>
      </c>
      <c r="Q28" s="11" t="str">
        <f t="shared" si="11"/>
        <v>YES</v>
      </c>
      <c r="R28" s="11" t="s">
        <v>4658</v>
      </c>
      <c r="S28" s="12" t="s">
        <v>4658</v>
      </c>
      <c r="T28" s="37"/>
      <c r="U28" t="str">
        <f t="shared" si="2"/>
        <v>florence river bottom</v>
      </c>
      <c r="V28" t="str">
        <f t="shared" si="12"/>
        <v>johnson ranch</v>
      </c>
      <c r="X28" s="93" t="s">
        <v>8375</v>
      </c>
      <c r="Y28" s="83" t="s">
        <v>526</v>
      </c>
      <c r="Z28" s="92">
        <v>65934566.543300003</v>
      </c>
      <c r="AA28" s="91" t="str">
        <f t="shared" si="3"/>
        <v>0402126</v>
      </c>
      <c r="AB28" s="18" t="b">
        <f t="shared" si="4"/>
        <v>1</v>
      </c>
      <c r="AC28" s="18" t="str">
        <f t="shared" si="5"/>
        <v>26</v>
      </c>
      <c r="AD28" s="18" t="b">
        <f t="shared" si="6"/>
        <v>1</v>
      </c>
      <c r="AE28" s="18" t="str">
        <f t="shared" si="7"/>
        <v>0402126</v>
      </c>
      <c r="AF28" s="18" t="b">
        <f t="shared" si="8"/>
        <v>1</v>
      </c>
      <c r="AG28" s="19">
        <f t="shared" si="9"/>
        <v>2.3650771401264064</v>
      </c>
      <c r="AI28" s="17" t="s">
        <v>4731</v>
      </c>
      <c r="AJ28" s="18" t="s">
        <v>10449</v>
      </c>
      <c r="AK28" s="19" t="s">
        <v>7797</v>
      </c>
    </row>
    <row r="29" spans="1:37" x14ac:dyDescent="0.25">
      <c r="A29">
        <v>336212</v>
      </c>
      <c r="B29">
        <v>48.560346000000003</v>
      </c>
      <c r="C29" t="s">
        <v>815</v>
      </c>
      <c r="D29" t="s">
        <v>4731</v>
      </c>
      <c r="E29" t="s">
        <v>4756</v>
      </c>
      <c r="F29" t="s">
        <v>4758</v>
      </c>
      <c r="G29" t="s">
        <v>4758</v>
      </c>
      <c r="H29" t="s">
        <v>816</v>
      </c>
      <c r="I29" t="s">
        <v>4760</v>
      </c>
      <c r="J29">
        <v>8684</v>
      </c>
      <c r="K29" s="34" t="s">
        <v>10450</v>
      </c>
      <c r="M29" s="29" t="str">
        <f t="shared" si="0"/>
        <v>YES</v>
      </c>
      <c r="N29" s="11" t="str">
        <f t="shared" si="1"/>
        <v>YES</v>
      </c>
      <c r="O29" s="11" t="s">
        <v>4658</v>
      </c>
      <c r="P29" s="9">
        <f t="shared" si="10"/>
        <v>2.3447412092798459</v>
      </c>
      <c r="Q29" s="11" t="str">
        <f t="shared" si="11"/>
        <v>NO</v>
      </c>
      <c r="R29" s="11" t="s">
        <v>8405</v>
      </c>
      <c r="S29" s="12" t="s">
        <v>4658</v>
      </c>
      <c r="T29" s="37"/>
      <c r="U29" t="str">
        <f t="shared" si="2"/>
        <v>poston butte</v>
      </c>
      <c r="V29" t="str">
        <f t="shared" si="12"/>
        <v>poston butte</v>
      </c>
      <c r="X29" s="93" t="s">
        <v>8395</v>
      </c>
      <c r="Y29" s="83" t="s">
        <v>4115</v>
      </c>
      <c r="Z29" s="92">
        <v>577370647.37399995</v>
      </c>
      <c r="AA29" s="91" t="str">
        <f t="shared" si="3"/>
        <v>0402127</v>
      </c>
      <c r="AB29" s="18" t="b">
        <f t="shared" si="4"/>
        <v>1</v>
      </c>
      <c r="AC29" s="18" t="str">
        <f t="shared" si="5"/>
        <v>27</v>
      </c>
      <c r="AD29" s="18" t="b">
        <f t="shared" si="6"/>
        <v>1</v>
      </c>
      <c r="AE29" s="18" t="str">
        <f t="shared" si="7"/>
        <v>0402127</v>
      </c>
      <c r="AF29" s="18" t="b">
        <f t="shared" si="8"/>
        <v>1</v>
      </c>
      <c r="AG29" s="19">
        <f t="shared" si="9"/>
        <v>20.71032223420282</v>
      </c>
      <c r="AI29" s="17" t="s">
        <v>4731</v>
      </c>
      <c r="AJ29" s="18" t="s">
        <v>10450</v>
      </c>
      <c r="AK29" s="19" t="s">
        <v>7798</v>
      </c>
    </row>
    <row r="30" spans="1:37" x14ac:dyDescent="0.25">
      <c r="A30">
        <v>346980</v>
      </c>
      <c r="B30">
        <v>28.284986</v>
      </c>
      <c r="C30" t="s">
        <v>831</v>
      </c>
      <c r="D30" t="s">
        <v>4731</v>
      </c>
      <c r="E30" t="s">
        <v>4756</v>
      </c>
      <c r="F30" t="s">
        <v>659</v>
      </c>
      <c r="G30" t="s">
        <v>4758</v>
      </c>
      <c r="H30" t="s">
        <v>832</v>
      </c>
      <c r="I30" t="s">
        <v>4760</v>
      </c>
      <c r="J30">
        <v>9747</v>
      </c>
      <c r="K30" s="34" t="s">
        <v>10451</v>
      </c>
      <c r="M30" s="29" t="str">
        <f t="shared" si="0"/>
        <v>YES</v>
      </c>
      <c r="N30" s="11" t="str">
        <f t="shared" si="1"/>
        <v>YES</v>
      </c>
      <c r="O30" s="11" t="s">
        <v>4658</v>
      </c>
      <c r="P30" s="9">
        <f t="shared" si="10"/>
        <v>0.99028914898970721</v>
      </c>
      <c r="Q30" s="11" t="str">
        <f t="shared" si="11"/>
        <v>YES</v>
      </c>
      <c r="R30" s="11" t="s">
        <v>4658</v>
      </c>
      <c r="S30" s="12" t="s">
        <v>4658</v>
      </c>
      <c r="T30" s="37"/>
      <c r="U30" t="str">
        <f t="shared" si="2"/>
        <v>queen creek</v>
      </c>
      <c r="V30" t="str">
        <f t="shared" si="12"/>
        <v>queen creek</v>
      </c>
      <c r="X30" s="93" t="s">
        <v>3490</v>
      </c>
      <c r="Y30" s="83" t="s">
        <v>4125</v>
      </c>
      <c r="Z30" s="92">
        <v>796272638.65999997</v>
      </c>
      <c r="AA30" s="91" t="str">
        <f t="shared" si="3"/>
        <v>0402128</v>
      </c>
      <c r="AB30" s="18" t="b">
        <f t="shared" si="4"/>
        <v>1</v>
      </c>
      <c r="AC30" s="18" t="str">
        <f t="shared" si="5"/>
        <v>28</v>
      </c>
      <c r="AD30" s="18" t="b">
        <f t="shared" si="6"/>
        <v>1</v>
      </c>
      <c r="AE30" s="18" t="str">
        <f t="shared" si="7"/>
        <v>0402128</v>
      </c>
      <c r="AF30" s="18" t="b">
        <f t="shared" si="8"/>
        <v>1</v>
      </c>
      <c r="AG30" s="19">
        <f t="shared" si="9"/>
        <v>28.562350732466712</v>
      </c>
      <c r="AI30" s="17" t="s">
        <v>4731</v>
      </c>
      <c r="AJ30" s="18" t="s">
        <v>10451</v>
      </c>
      <c r="AK30" s="19" t="s">
        <v>7799</v>
      </c>
    </row>
    <row r="31" spans="1:37" x14ac:dyDescent="0.25">
      <c r="A31">
        <v>257870</v>
      </c>
      <c r="B31">
        <v>41.208409000000003</v>
      </c>
      <c r="C31" t="s">
        <v>835</v>
      </c>
      <c r="D31" t="s">
        <v>4731</v>
      </c>
      <c r="E31" t="s">
        <v>4756</v>
      </c>
      <c r="F31" t="s">
        <v>651</v>
      </c>
      <c r="G31" t="s">
        <v>4758</v>
      </c>
      <c r="H31" t="s">
        <v>836</v>
      </c>
      <c r="I31" t="s">
        <v>4760</v>
      </c>
      <c r="J31">
        <v>2687</v>
      </c>
      <c r="K31" s="34" t="s">
        <v>10452</v>
      </c>
      <c r="M31" s="29" t="str">
        <f t="shared" si="0"/>
        <v>YES</v>
      </c>
      <c r="N31" s="11" t="str">
        <f t="shared" si="1"/>
        <v>YES</v>
      </c>
      <c r="O31" s="11" t="s">
        <v>4658</v>
      </c>
      <c r="P31" s="9">
        <f t="shared" si="10"/>
        <v>0.97910015616946966</v>
      </c>
      <c r="Q31" s="11" t="str">
        <f t="shared" si="11"/>
        <v>YES</v>
      </c>
      <c r="R31" s="11" t="s">
        <v>4658</v>
      </c>
      <c r="S31" s="12" t="s">
        <v>4658</v>
      </c>
      <c r="T31" s="37"/>
      <c r="U31" t="str">
        <f t="shared" si="2"/>
        <v>sacaton</v>
      </c>
      <c r="V31" t="str">
        <f t="shared" si="12"/>
        <v>sacaton</v>
      </c>
      <c r="X31" s="93" t="s">
        <v>8381</v>
      </c>
      <c r="Y31" s="83" t="s">
        <v>429</v>
      </c>
      <c r="Z31" s="92">
        <v>1173347284.47</v>
      </c>
      <c r="AA31" s="91" t="str">
        <f t="shared" si="3"/>
        <v>0402129</v>
      </c>
      <c r="AB31" s="18" t="b">
        <f t="shared" si="4"/>
        <v>1</v>
      </c>
      <c r="AC31" s="18" t="str">
        <f t="shared" si="5"/>
        <v>29</v>
      </c>
      <c r="AD31" s="18" t="b">
        <f t="shared" si="6"/>
        <v>1</v>
      </c>
      <c r="AE31" s="18" t="str">
        <f t="shared" si="7"/>
        <v>0402129</v>
      </c>
      <c r="AF31" s="18" t="b">
        <f t="shared" si="8"/>
        <v>1</v>
      </c>
      <c r="AG31" s="19">
        <f t="shared" si="9"/>
        <v>42.088042515711088</v>
      </c>
      <c r="AI31" s="17" t="s">
        <v>4731</v>
      </c>
      <c r="AJ31" s="18" t="s">
        <v>10452</v>
      </c>
      <c r="AK31" s="19" t="s">
        <v>7800</v>
      </c>
    </row>
    <row r="32" spans="1:37" x14ac:dyDescent="0.25">
      <c r="A32">
        <v>175346</v>
      </c>
      <c r="B32">
        <v>48.784247000000001</v>
      </c>
      <c r="C32" t="s">
        <v>728</v>
      </c>
      <c r="D32" t="s">
        <v>4731</v>
      </c>
      <c r="E32" t="s">
        <v>4756</v>
      </c>
      <c r="F32" t="s">
        <v>4758</v>
      </c>
      <c r="G32" t="s">
        <v>4758</v>
      </c>
      <c r="H32" t="s">
        <v>4722</v>
      </c>
      <c r="I32" t="s">
        <v>4760</v>
      </c>
      <c r="J32">
        <v>16513</v>
      </c>
      <c r="K32" s="34" t="s">
        <v>10453</v>
      </c>
      <c r="M32" s="29" t="str">
        <f t="shared" si="0"/>
        <v>YES</v>
      </c>
      <c r="N32" s="11" t="str">
        <f t="shared" si="1"/>
        <v>YES</v>
      </c>
      <c r="O32" s="11" t="s">
        <v>4658</v>
      </c>
      <c r="P32" s="9">
        <f t="shared" si="10"/>
        <v>1.0609516320599883</v>
      </c>
      <c r="Q32" s="11" t="str">
        <f t="shared" si="11"/>
        <v>NO</v>
      </c>
      <c r="R32" s="11" t="s">
        <v>8405</v>
      </c>
      <c r="S32" s="12" t="s">
        <v>4658</v>
      </c>
      <c r="T32" s="37"/>
      <c r="U32" t="str">
        <f t="shared" si="2"/>
        <v>maricopa</v>
      </c>
      <c r="V32" t="str">
        <f t="shared" si="12"/>
        <v>maricopa</v>
      </c>
      <c r="X32" s="93" t="s">
        <v>2582</v>
      </c>
      <c r="Y32" s="83" t="s">
        <v>417</v>
      </c>
      <c r="Z32" s="92">
        <v>1281893264.9400001</v>
      </c>
      <c r="AA32" s="91" t="str">
        <f t="shared" si="3"/>
        <v>0402130</v>
      </c>
      <c r="AB32" s="18" t="b">
        <f t="shared" si="4"/>
        <v>1</v>
      </c>
      <c r="AC32" s="18" t="str">
        <f t="shared" si="5"/>
        <v>30</v>
      </c>
      <c r="AD32" s="18" t="b">
        <f t="shared" si="6"/>
        <v>1</v>
      </c>
      <c r="AE32" s="18" t="str">
        <f t="shared" si="7"/>
        <v>0402130</v>
      </c>
      <c r="AF32" s="18" t="b">
        <f t="shared" si="8"/>
        <v>1</v>
      </c>
      <c r="AG32" s="19">
        <f t="shared" si="9"/>
        <v>45.981593812413912</v>
      </c>
      <c r="AI32" s="17" t="s">
        <v>4731</v>
      </c>
      <c r="AJ32" s="18" t="s">
        <v>10453</v>
      </c>
      <c r="AK32" s="19" t="s">
        <v>7801</v>
      </c>
    </row>
    <row r="33" spans="1:37" x14ac:dyDescent="0.25">
      <c r="A33">
        <v>175373</v>
      </c>
      <c r="B33">
        <v>27.538862999999999</v>
      </c>
      <c r="C33" t="s">
        <v>729</v>
      </c>
      <c r="D33" t="s">
        <v>4731</v>
      </c>
      <c r="E33" t="s">
        <v>4756</v>
      </c>
      <c r="F33" t="s">
        <v>4758</v>
      </c>
      <c r="G33" t="s">
        <v>4758</v>
      </c>
      <c r="H33" t="s">
        <v>730</v>
      </c>
      <c r="I33" t="s">
        <v>4760</v>
      </c>
      <c r="J33">
        <v>890</v>
      </c>
      <c r="K33" s="34" t="s">
        <v>10454</v>
      </c>
      <c r="M33" s="29" t="str">
        <f t="shared" si="0"/>
        <v>YES</v>
      </c>
      <c r="N33" s="11" t="str">
        <f t="shared" si="1"/>
        <v>YES</v>
      </c>
      <c r="O33" s="11" t="s">
        <v>4658</v>
      </c>
      <c r="P33" s="9">
        <f t="shared" si="10"/>
        <v>1.0042079698125199</v>
      </c>
      <c r="Q33" s="11" t="str">
        <f t="shared" si="11"/>
        <v>YES</v>
      </c>
      <c r="R33" s="11" t="s">
        <v>4658</v>
      </c>
      <c r="S33" s="12" t="s">
        <v>4658</v>
      </c>
      <c r="T33" s="37"/>
      <c r="U33" t="str">
        <f t="shared" si="2"/>
        <v>stanfield</v>
      </c>
      <c r="V33" t="str">
        <f t="shared" si="12"/>
        <v>stanfield</v>
      </c>
      <c r="X33" s="93" t="s">
        <v>8350</v>
      </c>
      <c r="Y33" s="83" t="s">
        <v>4177</v>
      </c>
      <c r="Z33" s="92">
        <v>764522351.28400004</v>
      </c>
      <c r="AA33" s="91" t="str">
        <f t="shared" si="3"/>
        <v>0402131</v>
      </c>
      <c r="AB33" s="18" t="b">
        <f t="shared" si="4"/>
        <v>1</v>
      </c>
      <c r="AC33" s="18" t="str">
        <f t="shared" si="5"/>
        <v>31</v>
      </c>
      <c r="AD33" s="18" t="b">
        <f t="shared" si="6"/>
        <v>1</v>
      </c>
      <c r="AE33" s="18" t="str">
        <f t="shared" si="7"/>
        <v>0402131</v>
      </c>
      <c r="AF33" s="18" t="b">
        <f t="shared" si="8"/>
        <v>1</v>
      </c>
      <c r="AG33" s="19">
        <f t="shared" si="9"/>
        <v>27.423465883407946</v>
      </c>
      <c r="AI33" s="17" t="s">
        <v>4731</v>
      </c>
      <c r="AJ33" s="18" t="s">
        <v>10454</v>
      </c>
      <c r="AK33" s="19" t="s">
        <v>7802</v>
      </c>
    </row>
    <row r="34" spans="1:37" x14ac:dyDescent="0.25">
      <c r="A34">
        <v>175570</v>
      </c>
      <c r="B34">
        <v>1.0173730000000001</v>
      </c>
      <c r="C34" t="s">
        <v>751</v>
      </c>
      <c r="D34" t="s">
        <v>4731</v>
      </c>
      <c r="E34" t="s">
        <v>4756</v>
      </c>
      <c r="F34" t="s">
        <v>732</v>
      </c>
      <c r="G34" t="s">
        <v>739</v>
      </c>
      <c r="H34" t="s">
        <v>752</v>
      </c>
      <c r="I34" t="s">
        <v>4760</v>
      </c>
      <c r="J34">
        <v>4123</v>
      </c>
      <c r="K34" s="34" t="s">
        <v>10455</v>
      </c>
      <c r="M34" s="29" t="str">
        <f t="shared" si="0"/>
        <v>YES</v>
      </c>
      <c r="N34" s="11" t="str">
        <f t="shared" si="1"/>
        <v>NO</v>
      </c>
      <c r="O34" s="11" t="s">
        <v>4658</v>
      </c>
      <c r="P34" s="9">
        <f t="shared" si="10"/>
        <v>1.0049776912296502</v>
      </c>
      <c r="Q34" s="11" t="str">
        <f t="shared" si="11"/>
        <v>YES</v>
      </c>
      <c r="R34" s="11" t="s">
        <v>4658</v>
      </c>
      <c r="S34" s="12" t="s">
        <v>4658</v>
      </c>
      <c r="T34" s="37"/>
      <c r="U34" t="str">
        <f t="shared" si="2"/>
        <v>casa grande n</v>
      </c>
      <c r="V34" t="str">
        <f t="shared" si="12"/>
        <v>casa grande north</v>
      </c>
      <c r="X34" s="93" t="s">
        <v>8331</v>
      </c>
      <c r="Y34" s="83" t="s">
        <v>62</v>
      </c>
      <c r="Z34" s="92">
        <v>28222249.797899999</v>
      </c>
      <c r="AA34" s="91" t="str">
        <f t="shared" si="3"/>
        <v>0402132</v>
      </c>
      <c r="AB34" s="18" t="b">
        <f t="shared" si="4"/>
        <v>1</v>
      </c>
      <c r="AC34" s="18" t="str">
        <f t="shared" si="5"/>
        <v>32</v>
      </c>
      <c r="AD34" s="18" t="b">
        <f t="shared" si="6"/>
        <v>1</v>
      </c>
      <c r="AE34" s="18" t="str">
        <f t="shared" si="7"/>
        <v>0402132</v>
      </c>
      <c r="AF34" s="18" t="b">
        <f t="shared" si="8"/>
        <v>1</v>
      </c>
      <c r="AG34" s="19">
        <f t="shared" si="9"/>
        <v>1.0123339143530474</v>
      </c>
      <c r="AI34" s="17" t="s">
        <v>4731</v>
      </c>
      <c r="AJ34" s="18" t="s">
        <v>10455</v>
      </c>
      <c r="AK34" s="19" t="s">
        <v>7803</v>
      </c>
    </row>
    <row r="35" spans="1:37" x14ac:dyDescent="0.25">
      <c r="A35">
        <v>175488</v>
      </c>
      <c r="B35">
        <v>0.75800299999999998</v>
      </c>
      <c r="C35" t="s">
        <v>743</v>
      </c>
      <c r="D35" t="s">
        <v>4731</v>
      </c>
      <c r="E35" t="s">
        <v>4756</v>
      </c>
      <c r="F35" t="s">
        <v>732</v>
      </c>
      <c r="G35" t="s">
        <v>739</v>
      </c>
      <c r="H35" t="s">
        <v>744</v>
      </c>
      <c r="I35" t="s">
        <v>4760</v>
      </c>
      <c r="J35">
        <v>3389</v>
      </c>
      <c r="K35" s="34" t="s">
        <v>10456</v>
      </c>
      <c r="M35" s="29" t="str">
        <f t="shared" ref="M35:M66" si="13">IF(EXACT(LOWER(TRIM(C35)),LOWER(TRIM(AA35))), "YES", "NO")</f>
        <v>YES</v>
      </c>
      <c r="N35" s="11" t="str">
        <f t="shared" ref="N35:N66" si="14">IF(EXACT(U35,V35), "YES", "NO")</f>
        <v>NO</v>
      </c>
      <c r="O35" s="11" t="s">
        <v>4658</v>
      </c>
      <c r="P35" s="9">
        <f t="shared" si="10"/>
        <v>0.99644005717166906</v>
      </c>
      <c r="Q35" s="11" t="str">
        <f t="shared" si="11"/>
        <v>YES</v>
      </c>
      <c r="R35" s="11" t="s">
        <v>4658</v>
      </c>
      <c r="S35" s="12" t="s">
        <v>4658</v>
      </c>
      <c r="T35" s="37"/>
      <c r="U35" t="str">
        <f t="shared" ref="U35:U66" si="15">LOWER(TRIM(H35))</f>
        <v>casa grande nc</v>
      </c>
      <c r="V35" t="str">
        <f t="shared" si="12"/>
        <v>casa grande n central</v>
      </c>
      <c r="X35" s="93" t="s">
        <v>8332</v>
      </c>
      <c r="Y35" s="83" t="s">
        <v>403</v>
      </c>
      <c r="Z35" s="92">
        <v>21207407.995200001</v>
      </c>
      <c r="AA35" s="91" t="str">
        <f t="shared" ref="AA35:AA65" si="16">CONCATENATE("04021", Y35)</f>
        <v>0402133</v>
      </c>
      <c r="AB35" s="18" t="b">
        <f t="shared" ref="AB35:AB66" si="17">EXACT(TRIM(AJ35),TRIM(K35))</f>
        <v>1</v>
      </c>
      <c r="AC35" s="18" t="str">
        <f t="shared" ref="AC35:AC66" si="18">MID(AK35,1,2)</f>
        <v>33</v>
      </c>
      <c r="AD35" s="18" t="b">
        <f t="shared" ref="AD35:AD66" si="19">EXACT(TRIM(Y35),TRIM(AC35))</f>
        <v>1</v>
      </c>
      <c r="AE35" s="18" t="str">
        <f t="shared" ref="AE35:AE66" si="20">CONCATENATE(AI35,AC35)</f>
        <v>0402133</v>
      </c>
      <c r="AF35" s="18" t="b">
        <f t="shared" ref="AF35:AF66" si="21">EXACT(TRIM(AA35),TRIM(AE35))</f>
        <v>1</v>
      </c>
      <c r="AG35" s="19">
        <f t="shared" ref="AG35:AG65" si="22">Z35/27878400</f>
        <v>0.76071108798209364</v>
      </c>
      <c r="AI35" s="17" t="s">
        <v>4731</v>
      </c>
      <c r="AJ35" s="18" t="s">
        <v>10456</v>
      </c>
      <c r="AK35" s="19" t="s">
        <v>7804</v>
      </c>
    </row>
    <row r="36" spans="1:37" x14ac:dyDescent="0.25">
      <c r="A36">
        <v>175471</v>
      </c>
      <c r="B36">
        <v>0.76151199999999997</v>
      </c>
      <c r="C36" t="s">
        <v>741</v>
      </c>
      <c r="D36" t="s">
        <v>4731</v>
      </c>
      <c r="E36" t="s">
        <v>4756</v>
      </c>
      <c r="F36" t="s">
        <v>732</v>
      </c>
      <c r="G36" t="s">
        <v>739</v>
      </c>
      <c r="H36" t="s">
        <v>742</v>
      </c>
      <c r="I36" t="s">
        <v>4760</v>
      </c>
      <c r="J36">
        <v>2818</v>
      </c>
      <c r="K36" s="34" t="s">
        <v>10457</v>
      </c>
      <c r="M36" s="29" t="str">
        <f t="shared" si="13"/>
        <v>YES</v>
      </c>
      <c r="N36" s="11" t="str">
        <f t="shared" si="14"/>
        <v>NO</v>
      </c>
      <c r="O36" s="11" t="s">
        <v>4658</v>
      </c>
      <c r="P36" s="9">
        <f t="shared" si="10"/>
        <v>0.99882032348115068</v>
      </c>
      <c r="Q36" s="11" t="str">
        <f t="shared" ref="Q36:Q67" si="23">IF(ABS(B36-AG36)/B36 &gt; 0.03, "NO", "YES")</f>
        <v>YES</v>
      </c>
      <c r="R36" s="11" t="s">
        <v>4658</v>
      </c>
      <c r="S36" s="12" t="s">
        <v>4658</v>
      </c>
      <c r="T36" s="37"/>
      <c r="U36" t="str">
        <f t="shared" si="15"/>
        <v>casa grande sc</v>
      </c>
      <c r="V36" t="str">
        <f t="shared" si="12"/>
        <v>casa grande s central</v>
      </c>
      <c r="X36" s="93" t="s">
        <v>8333</v>
      </c>
      <c r="Y36" s="83" t="s">
        <v>54</v>
      </c>
      <c r="Z36" s="92">
        <v>21254809.941</v>
      </c>
      <c r="AA36" s="91" t="str">
        <f t="shared" si="16"/>
        <v>0402134</v>
      </c>
      <c r="AB36" s="18" t="b">
        <f t="shared" si="17"/>
        <v>1</v>
      </c>
      <c r="AC36" s="18" t="str">
        <f t="shared" si="18"/>
        <v>34</v>
      </c>
      <c r="AD36" s="18" t="b">
        <f t="shared" si="19"/>
        <v>1</v>
      </c>
      <c r="AE36" s="18" t="str">
        <f t="shared" si="20"/>
        <v>0402134</v>
      </c>
      <c r="AF36" s="18" t="b">
        <f t="shared" si="21"/>
        <v>1</v>
      </c>
      <c r="AG36" s="19">
        <f t="shared" si="22"/>
        <v>0.76241139882489672</v>
      </c>
      <c r="AI36" s="17" t="s">
        <v>4731</v>
      </c>
      <c r="AJ36" s="18" t="s">
        <v>10457</v>
      </c>
      <c r="AK36" s="19" t="s">
        <v>7805</v>
      </c>
    </row>
    <row r="37" spans="1:37" x14ac:dyDescent="0.25">
      <c r="A37">
        <v>175625</v>
      </c>
      <c r="B37">
        <v>9.307328</v>
      </c>
      <c r="C37" t="s">
        <v>757</v>
      </c>
      <c r="D37" t="s">
        <v>4731</v>
      </c>
      <c r="E37" t="s">
        <v>4756</v>
      </c>
      <c r="F37" t="s">
        <v>732</v>
      </c>
      <c r="G37" t="s">
        <v>4758</v>
      </c>
      <c r="H37" t="s">
        <v>758</v>
      </c>
      <c r="I37" t="s">
        <v>4760</v>
      </c>
      <c r="J37">
        <v>6936</v>
      </c>
      <c r="K37" s="34" t="s">
        <v>10458</v>
      </c>
      <c r="M37" s="29" t="str">
        <f t="shared" si="13"/>
        <v>YES</v>
      </c>
      <c r="N37" s="11" t="str">
        <f t="shared" si="14"/>
        <v>YES</v>
      </c>
      <c r="O37" s="11" t="s">
        <v>4658</v>
      </c>
      <c r="P37" s="9">
        <f t="shared" si="10"/>
        <v>1.0037223032541291</v>
      </c>
      <c r="Q37" s="11" t="str">
        <f t="shared" si="23"/>
        <v>YES</v>
      </c>
      <c r="R37" s="11" t="s">
        <v>4658</v>
      </c>
      <c r="S37" s="12" t="s">
        <v>4658</v>
      </c>
      <c r="T37" s="37"/>
      <c r="U37" t="str">
        <f t="shared" si="15"/>
        <v>casa grande ne</v>
      </c>
      <c r="V37" t="str">
        <f t="shared" si="12"/>
        <v>casa grande ne</v>
      </c>
      <c r="X37" s="93" t="s">
        <v>8382</v>
      </c>
      <c r="Y37" s="83" t="s">
        <v>401</v>
      </c>
      <c r="Z37" s="92">
        <v>258511155.998</v>
      </c>
      <c r="AA37" s="91" t="str">
        <f t="shared" si="16"/>
        <v>0402135</v>
      </c>
      <c r="AB37" s="18" t="b">
        <f t="shared" si="17"/>
        <v>1</v>
      </c>
      <c r="AC37" s="18" t="str">
        <f t="shared" si="18"/>
        <v>35</v>
      </c>
      <c r="AD37" s="18" t="b">
        <f t="shared" si="19"/>
        <v>1</v>
      </c>
      <c r="AE37" s="18" t="str">
        <f t="shared" si="20"/>
        <v>0402135</v>
      </c>
      <c r="AF37" s="18" t="b">
        <f t="shared" si="21"/>
        <v>1</v>
      </c>
      <c r="AG37" s="19">
        <f t="shared" si="22"/>
        <v>9.2728117825269738</v>
      </c>
      <c r="AI37" s="17" t="s">
        <v>4731</v>
      </c>
      <c r="AJ37" s="18" t="s">
        <v>10458</v>
      </c>
      <c r="AK37" s="19" t="s">
        <v>7806</v>
      </c>
    </row>
    <row r="38" spans="1:37" x14ac:dyDescent="0.25">
      <c r="A38">
        <v>175508</v>
      </c>
      <c r="B38">
        <v>1.7403979999999999</v>
      </c>
      <c r="C38" t="s">
        <v>745</v>
      </c>
      <c r="D38" t="s">
        <v>4731</v>
      </c>
      <c r="E38" t="s">
        <v>4756</v>
      </c>
      <c r="F38" t="s">
        <v>732</v>
      </c>
      <c r="G38" t="s">
        <v>4758</v>
      </c>
      <c r="H38" t="s">
        <v>746</v>
      </c>
      <c r="I38" t="s">
        <v>4760</v>
      </c>
      <c r="J38">
        <v>3691</v>
      </c>
      <c r="K38" s="34" t="s">
        <v>10459</v>
      </c>
      <c r="M38" s="29" t="str">
        <f t="shared" si="13"/>
        <v>YES</v>
      </c>
      <c r="N38" s="11" t="str">
        <f t="shared" si="14"/>
        <v>YES</v>
      </c>
      <c r="O38" s="11" t="s">
        <v>4658</v>
      </c>
      <c r="P38" s="9">
        <f t="shared" si="10"/>
        <v>1.0026524818378399</v>
      </c>
      <c r="Q38" s="11" t="str">
        <f t="shared" si="23"/>
        <v>YES</v>
      </c>
      <c r="R38" s="11" t="s">
        <v>4658</v>
      </c>
      <c r="S38" s="12" t="s">
        <v>4658</v>
      </c>
      <c r="T38" s="37"/>
      <c r="U38" t="str">
        <f t="shared" si="15"/>
        <v>casa grande se</v>
      </c>
      <c r="V38" t="str">
        <f t="shared" si="12"/>
        <v>casa grande se</v>
      </c>
      <c r="X38" s="93" t="s">
        <v>8334</v>
      </c>
      <c r="Y38" s="83" t="s">
        <v>50</v>
      </c>
      <c r="Z38" s="92">
        <v>48391154.943599999</v>
      </c>
      <c r="AA38" s="91" t="str">
        <f t="shared" si="16"/>
        <v>0402136</v>
      </c>
      <c r="AB38" s="18" t="b">
        <f t="shared" si="17"/>
        <v>1</v>
      </c>
      <c r="AC38" s="18" t="str">
        <f t="shared" si="18"/>
        <v>36</v>
      </c>
      <c r="AD38" s="18" t="b">
        <f t="shared" si="19"/>
        <v>1</v>
      </c>
      <c r="AE38" s="18" t="str">
        <f t="shared" si="20"/>
        <v>0402136</v>
      </c>
      <c r="AF38" s="18" t="b">
        <f t="shared" si="21"/>
        <v>1</v>
      </c>
      <c r="AG38" s="19">
        <f t="shared" si="22"/>
        <v>1.7357938383694904</v>
      </c>
      <c r="AI38" s="17" t="s">
        <v>4731</v>
      </c>
      <c r="AJ38" s="18" t="s">
        <v>10459</v>
      </c>
      <c r="AK38" s="19" t="s">
        <v>7807</v>
      </c>
    </row>
    <row r="39" spans="1:37" x14ac:dyDescent="0.25">
      <c r="A39">
        <v>175412</v>
      </c>
      <c r="B39">
        <v>26.769888999999999</v>
      </c>
      <c r="C39" t="s">
        <v>734</v>
      </c>
      <c r="D39" t="s">
        <v>4731</v>
      </c>
      <c r="E39" t="s">
        <v>4756</v>
      </c>
      <c r="F39" t="s">
        <v>4758</v>
      </c>
      <c r="G39" t="s">
        <v>4758</v>
      </c>
      <c r="H39" t="s">
        <v>735</v>
      </c>
      <c r="I39" t="s">
        <v>4760</v>
      </c>
      <c r="J39">
        <v>5026</v>
      </c>
      <c r="K39" s="34" t="s">
        <v>10460</v>
      </c>
      <c r="M39" s="29" t="str">
        <f t="shared" si="13"/>
        <v>YES</v>
      </c>
      <c r="N39" s="11" t="str">
        <f t="shared" si="14"/>
        <v>YES</v>
      </c>
      <c r="O39" s="11" t="s">
        <v>4658</v>
      </c>
      <c r="P39" s="9">
        <f t="shared" si="10"/>
        <v>0.99943334171304243</v>
      </c>
      <c r="Q39" s="11" t="str">
        <f t="shared" si="23"/>
        <v>YES</v>
      </c>
      <c r="R39" s="11" t="s">
        <v>4658</v>
      </c>
      <c r="S39" s="12" t="s">
        <v>4658</v>
      </c>
      <c r="T39" s="37"/>
      <c r="U39" t="str">
        <f t="shared" si="15"/>
        <v>casa grande nw</v>
      </c>
      <c r="V39" t="str">
        <f t="shared" si="12"/>
        <v>casa grande nw</v>
      </c>
      <c r="X39" s="93" t="s">
        <v>8387</v>
      </c>
      <c r="Y39" s="83" t="s">
        <v>548</v>
      </c>
      <c r="Z39" s="92">
        <v>746724811.29999995</v>
      </c>
      <c r="AA39" s="91" t="str">
        <f t="shared" si="16"/>
        <v>0402137</v>
      </c>
      <c r="AB39" s="18" t="b">
        <f t="shared" si="17"/>
        <v>1</v>
      </c>
      <c r="AC39" s="18" t="str">
        <f t="shared" si="18"/>
        <v>37</v>
      </c>
      <c r="AD39" s="18" t="b">
        <f t="shared" si="19"/>
        <v>1</v>
      </c>
      <c r="AE39" s="18" t="str">
        <f t="shared" si="20"/>
        <v>0402137</v>
      </c>
      <c r="AF39" s="18" t="b">
        <f t="shared" si="21"/>
        <v>1</v>
      </c>
      <c r="AG39" s="19">
        <f t="shared" si="22"/>
        <v>26.785066980171027</v>
      </c>
      <c r="AI39" s="17" t="s">
        <v>4731</v>
      </c>
      <c r="AJ39" s="18" t="s">
        <v>10460</v>
      </c>
      <c r="AK39" s="19" t="s">
        <v>7808</v>
      </c>
    </row>
    <row r="40" spans="1:37" x14ac:dyDescent="0.25">
      <c r="A40">
        <v>175390</v>
      </c>
      <c r="B40">
        <v>59.099367000000001</v>
      </c>
      <c r="C40" t="s">
        <v>731</v>
      </c>
      <c r="D40" t="s">
        <v>4731</v>
      </c>
      <c r="E40" t="s">
        <v>4756</v>
      </c>
      <c r="F40" t="s">
        <v>732</v>
      </c>
      <c r="G40" t="s">
        <v>4758</v>
      </c>
      <c r="H40" t="s">
        <v>733</v>
      </c>
      <c r="I40" t="s">
        <v>4760</v>
      </c>
      <c r="J40">
        <v>3638</v>
      </c>
      <c r="K40" s="34" t="s">
        <v>10461</v>
      </c>
      <c r="M40" s="29" t="str">
        <f t="shared" si="13"/>
        <v>YES</v>
      </c>
      <c r="N40" s="11" t="str">
        <f t="shared" si="14"/>
        <v>YES</v>
      </c>
      <c r="O40" s="11" t="s">
        <v>4658</v>
      </c>
      <c r="P40" s="9">
        <f t="shared" si="10"/>
        <v>1.0024154728170367</v>
      </c>
      <c r="Q40" s="11" t="str">
        <f t="shared" si="23"/>
        <v>YES</v>
      </c>
      <c r="R40" s="11" t="s">
        <v>4658</v>
      </c>
      <c r="S40" s="12" t="s">
        <v>4658</v>
      </c>
      <c r="T40" s="37"/>
      <c r="U40" t="str">
        <f t="shared" si="15"/>
        <v>casa grande sw</v>
      </c>
      <c r="V40" t="str">
        <f t="shared" si="12"/>
        <v>casa grande sw</v>
      </c>
      <c r="X40" s="93" t="s">
        <v>8349</v>
      </c>
      <c r="Y40" s="83" t="s">
        <v>409</v>
      </c>
      <c r="Z40" s="92">
        <v>1643625659.8699999</v>
      </c>
      <c r="AA40" s="91" t="str">
        <f t="shared" si="16"/>
        <v>0402138</v>
      </c>
      <c r="AB40" s="18" t="b">
        <f t="shared" si="17"/>
        <v>1</v>
      </c>
      <c r="AC40" s="18" t="str">
        <f t="shared" si="18"/>
        <v>38</v>
      </c>
      <c r="AD40" s="18" t="b">
        <f t="shared" si="19"/>
        <v>1</v>
      </c>
      <c r="AE40" s="18" t="str">
        <f t="shared" si="20"/>
        <v>0402138</v>
      </c>
      <c r="AF40" s="18" t="b">
        <f t="shared" si="21"/>
        <v>1</v>
      </c>
      <c r="AG40" s="19">
        <f t="shared" si="22"/>
        <v>58.956958070405761</v>
      </c>
      <c r="AI40" s="17" t="s">
        <v>4731</v>
      </c>
      <c r="AJ40" s="18" t="s">
        <v>10461</v>
      </c>
      <c r="AK40" s="19" t="s">
        <v>7809</v>
      </c>
    </row>
    <row r="41" spans="1:37" x14ac:dyDescent="0.25">
      <c r="A41">
        <v>175650</v>
      </c>
      <c r="B41">
        <v>16.134463</v>
      </c>
      <c r="C41" t="s">
        <v>759</v>
      </c>
      <c r="D41" t="s">
        <v>4731</v>
      </c>
      <c r="E41" t="s">
        <v>4756</v>
      </c>
      <c r="F41" t="s">
        <v>732</v>
      </c>
      <c r="G41" t="s">
        <v>4758</v>
      </c>
      <c r="H41" t="s">
        <v>760</v>
      </c>
      <c r="I41" t="s">
        <v>4760</v>
      </c>
      <c r="J41">
        <v>4851</v>
      </c>
      <c r="K41" s="34" t="s">
        <v>10462</v>
      </c>
      <c r="M41" s="29" t="str">
        <f t="shared" si="13"/>
        <v>YES</v>
      </c>
      <c r="N41" s="11" t="str">
        <f t="shared" si="14"/>
        <v>NO</v>
      </c>
      <c r="O41" s="11" t="s">
        <v>4658</v>
      </c>
      <c r="P41" s="9">
        <f t="shared" si="10"/>
        <v>1.0042303095353917</v>
      </c>
      <c r="Q41" s="11" t="str">
        <f t="shared" si="23"/>
        <v>YES</v>
      </c>
      <c r="R41" s="11" t="s">
        <v>4658</v>
      </c>
      <c r="S41" s="12" t="s">
        <v>4658</v>
      </c>
      <c r="T41" s="37"/>
      <c r="U41" t="str">
        <f t="shared" si="15"/>
        <v>casa grande rg</v>
      </c>
      <c r="V41" t="str">
        <f t="shared" si="12"/>
        <v>casa grande rancho grande</v>
      </c>
      <c r="X41" s="93" t="s">
        <v>8383</v>
      </c>
      <c r="Y41" s="83" t="s">
        <v>4072</v>
      </c>
      <c r="Z41" s="92">
        <v>447908222.87300003</v>
      </c>
      <c r="AA41" s="91" t="str">
        <f t="shared" si="16"/>
        <v>0402139</v>
      </c>
      <c r="AB41" s="18" t="b">
        <f t="shared" si="17"/>
        <v>1</v>
      </c>
      <c r="AC41" s="18" t="str">
        <f t="shared" si="18"/>
        <v>39</v>
      </c>
      <c r="AD41" s="18" t="b">
        <f t="shared" si="19"/>
        <v>1</v>
      </c>
      <c r="AE41" s="18" t="str">
        <f t="shared" si="20"/>
        <v>0402139</v>
      </c>
      <c r="AF41" s="18" t="b">
        <f t="shared" si="21"/>
        <v>1</v>
      </c>
      <c r="AG41" s="19">
        <f t="shared" si="22"/>
        <v>16.066496745616679</v>
      </c>
      <c r="AI41" s="17" t="s">
        <v>4731</v>
      </c>
      <c r="AJ41" s="18" t="s">
        <v>10462</v>
      </c>
      <c r="AK41" s="19" t="s">
        <v>7810</v>
      </c>
    </row>
    <row r="42" spans="1:37" x14ac:dyDescent="0.25">
      <c r="A42">
        <v>369181</v>
      </c>
      <c r="B42">
        <v>2.2553200000000002</v>
      </c>
      <c r="C42" t="s">
        <v>658</v>
      </c>
      <c r="D42" t="s">
        <v>4731</v>
      </c>
      <c r="E42" t="s">
        <v>4756</v>
      </c>
      <c r="F42" t="s">
        <v>659</v>
      </c>
      <c r="G42" t="s">
        <v>4758</v>
      </c>
      <c r="H42" t="s">
        <v>660</v>
      </c>
      <c r="I42" t="s">
        <v>4760</v>
      </c>
      <c r="J42">
        <v>2699</v>
      </c>
      <c r="K42" s="34" t="s">
        <v>10463</v>
      </c>
      <c r="M42" s="29" t="str">
        <f t="shared" si="13"/>
        <v>YES</v>
      </c>
      <c r="N42" s="11" t="str">
        <f t="shared" si="14"/>
        <v>NO</v>
      </c>
      <c r="O42" s="11" t="s">
        <v>8405</v>
      </c>
      <c r="P42" s="9">
        <f t="shared" si="10"/>
        <v>0.99888945336518797</v>
      </c>
      <c r="Q42" s="11" t="str">
        <f t="shared" si="23"/>
        <v>YES</v>
      </c>
      <c r="R42" s="11" t="s">
        <v>4658</v>
      </c>
      <c r="S42" s="12" t="s">
        <v>4658</v>
      </c>
      <c r="T42" s="37"/>
      <c r="U42" t="str">
        <f t="shared" si="15"/>
        <v>casa grande lehm</v>
      </c>
      <c r="V42" t="str">
        <f t="shared" si="12"/>
        <v>apache junction superstition</v>
      </c>
      <c r="X42" s="93" t="s">
        <v>8367</v>
      </c>
      <c r="Y42" s="83" t="s">
        <v>68</v>
      </c>
      <c r="Z42" s="92">
        <v>62944616.019500002</v>
      </c>
      <c r="AA42" s="91" t="str">
        <f t="shared" si="16"/>
        <v>0402140</v>
      </c>
      <c r="AB42" s="18" t="b">
        <f t="shared" si="17"/>
        <v>1</v>
      </c>
      <c r="AC42" s="18" t="str">
        <f t="shared" si="18"/>
        <v>40</v>
      </c>
      <c r="AD42" s="18" t="b">
        <f t="shared" si="19"/>
        <v>1</v>
      </c>
      <c r="AE42" s="18" t="str">
        <f t="shared" si="20"/>
        <v>0402140</v>
      </c>
      <c r="AF42" s="18" t="b">
        <f t="shared" si="21"/>
        <v>1</v>
      </c>
      <c r="AG42" s="19">
        <f t="shared" si="22"/>
        <v>2.2578274226462063</v>
      </c>
      <c r="AI42" s="17" t="s">
        <v>4731</v>
      </c>
      <c r="AJ42" s="18" t="s">
        <v>10463</v>
      </c>
      <c r="AK42" s="19" t="s">
        <v>7811</v>
      </c>
    </row>
    <row r="43" spans="1:37" x14ac:dyDescent="0.25">
      <c r="A43">
        <v>175548</v>
      </c>
      <c r="B43">
        <v>28.509649</v>
      </c>
      <c r="C43" t="s">
        <v>749</v>
      </c>
      <c r="D43" t="s">
        <v>4731</v>
      </c>
      <c r="E43" t="s">
        <v>4756</v>
      </c>
      <c r="F43" t="s">
        <v>4758</v>
      </c>
      <c r="G43" t="s">
        <v>4758</v>
      </c>
      <c r="H43" t="s">
        <v>750</v>
      </c>
      <c r="I43" t="s">
        <v>4760</v>
      </c>
      <c r="J43">
        <v>4954</v>
      </c>
      <c r="K43" s="34" t="s">
        <v>10464</v>
      </c>
      <c r="M43" s="29" t="str">
        <f t="shared" si="13"/>
        <v>YES</v>
      </c>
      <c r="N43" s="11" t="str">
        <f t="shared" si="14"/>
        <v>NO</v>
      </c>
      <c r="O43" s="11" t="s">
        <v>4658</v>
      </c>
      <c r="P43" s="9">
        <f t="shared" si="10"/>
        <v>1.0113538157958046</v>
      </c>
      <c r="Q43" s="11" t="str">
        <f t="shared" si="23"/>
        <v>YES</v>
      </c>
      <c r="R43" s="11" t="s">
        <v>4658</v>
      </c>
      <c r="S43" s="12" t="s">
        <v>4658</v>
      </c>
      <c r="T43" s="37"/>
      <c r="U43" t="str">
        <f t="shared" si="15"/>
        <v>casa grande int</v>
      </c>
      <c r="V43" t="str">
        <f t="shared" si="12"/>
        <v>casa grande interchange</v>
      </c>
      <c r="X43" s="93" t="s">
        <v>8348</v>
      </c>
      <c r="Y43" s="83" t="s">
        <v>4162</v>
      </c>
      <c r="Z43" s="92">
        <v>785880654.49300003</v>
      </c>
      <c r="AA43" s="91" t="str">
        <f t="shared" si="16"/>
        <v>0402141</v>
      </c>
      <c r="AB43" s="18" t="b">
        <f t="shared" si="17"/>
        <v>1</v>
      </c>
      <c r="AC43" s="18" t="str">
        <f t="shared" si="18"/>
        <v>41</v>
      </c>
      <c r="AD43" s="18" t="b">
        <f t="shared" si="19"/>
        <v>1</v>
      </c>
      <c r="AE43" s="18" t="str">
        <f t="shared" si="20"/>
        <v>0402141</v>
      </c>
      <c r="AF43" s="18" t="b">
        <f t="shared" si="21"/>
        <v>1</v>
      </c>
      <c r="AG43" s="19">
        <f t="shared" si="22"/>
        <v>28.18958959240846</v>
      </c>
      <c r="AI43" s="17" t="s">
        <v>4731</v>
      </c>
      <c r="AJ43" s="18" t="s">
        <v>10464</v>
      </c>
      <c r="AK43" s="19" t="s">
        <v>7812</v>
      </c>
    </row>
    <row r="44" spans="1:37" x14ac:dyDescent="0.25">
      <c r="A44">
        <v>369219</v>
      </c>
      <c r="B44">
        <v>1.00136</v>
      </c>
      <c r="C44" t="s">
        <v>664</v>
      </c>
      <c r="D44" t="s">
        <v>4731</v>
      </c>
      <c r="E44" t="s">
        <v>4756</v>
      </c>
      <c r="F44" t="s">
        <v>659</v>
      </c>
      <c r="G44" t="s">
        <v>662</v>
      </c>
      <c r="H44" t="s">
        <v>665</v>
      </c>
      <c r="I44" t="s">
        <v>4760</v>
      </c>
      <c r="J44">
        <v>3716</v>
      </c>
      <c r="K44" s="34" t="s">
        <v>10465</v>
      </c>
      <c r="M44" s="29" t="str">
        <f t="shared" si="13"/>
        <v>YES</v>
      </c>
      <c r="N44" s="11" t="str">
        <f t="shared" si="14"/>
        <v>NO</v>
      </c>
      <c r="O44" s="11" t="s">
        <v>4658</v>
      </c>
      <c r="P44" s="9">
        <f t="shared" si="10"/>
        <v>1.0043586787369891</v>
      </c>
      <c r="Q44" s="11" t="str">
        <f t="shared" si="23"/>
        <v>YES</v>
      </c>
      <c r="R44" s="11" t="s">
        <v>4658</v>
      </c>
      <c r="S44" s="12" t="s">
        <v>4658</v>
      </c>
      <c r="T44" s="37"/>
      <c r="U44" t="str">
        <f t="shared" si="15"/>
        <v>apache junction nw</v>
      </c>
      <c r="V44" t="str">
        <f t="shared" si="12"/>
        <v>apache jct nw</v>
      </c>
      <c r="X44" s="93" t="s">
        <v>8321</v>
      </c>
      <c r="Y44" s="83" t="s">
        <v>74</v>
      </c>
      <c r="Z44" s="92">
        <v>27795164.4318</v>
      </c>
      <c r="AA44" s="91" t="str">
        <f t="shared" si="16"/>
        <v>0402142</v>
      </c>
      <c r="AB44" s="18" t="b">
        <f t="shared" si="17"/>
        <v>1</v>
      </c>
      <c r="AC44" s="18" t="str">
        <f t="shared" si="18"/>
        <v>42</v>
      </c>
      <c r="AD44" s="18" t="b">
        <f t="shared" si="19"/>
        <v>1</v>
      </c>
      <c r="AE44" s="18" t="str">
        <f t="shared" si="20"/>
        <v>0402142</v>
      </c>
      <c r="AF44" s="18" t="b">
        <f t="shared" si="21"/>
        <v>1</v>
      </c>
      <c r="AG44" s="19">
        <f t="shared" si="22"/>
        <v>0.997014334818354</v>
      </c>
      <c r="AI44" s="17" t="s">
        <v>4731</v>
      </c>
      <c r="AJ44" s="18" t="s">
        <v>10465</v>
      </c>
      <c r="AK44" s="19" t="s">
        <v>7813</v>
      </c>
    </row>
    <row r="45" spans="1:37" x14ac:dyDescent="0.25">
      <c r="A45">
        <v>369200</v>
      </c>
      <c r="B45">
        <v>0.99969300000000005</v>
      </c>
      <c r="C45" t="s">
        <v>661</v>
      </c>
      <c r="D45" t="s">
        <v>4731</v>
      </c>
      <c r="E45" t="s">
        <v>4756</v>
      </c>
      <c r="F45" t="s">
        <v>659</v>
      </c>
      <c r="G45" t="s">
        <v>662</v>
      </c>
      <c r="H45" t="s">
        <v>663</v>
      </c>
      <c r="I45" t="s">
        <v>4760</v>
      </c>
      <c r="J45">
        <v>4152</v>
      </c>
      <c r="K45" s="34" t="s">
        <v>10466</v>
      </c>
      <c r="M45" s="29" t="str">
        <f t="shared" si="13"/>
        <v>YES</v>
      </c>
      <c r="N45" s="11" t="str">
        <f t="shared" si="14"/>
        <v>NO</v>
      </c>
      <c r="O45" s="11" t="s">
        <v>4658</v>
      </c>
      <c r="P45" s="9">
        <f t="shared" si="10"/>
        <v>1.0005500624141515</v>
      </c>
      <c r="Q45" s="11" t="str">
        <f t="shared" si="23"/>
        <v>YES</v>
      </c>
      <c r="R45" s="11" t="s">
        <v>4658</v>
      </c>
      <c r="S45" s="12" t="s">
        <v>4658</v>
      </c>
      <c r="T45" s="37"/>
      <c r="U45" t="str">
        <f t="shared" si="15"/>
        <v>apache junction sw</v>
      </c>
      <c r="V45" t="str">
        <f t="shared" si="12"/>
        <v>apache jct sw</v>
      </c>
      <c r="X45" s="93" t="s">
        <v>8324</v>
      </c>
      <c r="Y45" s="83" t="s">
        <v>573</v>
      </c>
      <c r="Z45" s="92">
        <v>27854519.606899999</v>
      </c>
      <c r="AA45" s="91" t="str">
        <f t="shared" si="16"/>
        <v>0402143</v>
      </c>
      <c r="AB45" s="18" t="b">
        <f t="shared" si="17"/>
        <v>1</v>
      </c>
      <c r="AC45" s="18" t="str">
        <f t="shared" si="18"/>
        <v>43</v>
      </c>
      <c r="AD45" s="18" t="b">
        <f t="shared" si="19"/>
        <v>1</v>
      </c>
      <c r="AE45" s="18" t="str">
        <f t="shared" si="20"/>
        <v>0402143</v>
      </c>
      <c r="AF45" s="18" t="b">
        <f t="shared" si="21"/>
        <v>1</v>
      </c>
      <c r="AG45" s="19">
        <f t="shared" si="22"/>
        <v>0.99914340876449148</v>
      </c>
      <c r="AI45" s="17" t="s">
        <v>4731</v>
      </c>
      <c r="AJ45" s="18" t="s">
        <v>10466</v>
      </c>
      <c r="AK45" s="19" t="s">
        <v>7814</v>
      </c>
    </row>
    <row r="46" spans="1:37" x14ac:dyDescent="0.25">
      <c r="A46">
        <v>369240</v>
      </c>
      <c r="B46">
        <v>1.246437</v>
      </c>
      <c r="C46" t="s">
        <v>666</v>
      </c>
      <c r="D46" t="s">
        <v>4731</v>
      </c>
      <c r="E46" t="s">
        <v>4756</v>
      </c>
      <c r="F46" t="s">
        <v>659</v>
      </c>
      <c r="G46" t="s">
        <v>662</v>
      </c>
      <c r="H46" t="s">
        <v>667</v>
      </c>
      <c r="I46" t="s">
        <v>4760</v>
      </c>
      <c r="J46">
        <v>5704</v>
      </c>
      <c r="K46" s="34" t="s">
        <v>10467</v>
      </c>
      <c r="M46" s="29" t="str">
        <f t="shared" si="13"/>
        <v>YES</v>
      </c>
      <c r="N46" s="11" t="str">
        <f t="shared" si="14"/>
        <v>NO</v>
      </c>
      <c r="O46" s="11" t="s">
        <v>4658</v>
      </c>
      <c r="P46" s="9">
        <f t="shared" si="10"/>
        <v>0.99782536765801777</v>
      </c>
      <c r="Q46" s="11" t="str">
        <f t="shared" si="23"/>
        <v>YES</v>
      </c>
      <c r="R46" s="11" t="s">
        <v>4658</v>
      </c>
      <c r="S46" s="12" t="s">
        <v>4658</v>
      </c>
      <c r="T46" s="37"/>
      <c r="U46" t="str">
        <f t="shared" si="15"/>
        <v>apache junction se</v>
      </c>
      <c r="V46" t="str">
        <f t="shared" si="12"/>
        <v>apache jct se</v>
      </c>
      <c r="X46" s="93" t="s">
        <v>8344</v>
      </c>
      <c r="Y46" s="83" t="s">
        <v>577</v>
      </c>
      <c r="Z46" s="92">
        <v>34824399.526299998</v>
      </c>
      <c r="AA46" s="91" t="str">
        <f t="shared" si="16"/>
        <v>0402144</v>
      </c>
      <c r="AB46" s="18" t="b">
        <f t="shared" si="17"/>
        <v>1</v>
      </c>
      <c r="AC46" s="18" t="str">
        <f t="shared" si="18"/>
        <v>44</v>
      </c>
      <c r="AD46" s="18" t="b">
        <f t="shared" si="19"/>
        <v>1</v>
      </c>
      <c r="AE46" s="18" t="str">
        <f t="shared" si="20"/>
        <v>0402144</v>
      </c>
      <c r="AF46" s="18" t="b">
        <f t="shared" si="21"/>
        <v>1</v>
      </c>
      <c r="AG46" s="19">
        <f t="shared" si="22"/>
        <v>1.2491534494913625</v>
      </c>
      <c r="AI46" s="17" t="s">
        <v>4731</v>
      </c>
      <c r="AJ46" s="18" t="s">
        <v>10467</v>
      </c>
      <c r="AK46" s="19" t="s">
        <v>7815</v>
      </c>
    </row>
    <row r="47" spans="1:37" x14ac:dyDescent="0.25">
      <c r="A47">
        <v>369595</v>
      </c>
      <c r="B47">
        <v>9.2775960000000008</v>
      </c>
      <c r="C47" t="s">
        <v>687</v>
      </c>
      <c r="D47" t="s">
        <v>4731</v>
      </c>
      <c r="E47" t="s">
        <v>4756</v>
      </c>
      <c r="F47" t="s">
        <v>659</v>
      </c>
      <c r="G47" t="s">
        <v>4758</v>
      </c>
      <c r="H47" t="s">
        <v>688</v>
      </c>
      <c r="I47" t="s">
        <v>4760</v>
      </c>
      <c r="J47">
        <v>3405</v>
      </c>
      <c r="K47" s="34" t="s">
        <v>10468</v>
      </c>
      <c r="M47" s="29" t="str">
        <f t="shared" si="13"/>
        <v>YES</v>
      </c>
      <c r="N47" s="11" t="str">
        <f t="shared" si="14"/>
        <v>NO</v>
      </c>
      <c r="O47" s="11" t="s">
        <v>8405</v>
      </c>
      <c r="P47" s="9">
        <f t="shared" si="10"/>
        <v>0.99551450601674307</v>
      </c>
      <c r="Q47" s="11" t="str">
        <f t="shared" si="23"/>
        <v>YES</v>
      </c>
      <c r="R47" s="11" t="s">
        <v>4658</v>
      </c>
      <c r="S47" s="12" t="s">
        <v>4658</v>
      </c>
      <c r="T47" s="37"/>
      <c r="U47" t="str">
        <f t="shared" si="15"/>
        <v>apache junction ne</v>
      </c>
      <c r="V47" t="str">
        <f t="shared" si="12"/>
        <v>apache jct se</v>
      </c>
      <c r="X47" s="93" t="s">
        <v>8344</v>
      </c>
      <c r="Y47" s="83" t="s">
        <v>569</v>
      </c>
      <c r="Z47" s="92">
        <v>259809908.10600001</v>
      </c>
      <c r="AA47" s="91" t="str">
        <f t="shared" si="16"/>
        <v>0402145</v>
      </c>
      <c r="AB47" s="18" t="b">
        <f t="shared" si="17"/>
        <v>1</v>
      </c>
      <c r="AC47" s="18" t="str">
        <f t="shared" si="18"/>
        <v>45</v>
      </c>
      <c r="AD47" s="18" t="b">
        <f t="shared" si="19"/>
        <v>1</v>
      </c>
      <c r="AE47" s="18" t="str">
        <f t="shared" si="20"/>
        <v>0402145</v>
      </c>
      <c r="AF47" s="18" t="b">
        <f t="shared" si="21"/>
        <v>1</v>
      </c>
      <c r="AG47" s="19">
        <f t="shared" si="22"/>
        <v>9.3193981041236231</v>
      </c>
      <c r="AI47" s="17" t="s">
        <v>4731</v>
      </c>
      <c r="AJ47" s="18" t="s">
        <v>10468</v>
      </c>
      <c r="AK47" s="19" t="s">
        <v>7816</v>
      </c>
    </row>
    <row r="48" spans="1:37" x14ac:dyDescent="0.25">
      <c r="A48">
        <v>369516</v>
      </c>
      <c r="B48">
        <v>5.9332729999999998</v>
      </c>
      <c r="C48" t="s">
        <v>678</v>
      </c>
      <c r="D48" t="s">
        <v>4731</v>
      </c>
      <c r="E48" t="s">
        <v>4756</v>
      </c>
      <c r="F48" t="s">
        <v>659</v>
      </c>
      <c r="G48" t="s">
        <v>4758</v>
      </c>
      <c r="H48" t="s">
        <v>679</v>
      </c>
      <c r="I48" t="s">
        <v>4760</v>
      </c>
      <c r="J48">
        <v>2714</v>
      </c>
      <c r="K48" s="34" t="s">
        <v>10469</v>
      </c>
      <c r="M48" s="29" t="str">
        <f t="shared" si="13"/>
        <v>YES</v>
      </c>
      <c r="N48" s="11" t="str">
        <f t="shared" si="14"/>
        <v>NO</v>
      </c>
      <c r="O48" s="11" t="s">
        <v>4658</v>
      </c>
      <c r="P48" s="9">
        <f t="shared" si="10"/>
        <v>0.98718338194616495</v>
      </c>
      <c r="Q48" s="11" t="str">
        <f t="shared" si="23"/>
        <v>YES</v>
      </c>
      <c r="R48" s="11" t="s">
        <v>4658</v>
      </c>
      <c r="S48" s="12" t="s">
        <v>4658</v>
      </c>
      <c r="T48" s="37"/>
      <c r="U48" t="str">
        <f t="shared" si="15"/>
        <v>apache junction e</v>
      </c>
      <c r="V48" t="str">
        <f t="shared" si="12"/>
        <v>apache jct east</v>
      </c>
      <c r="X48" s="93" t="s">
        <v>8323</v>
      </c>
      <c r="Y48" s="83" t="s">
        <v>563</v>
      </c>
      <c r="Z48" s="92">
        <v>167557680.80000001</v>
      </c>
      <c r="AA48" s="91" t="str">
        <f t="shared" si="16"/>
        <v>0402146</v>
      </c>
      <c r="AB48" s="18" t="b">
        <f t="shared" si="17"/>
        <v>1</v>
      </c>
      <c r="AC48" s="18" t="str">
        <f t="shared" si="18"/>
        <v>46</v>
      </c>
      <c r="AD48" s="18" t="b">
        <f t="shared" si="19"/>
        <v>1</v>
      </c>
      <c r="AE48" s="18" t="str">
        <f t="shared" si="20"/>
        <v>0402146</v>
      </c>
      <c r="AF48" s="18" t="b">
        <f t="shared" si="21"/>
        <v>1</v>
      </c>
      <c r="AG48" s="19">
        <f t="shared" si="22"/>
        <v>6.0103047807621675</v>
      </c>
      <c r="AI48" s="17" t="s">
        <v>4731</v>
      </c>
      <c r="AJ48" s="18" t="s">
        <v>10469</v>
      </c>
      <c r="AK48" s="19" t="s">
        <v>7817</v>
      </c>
    </row>
    <row r="49" spans="1:37" x14ac:dyDescent="0.25">
      <c r="A49">
        <v>369477</v>
      </c>
      <c r="B49">
        <v>0.74936100000000005</v>
      </c>
      <c r="C49" t="s">
        <v>674</v>
      </c>
      <c r="D49" t="s">
        <v>4731</v>
      </c>
      <c r="E49" t="s">
        <v>4756</v>
      </c>
      <c r="F49" t="s">
        <v>659</v>
      </c>
      <c r="G49" t="s">
        <v>662</v>
      </c>
      <c r="H49" t="s">
        <v>675</v>
      </c>
      <c r="I49" t="s">
        <v>4760</v>
      </c>
      <c r="J49">
        <v>3527</v>
      </c>
      <c r="K49" s="34" t="s">
        <v>10470</v>
      </c>
      <c r="M49" s="29" t="str">
        <f t="shared" si="13"/>
        <v>YES</v>
      </c>
      <c r="N49" s="11" t="str">
        <f t="shared" si="14"/>
        <v>NO</v>
      </c>
      <c r="O49" s="11" t="s">
        <v>4658</v>
      </c>
      <c r="P49" s="9">
        <f t="shared" si="10"/>
        <v>0.9987258600143587</v>
      </c>
      <c r="Q49" s="11" t="str">
        <f t="shared" si="23"/>
        <v>YES</v>
      </c>
      <c r="R49" s="11" t="s">
        <v>4658</v>
      </c>
      <c r="S49" s="12" t="s">
        <v>4658</v>
      </c>
      <c r="T49" s="37"/>
      <c r="U49" t="str">
        <f t="shared" si="15"/>
        <v>apache junction c</v>
      </c>
      <c r="V49" t="str">
        <f t="shared" si="12"/>
        <v>apache jct central</v>
      </c>
      <c r="X49" s="93" t="s">
        <v>8345</v>
      </c>
      <c r="Y49" s="83" t="s">
        <v>557</v>
      </c>
      <c r="Z49" s="92">
        <v>20917637.701000001</v>
      </c>
      <c r="AA49" s="91" t="str">
        <f t="shared" si="16"/>
        <v>0402147</v>
      </c>
      <c r="AB49" s="18" t="b">
        <f t="shared" si="17"/>
        <v>1</v>
      </c>
      <c r="AC49" s="18" t="str">
        <f t="shared" si="18"/>
        <v>47</v>
      </c>
      <c r="AD49" s="18" t="b">
        <f t="shared" si="19"/>
        <v>1</v>
      </c>
      <c r="AE49" s="18" t="str">
        <f t="shared" si="20"/>
        <v>0402147</v>
      </c>
      <c r="AF49" s="18" t="b">
        <f t="shared" si="21"/>
        <v>1</v>
      </c>
      <c r="AG49" s="19">
        <f t="shared" si="22"/>
        <v>0.75031700890295006</v>
      </c>
      <c r="AI49" s="17" t="s">
        <v>4731</v>
      </c>
      <c r="AJ49" s="18" t="s">
        <v>10470</v>
      </c>
      <c r="AK49" s="19" t="s">
        <v>7818</v>
      </c>
    </row>
    <row r="50" spans="1:37" x14ac:dyDescent="0.25">
      <c r="A50">
        <v>369701</v>
      </c>
      <c r="B50">
        <v>10.759109</v>
      </c>
      <c r="C50" t="s">
        <v>697</v>
      </c>
      <c r="D50" t="s">
        <v>4731</v>
      </c>
      <c r="E50" t="s">
        <v>4756</v>
      </c>
      <c r="F50" t="s">
        <v>659</v>
      </c>
      <c r="G50" t="s">
        <v>681</v>
      </c>
      <c r="H50" t="s">
        <v>698</v>
      </c>
      <c r="I50" t="s">
        <v>4760</v>
      </c>
      <c r="J50">
        <v>3068</v>
      </c>
      <c r="K50" s="34" t="s">
        <v>10471</v>
      </c>
      <c r="M50" s="29" t="str">
        <f t="shared" si="13"/>
        <v>YES</v>
      </c>
      <c r="N50" s="11" t="str">
        <f t="shared" si="14"/>
        <v>YES</v>
      </c>
      <c r="O50" s="11" t="s">
        <v>4658</v>
      </c>
      <c r="P50" s="9">
        <f t="shared" si="10"/>
        <v>0.99035541265195426</v>
      </c>
      <c r="Q50" s="11" t="str">
        <f t="shared" si="23"/>
        <v>YES</v>
      </c>
      <c r="R50" s="11" t="s">
        <v>4658</v>
      </c>
      <c r="S50" s="12" t="s">
        <v>4658</v>
      </c>
      <c r="T50" s="37"/>
      <c r="U50" t="str">
        <f t="shared" si="15"/>
        <v>gold canyon</v>
      </c>
      <c r="V50" t="str">
        <f t="shared" si="12"/>
        <v>gold canyon</v>
      </c>
      <c r="X50" s="93" t="s">
        <v>8364</v>
      </c>
      <c r="Y50" s="83" t="s">
        <v>554</v>
      </c>
      <c r="Z50" s="92">
        <v>302867779.09600002</v>
      </c>
      <c r="AA50" s="91" t="str">
        <f t="shared" si="16"/>
        <v>0402148</v>
      </c>
      <c r="AB50" s="18" t="b">
        <f t="shared" si="17"/>
        <v>1</v>
      </c>
      <c r="AC50" s="18" t="str">
        <f t="shared" si="18"/>
        <v>48</v>
      </c>
      <c r="AD50" s="18" t="b">
        <f t="shared" si="19"/>
        <v>1</v>
      </c>
      <c r="AE50" s="18" t="str">
        <f t="shared" si="20"/>
        <v>0402148</v>
      </c>
      <c r="AF50" s="18" t="b">
        <f t="shared" si="21"/>
        <v>1</v>
      </c>
      <c r="AG50" s="19">
        <f t="shared" si="22"/>
        <v>10.863886704258494</v>
      </c>
      <c r="AI50" s="17" t="s">
        <v>4731</v>
      </c>
      <c r="AJ50" s="18" t="s">
        <v>10471</v>
      </c>
      <c r="AK50" s="19" t="s">
        <v>7819</v>
      </c>
    </row>
    <row r="51" spans="1:37" x14ac:dyDescent="0.25">
      <c r="A51">
        <v>369635</v>
      </c>
      <c r="B51">
        <v>30.479745999999999</v>
      </c>
      <c r="C51" t="s">
        <v>691</v>
      </c>
      <c r="D51" t="s">
        <v>4731</v>
      </c>
      <c r="E51" t="s">
        <v>4756</v>
      </c>
      <c r="F51" t="s">
        <v>659</v>
      </c>
      <c r="G51" t="s">
        <v>4758</v>
      </c>
      <c r="H51" t="s">
        <v>692</v>
      </c>
      <c r="I51" t="s">
        <v>4760</v>
      </c>
      <c r="J51">
        <v>792</v>
      </c>
      <c r="K51" s="34" t="s">
        <v>10472</v>
      </c>
      <c r="M51" s="29" t="str">
        <f t="shared" si="13"/>
        <v>YES</v>
      </c>
      <c r="N51" s="11" t="str">
        <f t="shared" si="14"/>
        <v>YES</v>
      </c>
      <c r="O51" s="11" t="s">
        <v>4658</v>
      </c>
      <c r="P51" s="9">
        <f t="shared" si="10"/>
        <v>0.99004294261323178</v>
      </c>
      <c r="Q51" s="11" t="str">
        <f t="shared" si="23"/>
        <v>YES</v>
      </c>
      <c r="R51" s="11" t="s">
        <v>4658</v>
      </c>
      <c r="S51" s="12" t="s">
        <v>4658</v>
      </c>
      <c r="T51" s="37"/>
      <c r="U51" t="str">
        <f t="shared" si="15"/>
        <v>queen valley</v>
      </c>
      <c r="V51" t="str">
        <f t="shared" si="12"/>
        <v>queen valley</v>
      </c>
      <c r="X51" s="93" t="s">
        <v>8325</v>
      </c>
      <c r="Y51" s="83" t="s">
        <v>530</v>
      </c>
      <c r="Z51" s="92">
        <v>858272418.61199999</v>
      </c>
      <c r="AA51" s="91" t="str">
        <f t="shared" si="16"/>
        <v>0402149</v>
      </c>
      <c r="AB51" s="18" t="b">
        <f t="shared" si="17"/>
        <v>1</v>
      </c>
      <c r="AC51" s="18" t="str">
        <f t="shared" si="18"/>
        <v>49</v>
      </c>
      <c r="AD51" s="18" t="b">
        <f t="shared" si="19"/>
        <v>1</v>
      </c>
      <c r="AE51" s="18" t="str">
        <f t="shared" si="20"/>
        <v>0402149</v>
      </c>
      <c r="AF51" s="18" t="b">
        <f t="shared" si="21"/>
        <v>1</v>
      </c>
      <c r="AG51" s="19">
        <f t="shared" si="22"/>
        <v>30.786286824638431</v>
      </c>
      <c r="AI51" s="17" t="s">
        <v>4731</v>
      </c>
      <c r="AJ51" s="18" t="s">
        <v>10472</v>
      </c>
      <c r="AK51" s="19" t="s">
        <v>7820</v>
      </c>
    </row>
    <row r="52" spans="1:37" x14ac:dyDescent="0.25">
      <c r="A52">
        <v>369776</v>
      </c>
      <c r="B52">
        <v>144.339159</v>
      </c>
      <c r="C52" t="s">
        <v>701</v>
      </c>
      <c r="D52" t="s">
        <v>4731</v>
      </c>
      <c r="E52" t="s">
        <v>4756</v>
      </c>
      <c r="F52" t="s">
        <v>659</v>
      </c>
      <c r="G52" t="s">
        <v>4758</v>
      </c>
      <c r="H52" t="s">
        <v>702</v>
      </c>
      <c r="I52" t="s">
        <v>4760</v>
      </c>
      <c r="J52">
        <v>1170</v>
      </c>
      <c r="K52" s="34" t="s">
        <v>10473</v>
      </c>
      <c r="M52" s="29" t="str">
        <f t="shared" si="13"/>
        <v>YES</v>
      </c>
      <c r="N52" s="11" t="str">
        <f t="shared" si="14"/>
        <v>NO</v>
      </c>
      <c r="O52" s="11" t="s">
        <v>4658</v>
      </c>
      <c r="P52" s="9">
        <f t="shared" si="10"/>
        <v>0.999679574597927</v>
      </c>
      <c r="Q52" s="11" t="str">
        <f t="shared" si="23"/>
        <v>YES</v>
      </c>
      <c r="R52" s="11" t="s">
        <v>4658</v>
      </c>
      <c r="S52" s="12" t="s">
        <v>4658</v>
      </c>
      <c r="T52" s="37"/>
      <c r="U52" t="str">
        <f t="shared" si="15"/>
        <v>superior n</v>
      </c>
      <c r="V52" t="str">
        <f t="shared" si="12"/>
        <v>superior north</v>
      </c>
      <c r="X52" s="93" t="s">
        <v>8362</v>
      </c>
      <c r="Y52" s="83" t="s">
        <v>534</v>
      </c>
      <c r="Z52" s="92">
        <v>4025234597.6799998</v>
      </c>
      <c r="AA52" s="91" t="str">
        <f t="shared" si="16"/>
        <v>0402150</v>
      </c>
      <c r="AB52" s="18" t="b">
        <f t="shared" si="17"/>
        <v>1</v>
      </c>
      <c r="AC52" s="18" t="str">
        <f t="shared" si="18"/>
        <v>50</v>
      </c>
      <c r="AD52" s="18" t="b">
        <f t="shared" si="19"/>
        <v>1</v>
      </c>
      <c r="AE52" s="18" t="str">
        <f t="shared" si="20"/>
        <v>0402150</v>
      </c>
      <c r="AF52" s="18" t="b">
        <f t="shared" si="21"/>
        <v>1</v>
      </c>
      <c r="AG52" s="19">
        <f t="shared" si="22"/>
        <v>144.38542375746096</v>
      </c>
      <c r="AI52" s="17" t="s">
        <v>4731</v>
      </c>
      <c r="AJ52" s="18" t="s">
        <v>10473</v>
      </c>
      <c r="AK52" s="19" t="s">
        <v>7821</v>
      </c>
    </row>
    <row r="53" spans="1:37" x14ac:dyDescent="0.25">
      <c r="A53">
        <v>369676</v>
      </c>
      <c r="B53">
        <v>151.356133</v>
      </c>
      <c r="C53" t="s">
        <v>695</v>
      </c>
      <c r="D53" t="s">
        <v>4731</v>
      </c>
      <c r="E53" t="s">
        <v>4756</v>
      </c>
      <c r="F53" t="s">
        <v>4758</v>
      </c>
      <c r="G53" t="s">
        <v>4758</v>
      </c>
      <c r="H53" t="s">
        <v>696</v>
      </c>
      <c r="I53" t="s">
        <v>4760</v>
      </c>
      <c r="J53">
        <v>1786</v>
      </c>
      <c r="K53" s="34" t="s">
        <v>10474</v>
      </c>
      <c r="M53" s="29" t="str">
        <f t="shared" si="13"/>
        <v>YES</v>
      </c>
      <c r="N53" s="11" t="str">
        <f t="shared" si="14"/>
        <v>NO</v>
      </c>
      <c r="O53" s="11" t="s">
        <v>4658</v>
      </c>
      <c r="P53" s="9">
        <f t="shared" si="10"/>
        <v>1.0006732220174006</v>
      </c>
      <c r="Q53" s="11" t="str">
        <f t="shared" si="23"/>
        <v>YES</v>
      </c>
      <c r="R53" s="11" t="s">
        <v>4658</v>
      </c>
      <c r="S53" s="12" t="s">
        <v>4658</v>
      </c>
      <c r="T53" s="37"/>
      <c r="U53" t="str">
        <f t="shared" si="15"/>
        <v>superior s</v>
      </c>
      <c r="V53" t="str">
        <f t="shared" si="12"/>
        <v>superior south</v>
      </c>
      <c r="X53" s="93" t="s">
        <v>8392</v>
      </c>
      <c r="Y53" s="83" t="s">
        <v>524</v>
      </c>
      <c r="Z53" s="92">
        <v>4216728024.0799999</v>
      </c>
      <c r="AA53" s="91" t="str">
        <f t="shared" si="16"/>
        <v>0402151</v>
      </c>
      <c r="AB53" s="18" t="b">
        <f t="shared" si="17"/>
        <v>1</v>
      </c>
      <c r="AC53" s="18" t="str">
        <f t="shared" si="18"/>
        <v>51</v>
      </c>
      <c r="AD53" s="18" t="b">
        <f t="shared" si="19"/>
        <v>1</v>
      </c>
      <c r="AE53" s="18" t="str">
        <f t="shared" si="20"/>
        <v>0402151</v>
      </c>
      <c r="AF53" s="18" t="b">
        <f t="shared" si="21"/>
        <v>1</v>
      </c>
      <c r="AG53" s="19">
        <f t="shared" si="22"/>
        <v>151.25430527146463</v>
      </c>
      <c r="AI53" s="17" t="s">
        <v>4731</v>
      </c>
      <c r="AJ53" s="18" t="s">
        <v>10474</v>
      </c>
      <c r="AK53" s="19" t="s">
        <v>7822</v>
      </c>
    </row>
    <row r="54" spans="1:37" x14ac:dyDescent="0.25">
      <c r="A54">
        <v>667951</v>
      </c>
      <c r="B54">
        <v>50.228448999999998</v>
      </c>
      <c r="C54" t="s">
        <v>717</v>
      </c>
      <c r="D54" t="s">
        <v>4731</v>
      </c>
      <c r="E54" t="s">
        <v>4756</v>
      </c>
      <c r="F54" t="s">
        <v>659</v>
      </c>
      <c r="G54" t="s">
        <v>4758</v>
      </c>
      <c r="H54" t="s">
        <v>718</v>
      </c>
      <c r="I54" t="s">
        <v>4760</v>
      </c>
      <c r="J54">
        <v>231</v>
      </c>
      <c r="K54" s="34" t="s">
        <v>10475</v>
      </c>
      <c r="M54" s="29" t="str">
        <f t="shared" si="13"/>
        <v>YES</v>
      </c>
      <c r="N54" s="11" t="str">
        <f t="shared" si="14"/>
        <v>YES</v>
      </c>
      <c r="O54" s="11" t="s">
        <v>4658</v>
      </c>
      <c r="P54" s="9">
        <f t="shared" si="10"/>
        <v>0.99646461717444468</v>
      </c>
      <c r="Q54" s="11" t="str">
        <f t="shared" si="23"/>
        <v>YES</v>
      </c>
      <c r="R54" s="11" t="s">
        <v>4658</v>
      </c>
      <c r="S54" s="12" t="s">
        <v>4658</v>
      </c>
      <c r="T54" s="37"/>
      <c r="U54" t="str">
        <f t="shared" si="15"/>
        <v>sutton summit</v>
      </c>
      <c r="V54" t="str">
        <f t="shared" si="12"/>
        <v>sutton summit</v>
      </c>
      <c r="X54" s="93" t="s">
        <v>8315</v>
      </c>
      <c r="Y54" s="83" t="s">
        <v>4129</v>
      </c>
      <c r="Z54" s="92">
        <v>1405256913.76</v>
      </c>
      <c r="AA54" s="91" t="str">
        <f t="shared" si="16"/>
        <v>0402152</v>
      </c>
      <c r="AB54" s="18" t="b">
        <f t="shared" si="17"/>
        <v>1</v>
      </c>
      <c r="AC54" s="18" t="str">
        <f t="shared" si="18"/>
        <v>52</v>
      </c>
      <c r="AD54" s="18" t="b">
        <f t="shared" si="19"/>
        <v>1</v>
      </c>
      <c r="AE54" s="18" t="str">
        <f t="shared" si="20"/>
        <v>0402152</v>
      </c>
      <c r="AF54" s="18" t="b">
        <f t="shared" si="21"/>
        <v>1</v>
      </c>
      <c r="AG54" s="19">
        <f t="shared" si="22"/>
        <v>50.406655825298436</v>
      </c>
      <c r="AI54" s="17" t="s">
        <v>4731</v>
      </c>
      <c r="AJ54" s="18" t="s">
        <v>10475</v>
      </c>
      <c r="AK54" s="19" t="s">
        <v>7823</v>
      </c>
    </row>
    <row r="55" spans="1:37" x14ac:dyDescent="0.25">
      <c r="A55">
        <v>175262</v>
      </c>
      <c r="B55">
        <v>417.54136999999997</v>
      </c>
      <c r="C55" t="s">
        <v>719</v>
      </c>
      <c r="D55" t="s">
        <v>4731</v>
      </c>
      <c r="E55" t="s">
        <v>4756</v>
      </c>
      <c r="F55" t="s">
        <v>4758</v>
      </c>
      <c r="G55" t="s">
        <v>4758</v>
      </c>
      <c r="H55" t="s">
        <v>720</v>
      </c>
      <c r="I55" t="s">
        <v>4760</v>
      </c>
      <c r="J55">
        <v>545</v>
      </c>
      <c r="K55" s="34" t="s">
        <v>10476</v>
      </c>
      <c r="M55" s="29" t="str">
        <f t="shared" si="13"/>
        <v>YES</v>
      </c>
      <c r="N55" s="11" t="str">
        <f t="shared" si="14"/>
        <v>YES</v>
      </c>
      <c r="O55" s="11" t="s">
        <v>4658</v>
      </c>
      <c r="P55" s="9">
        <f t="shared" si="10"/>
        <v>0.99968269574946544</v>
      </c>
      <c r="Q55" s="11" t="str">
        <f t="shared" si="23"/>
        <v>YES</v>
      </c>
      <c r="R55" s="11" t="s">
        <v>4658</v>
      </c>
      <c r="S55" s="12" t="s">
        <v>4658</v>
      </c>
      <c r="T55" s="37"/>
      <c r="U55" t="str">
        <f t="shared" si="15"/>
        <v>chui chu</v>
      </c>
      <c r="V55" t="str">
        <f t="shared" si="12"/>
        <v>chui chu</v>
      </c>
      <c r="X55" s="93" t="s">
        <v>8338</v>
      </c>
      <c r="Y55" s="83" t="s">
        <v>461</v>
      </c>
      <c r="Z55" s="92">
        <v>11644080045.5</v>
      </c>
      <c r="AA55" s="91" t="str">
        <f t="shared" si="16"/>
        <v>0402153</v>
      </c>
      <c r="AB55" s="18" t="b">
        <f t="shared" si="17"/>
        <v>1</v>
      </c>
      <c r="AC55" s="18" t="str">
        <f t="shared" si="18"/>
        <v>53</v>
      </c>
      <c r="AD55" s="18" t="b">
        <f t="shared" si="19"/>
        <v>1</v>
      </c>
      <c r="AE55" s="18" t="str">
        <f t="shared" si="20"/>
        <v>0402153</v>
      </c>
      <c r="AF55" s="18" t="b">
        <f t="shared" si="21"/>
        <v>1</v>
      </c>
      <c r="AG55" s="19">
        <f t="shared" si="22"/>
        <v>417.67389970371329</v>
      </c>
      <c r="AI55" s="17" t="s">
        <v>4731</v>
      </c>
      <c r="AJ55" s="18" t="s">
        <v>10476</v>
      </c>
      <c r="AK55" s="19" t="s">
        <v>7824</v>
      </c>
    </row>
    <row r="56" spans="1:37" x14ac:dyDescent="0.25">
      <c r="A56">
        <v>175305</v>
      </c>
      <c r="B56">
        <v>83.193646999999999</v>
      </c>
      <c r="C56" t="s">
        <v>723</v>
      </c>
      <c r="D56" t="s">
        <v>4731</v>
      </c>
      <c r="E56" t="s">
        <v>4756</v>
      </c>
      <c r="F56" t="s">
        <v>724</v>
      </c>
      <c r="G56" t="s">
        <v>4758</v>
      </c>
      <c r="H56" t="s">
        <v>725</v>
      </c>
      <c r="I56" t="s">
        <v>4760</v>
      </c>
      <c r="J56">
        <v>3459</v>
      </c>
      <c r="K56" s="34" t="s">
        <v>10477</v>
      </c>
      <c r="M56" s="29" t="str">
        <f t="shared" si="13"/>
        <v>YES</v>
      </c>
      <c r="N56" s="11" t="str">
        <f t="shared" si="14"/>
        <v>NO</v>
      </c>
      <c r="O56" s="11" t="s">
        <v>8405</v>
      </c>
      <c r="P56" s="9">
        <f t="shared" si="10"/>
        <v>0.998986325718768</v>
      </c>
      <c r="Q56" s="11" t="str">
        <f t="shared" si="23"/>
        <v>YES</v>
      </c>
      <c r="R56" s="11" t="s">
        <v>4658</v>
      </c>
      <c r="S56" s="12" t="s">
        <v>4658</v>
      </c>
      <c r="T56" s="94" t="s">
        <v>8415</v>
      </c>
      <c r="U56" t="str">
        <f t="shared" si="15"/>
        <v>hidden valley</v>
      </c>
      <c r="V56" t="str">
        <f t="shared" si="12"/>
        <v>thunderbird farms</v>
      </c>
      <c r="X56" s="93" t="s">
        <v>8326</v>
      </c>
      <c r="Y56" s="83" t="s">
        <v>477</v>
      </c>
      <c r="Z56" s="92">
        <v>2321659174.7199998</v>
      </c>
      <c r="AA56" s="91" t="str">
        <f t="shared" si="16"/>
        <v>0402154</v>
      </c>
      <c r="AB56" s="18" t="b">
        <f t="shared" si="17"/>
        <v>1</v>
      </c>
      <c r="AC56" s="18" t="str">
        <f t="shared" si="18"/>
        <v>54</v>
      </c>
      <c r="AD56" s="18" t="b">
        <f t="shared" si="19"/>
        <v>1</v>
      </c>
      <c r="AE56" s="18" t="str">
        <f t="shared" si="20"/>
        <v>0402154</v>
      </c>
      <c r="AF56" s="18" t="b">
        <f t="shared" si="21"/>
        <v>1</v>
      </c>
      <c r="AG56" s="19">
        <f t="shared" si="22"/>
        <v>83.27806383149678</v>
      </c>
      <c r="AI56" s="17" t="s">
        <v>4731</v>
      </c>
      <c r="AJ56" s="18" t="s">
        <v>10477</v>
      </c>
      <c r="AK56" s="19" t="s">
        <v>7825</v>
      </c>
    </row>
    <row r="57" spans="1:37" x14ac:dyDescent="0.25">
      <c r="A57">
        <v>175603</v>
      </c>
      <c r="B57">
        <v>20.101611999999999</v>
      </c>
      <c r="C57" t="s">
        <v>755</v>
      </c>
      <c r="D57" t="s">
        <v>4731</v>
      </c>
      <c r="E57" t="s">
        <v>4756</v>
      </c>
      <c r="F57" t="s">
        <v>732</v>
      </c>
      <c r="G57" t="s">
        <v>4758</v>
      </c>
      <c r="H57" t="s">
        <v>756</v>
      </c>
      <c r="I57" t="s">
        <v>4760</v>
      </c>
      <c r="J57">
        <v>4958</v>
      </c>
      <c r="K57" s="34" t="s">
        <v>10478</v>
      </c>
      <c r="M57" s="29" t="str">
        <f t="shared" si="13"/>
        <v>YES</v>
      </c>
      <c r="N57" s="11" t="str">
        <f t="shared" si="14"/>
        <v>NO</v>
      </c>
      <c r="O57" s="11" t="s">
        <v>4658</v>
      </c>
      <c r="P57" s="9">
        <f t="shared" si="10"/>
        <v>0.99912583427262103</v>
      </c>
      <c r="Q57" s="11" t="str">
        <f t="shared" si="23"/>
        <v>YES</v>
      </c>
      <c r="R57" s="11" t="s">
        <v>4658</v>
      </c>
      <c r="S57" s="12" t="s">
        <v>4658</v>
      </c>
      <c r="T57" s="37"/>
      <c r="U57" t="str">
        <f t="shared" si="15"/>
        <v>casa grande w</v>
      </c>
      <c r="V57" t="str">
        <f t="shared" si="12"/>
        <v>casa grande west</v>
      </c>
      <c r="X57" s="93" t="s">
        <v>8328</v>
      </c>
      <c r="Y57" s="83" t="s">
        <v>407</v>
      </c>
      <c r="Z57" s="92">
        <v>560891091.75</v>
      </c>
      <c r="AA57" s="91" t="str">
        <f t="shared" si="16"/>
        <v>0402155</v>
      </c>
      <c r="AB57" s="18" t="b">
        <f t="shared" si="17"/>
        <v>1</v>
      </c>
      <c r="AC57" s="18" t="str">
        <f t="shared" si="18"/>
        <v>55</v>
      </c>
      <c r="AD57" s="18" t="b">
        <f t="shared" si="19"/>
        <v>1</v>
      </c>
      <c r="AE57" s="18" t="str">
        <f t="shared" si="20"/>
        <v>0402155</v>
      </c>
      <c r="AF57" s="18" t="b">
        <f t="shared" si="21"/>
        <v>1</v>
      </c>
      <c r="AG57" s="19">
        <f t="shared" si="22"/>
        <v>20.11919951467803</v>
      </c>
      <c r="AI57" s="17" t="s">
        <v>4731</v>
      </c>
      <c r="AJ57" s="18" t="s">
        <v>10478</v>
      </c>
      <c r="AK57" s="19" t="s">
        <v>7826</v>
      </c>
    </row>
    <row r="58" spans="1:37" x14ac:dyDescent="0.25">
      <c r="A58">
        <v>369436</v>
      </c>
      <c r="B58">
        <v>2.9999699999999998</v>
      </c>
      <c r="C58" t="s">
        <v>670</v>
      </c>
      <c r="D58" t="s">
        <v>4731</v>
      </c>
      <c r="E58" t="s">
        <v>4756</v>
      </c>
      <c r="F58" t="s">
        <v>659</v>
      </c>
      <c r="G58" t="s">
        <v>4758</v>
      </c>
      <c r="H58" t="s">
        <v>671</v>
      </c>
      <c r="I58" t="s">
        <v>4760</v>
      </c>
      <c r="J58">
        <v>3895</v>
      </c>
      <c r="K58" s="34" t="s">
        <v>10479</v>
      </c>
      <c r="M58" s="29" t="str">
        <f t="shared" si="13"/>
        <v>YES</v>
      </c>
      <c r="N58" s="11" t="str">
        <f t="shared" si="14"/>
        <v>NO</v>
      </c>
      <c r="O58" s="11" t="s">
        <v>4658</v>
      </c>
      <c r="P58" s="9">
        <f t="shared" si="10"/>
        <v>1.0053151555025894</v>
      </c>
      <c r="Q58" s="11" t="str">
        <f t="shared" si="23"/>
        <v>YES</v>
      </c>
      <c r="R58" s="11" t="s">
        <v>4658</v>
      </c>
      <c r="S58" s="12" t="s">
        <v>4658</v>
      </c>
      <c r="T58" s="37"/>
      <c r="U58" t="str">
        <f t="shared" si="15"/>
        <v>apache junction n</v>
      </c>
      <c r="V58" t="str">
        <f t="shared" si="12"/>
        <v>apache junction north</v>
      </c>
      <c r="X58" s="93" t="s">
        <v>8318</v>
      </c>
      <c r="Y58" s="83" t="s">
        <v>348</v>
      </c>
      <c r="Z58" s="92">
        <v>83192184.252100006</v>
      </c>
      <c r="AA58" s="91" t="str">
        <f t="shared" si="16"/>
        <v>0402156</v>
      </c>
      <c r="AB58" s="18" t="b">
        <f t="shared" si="17"/>
        <v>1</v>
      </c>
      <c r="AC58" s="18" t="str">
        <f t="shared" si="18"/>
        <v>56</v>
      </c>
      <c r="AD58" s="18" t="b">
        <f t="shared" si="19"/>
        <v>1</v>
      </c>
      <c r="AE58" s="18" t="str">
        <f t="shared" si="20"/>
        <v>0402156</v>
      </c>
      <c r="AF58" s="18" t="b">
        <f t="shared" si="21"/>
        <v>1</v>
      </c>
      <c r="AG58" s="19">
        <f t="shared" si="22"/>
        <v>2.9841089966461491</v>
      </c>
      <c r="AI58" s="17" t="s">
        <v>4731</v>
      </c>
      <c r="AJ58" s="18" t="s">
        <v>10479</v>
      </c>
      <c r="AK58" s="19" t="s">
        <v>7827</v>
      </c>
    </row>
    <row r="59" spans="1:37" x14ac:dyDescent="0.25">
      <c r="A59">
        <v>369614</v>
      </c>
      <c r="B59">
        <v>14.717124999999999</v>
      </c>
      <c r="C59" t="s">
        <v>689</v>
      </c>
      <c r="D59" t="s">
        <v>4731</v>
      </c>
      <c r="E59" t="s">
        <v>4756</v>
      </c>
      <c r="F59" t="s">
        <v>659</v>
      </c>
      <c r="G59" t="s">
        <v>4758</v>
      </c>
      <c r="H59" t="s">
        <v>690</v>
      </c>
      <c r="I59" t="s">
        <v>4760</v>
      </c>
      <c r="J59">
        <v>3132</v>
      </c>
      <c r="K59" s="34" t="s">
        <v>10480</v>
      </c>
      <c r="M59" s="29" t="str">
        <f t="shared" si="13"/>
        <v>YES</v>
      </c>
      <c r="N59" s="11" t="str">
        <f t="shared" si="14"/>
        <v>NO</v>
      </c>
      <c r="O59" s="11" t="s">
        <v>4658</v>
      </c>
      <c r="P59" s="9">
        <f t="shared" si="10"/>
        <v>1.0028044337098223</v>
      </c>
      <c r="Q59" s="11" t="str">
        <f t="shared" si="23"/>
        <v>YES</v>
      </c>
      <c r="R59" s="11" t="s">
        <v>4658</v>
      </c>
      <c r="S59" s="12" t="s">
        <v>4658</v>
      </c>
      <c r="T59" s="37"/>
      <c r="U59" t="str">
        <f t="shared" si="15"/>
        <v>apache junction nc</v>
      </c>
      <c r="V59" t="str">
        <f t="shared" si="12"/>
        <v>apache junction n. central</v>
      </c>
      <c r="X59" s="93" t="s">
        <v>8363</v>
      </c>
      <c r="Y59" s="83" t="s">
        <v>399</v>
      </c>
      <c r="Z59" s="92">
        <v>409142484.62400001</v>
      </c>
      <c r="AA59" s="91" t="str">
        <f t="shared" si="16"/>
        <v>0402157</v>
      </c>
      <c r="AB59" s="18" t="b">
        <f t="shared" si="17"/>
        <v>1</v>
      </c>
      <c r="AC59" s="18" t="str">
        <f t="shared" si="18"/>
        <v>57</v>
      </c>
      <c r="AD59" s="18" t="b">
        <f t="shared" si="19"/>
        <v>1</v>
      </c>
      <c r="AE59" s="18" t="str">
        <f t="shared" si="20"/>
        <v>0402157</v>
      </c>
      <c r="AF59" s="18" t="b">
        <f t="shared" si="21"/>
        <v>1</v>
      </c>
      <c r="AG59" s="19">
        <f t="shared" si="22"/>
        <v>14.675967222796144</v>
      </c>
      <c r="AI59" s="17" t="s">
        <v>4731</v>
      </c>
      <c r="AJ59" s="18" t="s">
        <v>10480</v>
      </c>
      <c r="AK59" s="19" t="s">
        <v>7828</v>
      </c>
    </row>
    <row r="60" spans="1:37" x14ac:dyDescent="0.25">
      <c r="A60">
        <v>369495</v>
      </c>
      <c r="B60">
        <v>3.0047779999999999</v>
      </c>
      <c r="C60" t="s">
        <v>676</v>
      </c>
      <c r="D60" t="s">
        <v>4731</v>
      </c>
      <c r="E60" t="s">
        <v>4756</v>
      </c>
      <c r="F60" t="s">
        <v>659</v>
      </c>
      <c r="G60" t="s">
        <v>4758</v>
      </c>
      <c r="H60" t="s">
        <v>677</v>
      </c>
      <c r="I60" t="s">
        <v>4760</v>
      </c>
      <c r="J60">
        <v>2817</v>
      </c>
      <c r="K60" s="34" t="s">
        <v>10481</v>
      </c>
      <c r="M60" s="29" t="str">
        <f t="shared" si="13"/>
        <v>YES</v>
      </c>
      <c r="N60" s="11" t="str">
        <f t="shared" si="14"/>
        <v>NO</v>
      </c>
      <c r="O60" s="11" t="s">
        <v>4658</v>
      </c>
      <c r="P60" s="9">
        <f t="shared" si="10"/>
        <v>1.0020655563784948</v>
      </c>
      <c r="Q60" s="11" t="str">
        <f t="shared" si="23"/>
        <v>YES</v>
      </c>
      <c r="R60" s="11" t="s">
        <v>4658</v>
      </c>
      <c r="S60" s="12" t="s">
        <v>4658</v>
      </c>
      <c r="T60" s="37"/>
      <c r="U60" t="str">
        <f t="shared" si="15"/>
        <v>apache junction ec</v>
      </c>
      <c r="V60" t="str">
        <f t="shared" si="12"/>
        <v>apache junction e. central</v>
      </c>
      <c r="X60" s="93" t="s">
        <v>8319</v>
      </c>
      <c r="Y60" s="83" t="s">
        <v>453</v>
      </c>
      <c r="Z60" s="92">
        <v>83595731.299199998</v>
      </c>
      <c r="AA60" s="91" t="str">
        <f t="shared" si="16"/>
        <v>0402158</v>
      </c>
      <c r="AB60" s="18" t="b">
        <f t="shared" si="17"/>
        <v>1</v>
      </c>
      <c r="AC60" s="18" t="str">
        <f t="shared" si="18"/>
        <v>58</v>
      </c>
      <c r="AD60" s="18" t="b">
        <f t="shared" si="19"/>
        <v>1</v>
      </c>
      <c r="AE60" s="18" t="str">
        <f t="shared" si="20"/>
        <v>0402158</v>
      </c>
      <c r="AF60" s="18" t="b">
        <f t="shared" si="21"/>
        <v>1</v>
      </c>
      <c r="AG60" s="19">
        <f t="shared" si="22"/>
        <v>2.998584255165289</v>
      </c>
      <c r="AI60" s="17" t="s">
        <v>4731</v>
      </c>
      <c r="AJ60" s="18" t="s">
        <v>10481</v>
      </c>
      <c r="AK60" s="19" t="s">
        <v>7829</v>
      </c>
    </row>
    <row r="61" spans="1:37" x14ac:dyDescent="0.25">
      <c r="A61">
        <v>369454</v>
      </c>
      <c r="B61">
        <v>15.58994</v>
      </c>
      <c r="C61" t="s">
        <v>672</v>
      </c>
      <c r="D61" t="s">
        <v>4731</v>
      </c>
      <c r="E61" t="s">
        <v>4756</v>
      </c>
      <c r="F61" t="s">
        <v>659</v>
      </c>
      <c r="G61" t="s">
        <v>4758</v>
      </c>
      <c r="H61" t="s">
        <v>673</v>
      </c>
      <c r="I61" t="s">
        <v>4760</v>
      </c>
      <c r="J61">
        <v>6126</v>
      </c>
      <c r="K61" s="34" t="s">
        <v>10482</v>
      </c>
      <c r="M61" s="29" t="str">
        <f t="shared" si="13"/>
        <v>YES</v>
      </c>
      <c r="N61" s="11" t="str">
        <f t="shared" si="14"/>
        <v>NO</v>
      </c>
      <c r="O61" s="11" t="s">
        <v>4658</v>
      </c>
      <c r="P61" s="9">
        <f t="shared" si="10"/>
        <v>1.0089776878375631</v>
      </c>
      <c r="Q61" s="11" t="str">
        <f t="shared" si="23"/>
        <v>YES</v>
      </c>
      <c r="R61" s="11" t="s">
        <v>4658</v>
      </c>
      <c r="S61" s="12" t="s">
        <v>4658</v>
      </c>
      <c r="T61" s="37"/>
      <c r="U61" t="str">
        <f t="shared" si="15"/>
        <v>apache junction s</v>
      </c>
      <c r="V61" t="str">
        <f t="shared" si="12"/>
        <v>apache junction south</v>
      </c>
      <c r="X61" s="93" t="s">
        <v>8366</v>
      </c>
      <c r="Y61" s="83" t="s">
        <v>397</v>
      </c>
      <c r="Z61" s="92">
        <v>430755395.81800002</v>
      </c>
      <c r="AA61" s="91" t="str">
        <f t="shared" si="16"/>
        <v>0402159</v>
      </c>
      <c r="AB61" s="18" t="b">
        <f t="shared" si="17"/>
        <v>1</v>
      </c>
      <c r="AC61" s="18" t="str">
        <f t="shared" si="18"/>
        <v>59</v>
      </c>
      <c r="AD61" s="18" t="b">
        <f t="shared" si="19"/>
        <v>1</v>
      </c>
      <c r="AE61" s="18" t="str">
        <f t="shared" si="20"/>
        <v>0402159</v>
      </c>
      <c r="AF61" s="18" t="b">
        <f t="shared" si="21"/>
        <v>1</v>
      </c>
      <c r="AG61" s="19">
        <f t="shared" si="22"/>
        <v>15.451223736584597</v>
      </c>
      <c r="AI61" s="17" t="s">
        <v>4731</v>
      </c>
      <c r="AJ61" s="18" t="s">
        <v>10482</v>
      </c>
      <c r="AK61" s="19" t="s">
        <v>7830</v>
      </c>
    </row>
    <row r="62" spans="1:37" x14ac:dyDescent="0.25">
      <c r="A62">
        <v>335991</v>
      </c>
      <c r="B62">
        <v>86.997737000000001</v>
      </c>
      <c r="C62" t="s">
        <v>802</v>
      </c>
      <c r="D62" t="s">
        <v>4731</v>
      </c>
      <c r="E62" t="s">
        <v>4756</v>
      </c>
      <c r="F62" t="s">
        <v>4758</v>
      </c>
      <c r="G62" t="s">
        <v>4758</v>
      </c>
      <c r="H62" t="s">
        <v>803</v>
      </c>
      <c r="I62" t="s">
        <v>4760</v>
      </c>
      <c r="J62">
        <v>1716</v>
      </c>
      <c r="K62" s="34" t="s">
        <v>10483</v>
      </c>
      <c r="M62" s="29" t="str">
        <f t="shared" si="13"/>
        <v>YES</v>
      </c>
      <c r="N62" s="11" t="str">
        <f t="shared" si="14"/>
        <v>YES</v>
      </c>
      <c r="O62" s="11" t="s">
        <v>4658</v>
      </c>
      <c r="P62" s="9">
        <f t="shared" si="10"/>
        <v>1.02831428306562</v>
      </c>
      <c r="Q62" s="11" t="str">
        <f t="shared" si="23"/>
        <v>YES</v>
      </c>
      <c r="R62" s="11" t="s">
        <v>4658</v>
      </c>
      <c r="S62" s="12" t="s">
        <v>4658</v>
      </c>
      <c r="T62" s="37"/>
      <c r="U62" t="str">
        <f t="shared" si="15"/>
        <v>blackwater</v>
      </c>
      <c r="V62" t="str">
        <f t="shared" si="12"/>
        <v>blackwater</v>
      </c>
      <c r="X62" s="93" t="s">
        <v>8401</v>
      </c>
      <c r="Y62" s="83" t="s">
        <v>447</v>
      </c>
      <c r="Z62" s="92">
        <v>2358576313.8000002</v>
      </c>
      <c r="AA62" s="91" t="str">
        <f t="shared" si="16"/>
        <v>0402160</v>
      </c>
      <c r="AB62" s="18" t="b">
        <f t="shared" si="17"/>
        <v>1</v>
      </c>
      <c r="AC62" s="18" t="str">
        <f t="shared" si="18"/>
        <v>60</v>
      </c>
      <c r="AD62" s="18" t="b">
        <f t="shared" si="19"/>
        <v>1</v>
      </c>
      <c r="AE62" s="18" t="str">
        <f t="shared" si="20"/>
        <v>0402160</v>
      </c>
      <c r="AF62" s="18" t="b">
        <f t="shared" si="21"/>
        <v>1</v>
      </c>
      <c r="AG62" s="19">
        <f t="shared" si="22"/>
        <v>84.602283983298904</v>
      </c>
      <c r="AI62" s="17" t="s">
        <v>4731</v>
      </c>
      <c r="AJ62" s="18" t="s">
        <v>10483</v>
      </c>
      <c r="AK62" s="19" t="s">
        <v>7831</v>
      </c>
    </row>
    <row r="63" spans="1:37" x14ac:dyDescent="0.25">
      <c r="A63">
        <v>249203</v>
      </c>
      <c r="B63">
        <v>98.498412999999999</v>
      </c>
      <c r="C63" t="s">
        <v>650</v>
      </c>
      <c r="D63" t="s">
        <v>4731</v>
      </c>
      <c r="E63" t="s">
        <v>4756</v>
      </c>
      <c r="F63" t="s">
        <v>651</v>
      </c>
      <c r="G63" t="s">
        <v>4758</v>
      </c>
      <c r="H63" t="s">
        <v>652</v>
      </c>
      <c r="I63" t="s">
        <v>4760</v>
      </c>
      <c r="J63">
        <v>2460</v>
      </c>
      <c r="K63" s="34" t="s">
        <v>10484</v>
      </c>
      <c r="M63" s="29" t="str">
        <f t="shared" si="13"/>
        <v>YES</v>
      </c>
      <c r="N63" s="11" t="str">
        <f t="shared" si="14"/>
        <v>NO</v>
      </c>
      <c r="O63" s="11" t="s">
        <v>4658</v>
      </c>
      <c r="P63" s="9">
        <f t="shared" si="10"/>
        <v>1.0016128540256188</v>
      </c>
      <c r="Q63" s="11" t="str">
        <f t="shared" si="23"/>
        <v>YES</v>
      </c>
      <c r="R63" s="11" t="s">
        <v>4658</v>
      </c>
      <c r="S63" s="12" t="s">
        <v>4658</v>
      </c>
      <c r="T63" s="37"/>
      <c r="U63" t="str">
        <f t="shared" si="15"/>
        <v>santan</v>
      </c>
      <c r="V63" t="str">
        <f t="shared" si="12"/>
        <v>san tan</v>
      </c>
      <c r="X63" s="93" t="s">
        <v>8380</v>
      </c>
      <c r="Y63" s="83" t="s">
        <v>445</v>
      </c>
      <c r="Z63" s="92">
        <v>2741556426.6599998</v>
      </c>
      <c r="AA63" s="91" t="str">
        <f t="shared" si="16"/>
        <v>0402161</v>
      </c>
      <c r="AB63" s="18" t="b">
        <f t="shared" si="17"/>
        <v>1</v>
      </c>
      <c r="AC63" s="18" t="str">
        <f t="shared" si="18"/>
        <v>61</v>
      </c>
      <c r="AD63" s="18" t="b">
        <f t="shared" si="19"/>
        <v>1</v>
      </c>
      <c r="AE63" s="18" t="str">
        <f t="shared" si="20"/>
        <v>0402161</v>
      </c>
      <c r="AF63" s="18" t="b">
        <f t="shared" si="21"/>
        <v>1</v>
      </c>
      <c r="AG63" s="19">
        <f t="shared" si="22"/>
        <v>98.339805249225208</v>
      </c>
      <c r="AI63" s="17" t="s">
        <v>4731</v>
      </c>
      <c r="AJ63" s="18" t="s">
        <v>10484</v>
      </c>
      <c r="AK63" s="19" t="s">
        <v>7832</v>
      </c>
    </row>
    <row r="64" spans="1:37" x14ac:dyDescent="0.25">
      <c r="A64">
        <v>189825</v>
      </c>
      <c r="B64">
        <v>211.09971100000001</v>
      </c>
      <c r="C64" t="s">
        <v>821</v>
      </c>
      <c r="D64" t="s">
        <v>4731</v>
      </c>
      <c r="E64" t="s">
        <v>4756</v>
      </c>
      <c r="F64" t="s">
        <v>4758</v>
      </c>
      <c r="G64" t="s">
        <v>4758</v>
      </c>
      <c r="H64" t="s">
        <v>822</v>
      </c>
      <c r="I64" t="s">
        <v>4760</v>
      </c>
      <c r="J64">
        <v>1911</v>
      </c>
      <c r="K64" s="34" t="s">
        <v>10485</v>
      </c>
      <c r="M64" s="29" t="str">
        <f t="shared" si="13"/>
        <v>YES</v>
      </c>
      <c r="N64" s="11" t="str">
        <f t="shared" si="14"/>
        <v>YES</v>
      </c>
      <c r="O64" s="11" t="s">
        <v>4658</v>
      </c>
      <c r="P64" s="9">
        <f t="shared" si="10"/>
        <v>1.0029573935602476</v>
      </c>
      <c r="Q64" s="11" t="str">
        <f t="shared" si="23"/>
        <v>YES</v>
      </c>
      <c r="R64" s="11" t="s">
        <v>4658</v>
      </c>
      <c r="S64" s="12" t="s">
        <v>4658</v>
      </c>
      <c r="T64" s="37"/>
      <c r="U64" t="str">
        <f t="shared" si="15"/>
        <v>casa blanca</v>
      </c>
      <c r="V64" t="str">
        <f t="shared" si="12"/>
        <v>casa blanca</v>
      </c>
      <c r="X64" s="93" t="s">
        <v>8379</v>
      </c>
      <c r="Y64" s="83" t="s">
        <v>585</v>
      </c>
      <c r="Z64" s="92">
        <v>5867768881.2399998</v>
      </c>
      <c r="AA64" s="91" t="str">
        <f t="shared" si="16"/>
        <v>0402162</v>
      </c>
      <c r="AB64" s="18" t="b">
        <f t="shared" si="17"/>
        <v>1</v>
      </c>
      <c r="AC64" s="18" t="str">
        <f t="shared" si="18"/>
        <v>62</v>
      </c>
      <c r="AD64" s="18" t="b">
        <f t="shared" si="19"/>
        <v>1</v>
      </c>
      <c r="AE64" s="18" t="str">
        <f t="shared" si="20"/>
        <v>0402162</v>
      </c>
      <c r="AF64" s="18" t="b">
        <f t="shared" si="21"/>
        <v>1</v>
      </c>
      <c r="AG64" s="19">
        <f t="shared" si="22"/>
        <v>210.47724694530532</v>
      </c>
      <c r="AI64" s="17" t="s">
        <v>4731</v>
      </c>
      <c r="AJ64" s="18" t="s">
        <v>10485</v>
      </c>
      <c r="AK64" s="19" t="s">
        <v>7833</v>
      </c>
    </row>
    <row r="65" spans="1:37" x14ac:dyDescent="0.25">
      <c r="A65">
        <v>369260</v>
      </c>
      <c r="B65">
        <v>0.99370700000000001</v>
      </c>
      <c r="C65" t="s">
        <v>668</v>
      </c>
      <c r="D65" t="s">
        <v>4731</v>
      </c>
      <c r="E65" t="s">
        <v>4756</v>
      </c>
      <c r="F65" t="s">
        <v>659</v>
      </c>
      <c r="G65" t="s">
        <v>662</v>
      </c>
      <c r="H65" t="s">
        <v>669</v>
      </c>
      <c r="I65" t="s">
        <v>4760</v>
      </c>
      <c r="J65">
        <v>2927</v>
      </c>
      <c r="K65" s="34" t="s">
        <v>10486</v>
      </c>
      <c r="M65" s="29" t="str">
        <f t="shared" si="13"/>
        <v>YES</v>
      </c>
      <c r="N65" s="11" t="str">
        <f t="shared" si="14"/>
        <v>YES</v>
      </c>
      <c r="O65" s="11" t="s">
        <v>4658</v>
      </c>
      <c r="P65" s="9">
        <f t="shared" si="10"/>
        <v>0.99445135353714287</v>
      </c>
      <c r="Q65" s="11" t="str">
        <f t="shared" si="23"/>
        <v>YES</v>
      </c>
      <c r="R65" s="11" t="s">
        <v>4658</v>
      </c>
      <c r="S65" s="12" t="s">
        <v>4658</v>
      </c>
      <c r="T65" s="37"/>
      <c r="U65" t="str">
        <f t="shared" si="15"/>
        <v>apache trail</v>
      </c>
      <c r="V65" t="str">
        <f t="shared" si="12"/>
        <v>apache trail</v>
      </c>
      <c r="X65" s="93" t="s">
        <v>8320</v>
      </c>
      <c r="Y65" s="83" t="s">
        <v>489</v>
      </c>
      <c r="Z65" s="92">
        <v>27857532.829799999</v>
      </c>
      <c r="AA65" s="91" t="str">
        <f t="shared" si="16"/>
        <v>0402163</v>
      </c>
      <c r="AB65" s="18" t="b">
        <f t="shared" si="17"/>
        <v>1</v>
      </c>
      <c r="AC65" s="18" t="str">
        <f t="shared" si="18"/>
        <v>63</v>
      </c>
      <c r="AD65" s="18" t="b">
        <f t="shared" si="19"/>
        <v>1</v>
      </c>
      <c r="AE65" s="18" t="str">
        <f t="shared" si="20"/>
        <v>0402163</v>
      </c>
      <c r="AF65" s="18" t="b">
        <f t="shared" si="21"/>
        <v>1</v>
      </c>
      <c r="AG65" s="19">
        <f t="shared" si="22"/>
        <v>0.99925149326360185</v>
      </c>
      <c r="AI65" s="17" t="s">
        <v>4731</v>
      </c>
      <c r="AJ65" s="18" t="s">
        <v>10486</v>
      </c>
      <c r="AK65" s="19" t="s">
        <v>7834</v>
      </c>
    </row>
    <row r="66" spans="1:37" x14ac:dyDescent="0.25">
      <c r="A66">
        <v>369534</v>
      </c>
      <c r="B66">
        <v>5.381958</v>
      </c>
      <c r="C66" t="s">
        <v>680</v>
      </c>
      <c r="D66" t="s">
        <v>4731</v>
      </c>
      <c r="E66" t="s">
        <v>4756</v>
      </c>
      <c r="F66" t="s">
        <v>659</v>
      </c>
      <c r="G66" t="s">
        <v>681</v>
      </c>
      <c r="H66" t="s">
        <v>682</v>
      </c>
      <c r="I66" t="s">
        <v>4760</v>
      </c>
      <c r="J66">
        <v>3298</v>
      </c>
      <c r="K66" s="34" t="s">
        <v>10487</v>
      </c>
      <c r="M66" s="29" t="str">
        <f t="shared" si="13"/>
        <v>YES</v>
      </c>
      <c r="N66" s="11" t="str">
        <f t="shared" si="14"/>
        <v>YES</v>
      </c>
      <c r="O66" s="11" t="s">
        <v>4658</v>
      </c>
      <c r="P66" s="9">
        <f t="shared" si="10"/>
        <v>1.0050390744598352</v>
      </c>
      <c r="Q66" s="11" t="str">
        <f t="shared" si="23"/>
        <v>YES</v>
      </c>
      <c r="R66" s="11" t="s">
        <v>4658</v>
      </c>
      <c r="S66" s="12" t="s">
        <v>4658</v>
      </c>
      <c r="T66" s="37"/>
      <c r="U66" t="str">
        <f t="shared" si="15"/>
        <v>superstition mountain</v>
      </c>
      <c r="V66" t="str">
        <f t="shared" si="12"/>
        <v>superstition mountain</v>
      </c>
      <c r="X66" s="93" t="s">
        <v>8322</v>
      </c>
      <c r="Y66" s="83" t="s">
        <v>579</v>
      </c>
      <c r="Z66" s="92">
        <v>149288104.035</v>
      </c>
      <c r="AA66" s="91" t="str">
        <f t="shared" ref="AA66:AA90" si="24">CONCATENATE("04021", Y66)</f>
        <v>0402164</v>
      </c>
      <c r="AB66" s="18" t="b">
        <f t="shared" si="17"/>
        <v>1</v>
      </c>
      <c r="AC66" s="18" t="str">
        <f t="shared" si="18"/>
        <v>64</v>
      </c>
      <c r="AD66" s="18" t="b">
        <f t="shared" si="19"/>
        <v>1</v>
      </c>
      <c r="AE66" s="18" t="str">
        <f t="shared" si="20"/>
        <v>0402164</v>
      </c>
      <c r="AF66" s="18" t="b">
        <f t="shared" si="21"/>
        <v>1</v>
      </c>
      <c r="AG66" s="19">
        <f t="shared" ref="AG66:AG90" si="25">Z66/27878400</f>
        <v>5.354973887848657</v>
      </c>
      <c r="AI66" s="17" t="s">
        <v>4731</v>
      </c>
      <c r="AJ66" s="18" t="s">
        <v>10487</v>
      </c>
      <c r="AK66" s="19" t="s">
        <v>7835</v>
      </c>
    </row>
    <row r="67" spans="1:37" x14ac:dyDescent="0.25">
      <c r="A67">
        <v>175434</v>
      </c>
      <c r="B67">
        <v>23.064617999999999</v>
      </c>
      <c r="C67" t="s">
        <v>736</v>
      </c>
      <c r="D67" t="s">
        <v>4731</v>
      </c>
      <c r="E67" t="s">
        <v>4756</v>
      </c>
      <c r="F67" t="s">
        <v>4758</v>
      </c>
      <c r="G67" t="s">
        <v>4758</v>
      </c>
      <c r="H67" t="s">
        <v>737</v>
      </c>
      <c r="I67" t="s">
        <v>4760</v>
      </c>
      <c r="J67">
        <v>794</v>
      </c>
      <c r="K67" s="34" t="s">
        <v>10488</v>
      </c>
      <c r="M67" s="29" t="str">
        <f t="shared" ref="M67:M92" si="26">IF(EXACT(LOWER(TRIM(C67)),LOWER(TRIM(AA67))), "YES", "NO")</f>
        <v>YES</v>
      </c>
      <c r="N67" s="11" t="str">
        <f t="shared" ref="N67:N92" si="27">IF(EXACT(U67,V67), "YES", "NO")</f>
        <v>NO</v>
      </c>
      <c r="O67" s="11" t="s">
        <v>4658</v>
      </c>
      <c r="P67" s="9">
        <f t="shared" si="10"/>
        <v>0.99048192301134974</v>
      </c>
      <c r="Q67" s="11" t="str">
        <f t="shared" si="23"/>
        <v>YES</v>
      </c>
      <c r="R67" s="11" t="s">
        <v>4658</v>
      </c>
      <c r="S67" s="12" t="s">
        <v>4658</v>
      </c>
      <c r="T67" s="37"/>
      <c r="U67" t="str">
        <f t="shared" ref="U67:U92" si="28">LOWER(TRIM(H67))</f>
        <v>casa grande s</v>
      </c>
      <c r="V67" t="str">
        <f t="shared" si="12"/>
        <v>casa grande south</v>
      </c>
      <c r="X67" s="93" t="s">
        <v>8351</v>
      </c>
      <c r="Y67" s="83" t="s">
        <v>565</v>
      </c>
      <c r="Z67" s="92">
        <v>649183626.18499994</v>
      </c>
      <c r="AA67" s="91" t="str">
        <f t="shared" si="24"/>
        <v>0402165</v>
      </c>
      <c r="AB67" s="18" t="b">
        <f t="shared" ref="AB67:AB92" si="29">EXACT(TRIM(AJ67),TRIM(K67))</f>
        <v>1</v>
      </c>
      <c r="AC67" s="18" t="str">
        <f t="shared" ref="AC67:AC92" si="30">MID(AK67,1,2)</f>
        <v>65</v>
      </c>
      <c r="AD67" s="18" t="b">
        <f t="shared" ref="AD67:AD98" si="31">EXACT(TRIM(Y67),TRIM(AC67))</f>
        <v>1</v>
      </c>
      <c r="AE67" s="18" t="str">
        <f t="shared" ref="AE67:AE92" si="32">CONCATENATE(AI67,AC67)</f>
        <v>0402165</v>
      </c>
      <c r="AF67" s="18" t="b">
        <f t="shared" ref="AF67:AF98" si="33">EXACT(TRIM(AA67),TRIM(AE67))</f>
        <v>1</v>
      </c>
      <c r="AG67" s="19">
        <f t="shared" si="25"/>
        <v>23.286258400231002</v>
      </c>
      <c r="AI67" s="17" t="s">
        <v>4731</v>
      </c>
      <c r="AJ67" s="18" t="s">
        <v>10488</v>
      </c>
      <c r="AK67" s="19" t="s">
        <v>7836</v>
      </c>
    </row>
    <row r="68" spans="1:37" x14ac:dyDescent="0.25">
      <c r="A68">
        <v>369560</v>
      </c>
      <c r="B68">
        <v>1.44899</v>
      </c>
      <c r="C68" t="s">
        <v>683</v>
      </c>
      <c r="D68" t="s">
        <v>4731</v>
      </c>
      <c r="E68" t="s">
        <v>4756</v>
      </c>
      <c r="F68" t="s">
        <v>659</v>
      </c>
      <c r="G68" t="s">
        <v>681</v>
      </c>
      <c r="H68" t="s">
        <v>684</v>
      </c>
      <c r="I68" t="s">
        <v>4760</v>
      </c>
      <c r="J68">
        <v>2229</v>
      </c>
      <c r="K68" s="34" t="s">
        <v>10489</v>
      </c>
      <c r="M68" s="29" t="str">
        <f t="shared" si="26"/>
        <v>YES</v>
      </c>
      <c r="N68" s="11" t="str">
        <f t="shared" si="27"/>
        <v>YES</v>
      </c>
      <c r="O68" s="11" t="s">
        <v>4658</v>
      </c>
      <c r="P68" s="9">
        <f t="shared" ref="P68:P92" si="34">B68/AG68</f>
        <v>1.0250919826316505</v>
      </c>
      <c r="Q68" s="11" t="str">
        <f t="shared" ref="Q68:Q92" si="35">IF(ABS(B68-AG68)/B68 &gt; 0.03, "NO", "YES")</f>
        <v>YES</v>
      </c>
      <c r="R68" s="11" t="s">
        <v>4658</v>
      </c>
      <c r="S68" s="12" t="s">
        <v>4658</v>
      </c>
      <c r="T68" s="37"/>
      <c r="U68" t="str">
        <f t="shared" si="28"/>
        <v>mountainbrook village</v>
      </c>
      <c r="V68" t="str">
        <f t="shared" ref="V68:V92" si="36">LOWER(TRIM(X68))</f>
        <v>mountainbrook village</v>
      </c>
      <c r="X68" s="93" t="s">
        <v>8346</v>
      </c>
      <c r="Y68" s="83" t="s">
        <v>469</v>
      </c>
      <c r="Z68" s="92">
        <v>39406729.8354</v>
      </c>
      <c r="AA68" s="91" t="str">
        <f t="shared" si="24"/>
        <v>0402166</v>
      </c>
      <c r="AB68" s="18" t="b">
        <f t="shared" si="29"/>
        <v>1</v>
      </c>
      <c r="AC68" s="18" t="str">
        <f t="shared" si="30"/>
        <v>66</v>
      </c>
      <c r="AD68" s="18" t="b">
        <f t="shared" si="31"/>
        <v>1</v>
      </c>
      <c r="AE68" s="18" t="str">
        <f t="shared" si="32"/>
        <v>0402166</v>
      </c>
      <c r="AF68" s="18" t="b">
        <f t="shared" si="33"/>
        <v>1</v>
      </c>
      <c r="AG68" s="19">
        <f t="shared" si="25"/>
        <v>1.4135219322271007</v>
      </c>
      <c r="AI68" s="17" t="s">
        <v>4731</v>
      </c>
      <c r="AJ68" s="18" t="s">
        <v>10489</v>
      </c>
      <c r="AK68" s="19" t="s">
        <v>7837</v>
      </c>
    </row>
    <row r="69" spans="1:37" x14ac:dyDescent="0.25">
      <c r="A69">
        <v>175283</v>
      </c>
      <c r="B69">
        <v>201.70039399999999</v>
      </c>
      <c r="C69" t="s">
        <v>721</v>
      </c>
      <c r="D69" t="s">
        <v>4731</v>
      </c>
      <c r="E69" t="s">
        <v>4756</v>
      </c>
      <c r="F69" t="s">
        <v>4758</v>
      </c>
      <c r="G69" t="s">
        <v>4758</v>
      </c>
      <c r="H69" t="s">
        <v>722</v>
      </c>
      <c r="I69" t="s">
        <v>4760</v>
      </c>
      <c r="J69">
        <v>3298</v>
      </c>
      <c r="K69" s="34" t="s">
        <v>10490</v>
      </c>
      <c r="M69" s="29" t="str">
        <f t="shared" si="26"/>
        <v>YES</v>
      </c>
      <c r="N69" s="11" t="str">
        <f t="shared" si="27"/>
        <v>NO</v>
      </c>
      <c r="O69" s="11" t="s">
        <v>8405</v>
      </c>
      <c r="P69" s="9">
        <f t="shared" si="34"/>
        <v>1.0020678551010407</v>
      </c>
      <c r="Q69" s="11" t="str">
        <f t="shared" si="35"/>
        <v>YES</v>
      </c>
      <c r="R69" s="11" t="s">
        <v>4658</v>
      </c>
      <c r="S69" s="12" t="s">
        <v>4658</v>
      </c>
      <c r="T69" s="94" t="s">
        <v>8416</v>
      </c>
      <c r="U69" t="str">
        <f t="shared" si="28"/>
        <v>tbird farms</v>
      </c>
      <c r="V69" t="str">
        <f t="shared" si="36"/>
        <v>hidden valley</v>
      </c>
      <c r="X69" s="93" t="s">
        <v>8357</v>
      </c>
      <c r="Y69" s="83" t="s">
        <v>364</v>
      </c>
      <c r="Z69" s="92">
        <v>5611480535.4399996</v>
      </c>
      <c r="AA69" s="91" t="str">
        <f t="shared" si="24"/>
        <v>0402167</v>
      </c>
      <c r="AB69" s="18" t="b">
        <f t="shared" si="29"/>
        <v>1</v>
      </c>
      <c r="AC69" s="18" t="str">
        <f t="shared" si="30"/>
        <v>67</v>
      </c>
      <c r="AD69" s="18" t="b">
        <f t="shared" si="31"/>
        <v>1</v>
      </c>
      <c r="AE69" s="18" t="str">
        <f t="shared" si="32"/>
        <v>0402167</v>
      </c>
      <c r="AF69" s="18" t="b">
        <f t="shared" si="33"/>
        <v>1</v>
      </c>
      <c r="AG69" s="19">
        <f t="shared" si="25"/>
        <v>201.28416750746095</v>
      </c>
      <c r="AI69" s="17" t="s">
        <v>4731</v>
      </c>
      <c r="AJ69" s="18" t="s">
        <v>10490</v>
      </c>
      <c r="AK69" s="19" t="s">
        <v>7838</v>
      </c>
    </row>
    <row r="70" spans="1:37" x14ac:dyDescent="0.25">
      <c r="A70">
        <v>336017</v>
      </c>
      <c r="B70">
        <v>34.768625999999998</v>
      </c>
      <c r="C70" t="s">
        <v>804</v>
      </c>
      <c r="D70" t="s">
        <v>4731</v>
      </c>
      <c r="E70" t="s">
        <v>4756</v>
      </c>
      <c r="F70" t="s">
        <v>4758</v>
      </c>
      <c r="G70" t="s">
        <v>4758</v>
      </c>
      <c r="H70" t="s">
        <v>805</v>
      </c>
      <c r="I70" t="s">
        <v>4760</v>
      </c>
      <c r="J70">
        <v>9246</v>
      </c>
      <c r="K70" s="34" t="s">
        <v>10491</v>
      </c>
      <c r="M70" s="29" t="str">
        <f t="shared" si="26"/>
        <v>YES</v>
      </c>
      <c r="N70" s="11" t="str">
        <f t="shared" si="27"/>
        <v>NO</v>
      </c>
      <c r="O70" s="11" t="s">
        <v>4658</v>
      </c>
      <c r="P70" s="9">
        <f t="shared" si="34"/>
        <v>1.0000878265232003</v>
      </c>
      <c r="Q70" s="11" t="str">
        <f t="shared" si="35"/>
        <v>YES</v>
      </c>
      <c r="R70" s="11" t="s">
        <v>4658</v>
      </c>
      <c r="S70" s="12" t="s">
        <v>4658</v>
      </c>
      <c r="T70" s="37"/>
      <c r="U70" t="str">
        <f t="shared" si="28"/>
        <v>santan park</v>
      </c>
      <c r="V70" t="str">
        <f t="shared" si="36"/>
        <v>san tan park</v>
      </c>
      <c r="X70" s="93" t="s">
        <v>8377</v>
      </c>
      <c r="Y70" s="83" t="s">
        <v>344</v>
      </c>
      <c r="Z70" s="92">
        <v>969208540.86199999</v>
      </c>
      <c r="AA70" s="91" t="str">
        <f t="shared" si="24"/>
        <v>0402168</v>
      </c>
      <c r="AB70" s="18" t="b">
        <f t="shared" si="29"/>
        <v>1</v>
      </c>
      <c r="AC70" s="18" t="str">
        <f t="shared" si="30"/>
        <v>68</v>
      </c>
      <c r="AD70" s="18" t="b">
        <f t="shared" si="31"/>
        <v>1</v>
      </c>
      <c r="AE70" s="18" t="str">
        <f t="shared" si="32"/>
        <v>0402168</v>
      </c>
      <c r="AF70" s="18" t="b">
        <f t="shared" si="33"/>
        <v>1</v>
      </c>
      <c r="AG70" s="19">
        <f t="shared" si="25"/>
        <v>34.765572660626148</v>
      </c>
      <c r="AI70" s="17" t="s">
        <v>4731</v>
      </c>
      <c r="AJ70" s="18" t="s">
        <v>10491</v>
      </c>
      <c r="AK70" s="19" t="s">
        <v>7839</v>
      </c>
    </row>
    <row r="71" spans="1:37" x14ac:dyDescent="0.25">
      <c r="A71">
        <v>346942</v>
      </c>
      <c r="B71">
        <v>26.064720000000001</v>
      </c>
      <c r="C71" t="s">
        <v>827</v>
      </c>
      <c r="D71" t="s">
        <v>4731</v>
      </c>
      <c r="E71" t="s">
        <v>4756</v>
      </c>
      <c r="F71" t="s">
        <v>659</v>
      </c>
      <c r="G71" t="s">
        <v>4758</v>
      </c>
      <c r="H71" t="s">
        <v>828</v>
      </c>
      <c r="I71" t="s">
        <v>4760</v>
      </c>
      <c r="J71">
        <v>7104</v>
      </c>
      <c r="K71" s="34" t="s">
        <v>10492</v>
      </c>
      <c r="M71" s="29" t="str">
        <f t="shared" si="26"/>
        <v>YES</v>
      </c>
      <c r="N71" s="11" t="str">
        <f t="shared" si="27"/>
        <v>YES</v>
      </c>
      <c r="O71" s="11" t="s">
        <v>4658</v>
      </c>
      <c r="P71" s="9">
        <f t="shared" si="34"/>
        <v>1.0008820114550085</v>
      </c>
      <c r="Q71" s="11" t="str">
        <f t="shared" si="35"/>
        <v>YES</v>
      </c>
      <c r="R71" s="11" t="s">
        <v>4658</v>
      </c>
      <c r="S71" s="12" t="s">
        <v>4658</v>
      </c>
      <c r="T71" s="37"/>
      <c r="U71" t="str">
        <f t="shared" si="28"/>
        <v>bella vista</v>
      </c>
      <c r="V71" t="str">
        <f t="shared" si="36"/>
        <v>bella vista</v>
      </c>
      <c r="X71" s="93" t="s">
        <v>8371</v>
      </c>
      <c r="Y71" s="83" t="s">
        <v>457</v>
      </c>
      <c r="Z71" s="92">
        <v>726002347.66100001</v>
      </c>
      <c r="AA71" s="91" t="str">
        <f t="shared" si="24"/>
        <v>0402169</v>
      </c>
      <c r="AB71" s="18" t="b">
        <f t="shared" si="29"/>
        <v>1</v>
      </c>
      <c r="AC71" s="18" t="str">
        <f t="shared" si="30"/>
        <v>69</v>
      </c>
      <c r="AD71" s="18" t="b">
        <f t="shared" si="31"/>
        <v>1</v>
      </c>
      <c r="AE71" s="18" t="str">
        <f t="shared" si="32"/>
        <v>0402169</v>
      </c>
      <c r="AF71" s="18" t="b">
        <f t="shared" si="33"/>
        <v>1</v>
      </c>
      <c r="AG71" s="19">
        <f t="shared" si="25"/>
        <v>26.041750877417641</v>
      </c>
      <c r="AI71" s="17" t="s">
        <v>4731</v>
      </c>
      <c r="AJ71" s="18" t="s">
        <v>10492</v>
      </c>
      <c r="AK71" s="19" t="s">
        <v>7840</v>
      </c>
    </row>
    <row r="72" spans="1:37" x14ac:dyDescent="0.25">
      <c r="A72">
        <v>336232</v>
      </c>
      <c r="B72">
        <v>23.221177000000001</v>
      </c>
      <c r="C72" t="s">
        <v>817</v>
      </c>
      <c r="D72" t="s">
        <v>4731</v>
      </c>
      <c r="E72" t="s">
        <v>4756</v>
      </c>
      <c r="F72" t="s">
        <v>659</v>
      </c>
      <c r="G72" t="s">
        <v>4758</v>
      </c>
      <c r="H72" t="s">
        <v>818</v>
      </c>
      <c r="I72" t="s">
        <v>4760</v>
      </c>
      <c r="J72">
        <v>7143</v>
      </c>
      <c r="K72" s="34" t="s">
        <v>10493</v>
      </c>
      <c r="M72" s="29" t="str">
        <f t="shared" si="26"/>
        <v>YES</v>
      </c>
      <c r="N72" s="11" t="str">
        <f t="shared" si="27"/>
        <v>YES</v>
      </c>
      <c r="O72" s="11" t="s">
        <v>4658</v>
      </c>
      <c r="P72" s="9">
        <f t="shared" si="34"/>
        <v>0.98703880409574052</v>
      </c>
      <c r="Q72" s="11" t="str">
        <f t="shared" si="35"/>
        <v>YES</v>
      </c>
      <c r="R72" s="11" t="s">
        <v>4658</v>
      </c>
      <c r="S72" s="12" t="s">
        <v>4658</v>
      </c>
      <c r="T72" s="37"/>
      <c r="U72" t="str">
        <f t="shared" si="28"/>
        <v>copper basin</v>
      </c>
      <c r="V72" t="str">
        <f t="shared" si="36"/>
        <v>copper basin</v>
      </c>
      <c r="X72" s="93" t="s">
        <v>8373</v>
      </c>
      <c r="Y72" s="83" t="s">
        <v>342</v>
      </c>
      <c r="Z72" s="92">
        <v>655870122.01600003</v>
      </c>
      <c r="AA72" s="91" t="str">
        <f t="shared" si="24"/>
        <v>0402170</v>
      </c>
      <c r="AB72" s="18" t="b">
        <f t="shared" si="29"/>
        <v>1</v>
      </c>
      <c r="AC72" s="18" t="str">
        <f t="shared" si="30"/>
        <v>70</v>
      </c>
      <c r="AD72" s="18" t="b">
        <f t="shared" si="31"/>
        <v>1</v>
      </c>
      <c r="AE72" s="18" t="str">
        <f t="shared" si="32"/>
        <v>0402170</v>
      </c>
      <c r="AF72" s="18" t="b">
        <f t="shared" si="33"/>
        <v>1</v>
      </c>
      <c r="AG72" s="19">
        <f t="shared" si="25"/>
        <v>23.526103435491276</v>
      </c>
      <c r="AI72" s="17" t="s">
        <v>4731</v>
      </c>
      <c r="AJ72" s="18" t="s">
        <v>10493</v>
      </c>
      <c r="AK72" s="19" t="s">
        <v>7841</v>
      </c>
    </row>
    <row r="73" spans="1:37" x14ac:dyDescent="0.25">
      <c r="A73">
        <v>347002</v>
      </c>
      <c r="B73">
        <v>12.007579</v>
      </c>
      <c r="C73" t="s">
        <v>833</v>
      </c>
      <c r="D73" t="s">
        <v>4731</v>
      </c>
      <c r="E73" t="s">
        <v>4756</v>
      </c>
      <c r="F73" t="s">
        <v>659</v>
      </c>
      <c r="G73" t="s">
        <v>4758</v>
      </c>
      <c r="H73" t="s">
        <v>834</v>
      </c>
      <c r="I73" t="s">
        <v>4760</v>
      </c>
      <c r="J73">
        <v>7896</v>
      </c>
      <c r="K73" s="34" t="s">
        <v>10494</v>
      </c>
      <c r="M73" s="29" t="str">
        <f t="shared" si="26"/>
        <v>YES</v>
      </c>
      <c r="N73" s="11" t="str">
        <f t="shared" si="27"/>
        <v>NO</v>
      </c>
      <c r="O73" s="11" t="s">
        <v>4658</v>
      </c>
      <c r="P73" s="9">
        <f t="shared" si="34"/>
        <v>1.0136038580536391</v>
      </c>
      <c r="Q73" s="11" t="str">
        <f t="shared" si="35"/>
        <v>YES</v>
      </c>
      <c r="R73" s="11" t="s">
        <v>4658</v>
      </c>
      <c r="S73" s="12" t="s">
        <v>4658</v>
      </c>
      <c r="T73" s="37"/>
      <c r="U73" t="str">
        <f t="shared" si="28"/>
        <v>schnepf s</v>
      </c>
      <c r="V73" t="str">
        <f t="shared" si="36"/>
        <v>schnepf</v>
      </c>
      <c r="X73" s="93" t="s">
        <v>8370</v>
      </c>
      <c r="Y73" s="83" t="s">
        <v>346</v>
      </c>
      <c r="Z73" s="92">
        <v>330259289.89300001</v>
      </c>
      <c r="AA73" s="91" t="str">
        <f t="shared" si="24"/>
        <v>0402171</v>
      </c>
      <c r="AB73" s="18" t="b">
        <f t="shared" si="29"/>
        <v>1</v>
      </c>
      <c r="AC73" s="18" t="str">
        <f t="shared" si="30"/>
        <v>71</v>
      </c>
      <c r="AD73" s="18" t="b">
        <f t="shared" si="31"/>
        <v>1</v>
      </c>
      <c r="AE73" s="18" t="str">
        <f t="shared" si="32"/>
        <v>0402171</v>
      </c>
      <c r="AF73" s="18" t="b">
        <f t="shared" si="33"/>
        <v>1</v>
      </c>
      <c r="AG73" s="19">
        <f t="shared" si="25"/>
        <v>11.846421957250058</v>
      </c>
      <c r="AI73" s="17" t="s">
        <v>4731</v>
      </c>
      <c r="AJ73" s="18" t="s">
        <v>10494</v>
      </c>
      <c r="AK73" s="19" t="s">
        <v>7842</v>
      </c>
    </row>
    <row r="74" spans="1:37" x14ac:dyDescent="0.25">
      <c r="A74">
        <v>369720</v>
      </c>
      <c r="B74">
        <v>106.44112800000001</v>
      </c>
      <c r="C74" t="s">
        <v>699</v>
      </c>
      <c r="D74" t="s">
        <v>4731</v>
      </c>
      <c r="E74" t="s">
        <v>4756</v>
      </c>
      <c r="F74" t="s">
        <v>659</v>
      </c>
      <c r="G74" t="s">
        <v>4758</v>
      </c>
      <c r="H74" t="s">
        <v>700</v>
      </c>
      <c r="I74" t="s">
        <v>4760</v>
      </c>
      <c r="J74">
        <v>1420</v>
      </c>
      <c r="K74" s="34" t="s">
        <v>10495</v>
      </c>
      <c r="M74" s="29" t="str">
        <f t="shared" si="26"/>
        <v>YES</v>
      </c>
      <c r="N74" s="11" t="str">
        <f t="shared" si="27"/>
        <v>YES</v>
      </c>
      <c r="O74" s="11" t="s">
        <v>4658</v>
      </c>
      <c r="P74" s="9">
        <f t="shared" si="34"/>
        <v>1.0032876669272668</v>
      </c>
      <c r="Q74" s="11" t="str">
        <f t="shared" si="35"/>
        <v>YES</v>
      </c>
      <c r="R74" s="11" t="s">
        <v>4658</v>
      </c>
      <c r="S74" s="12" t="s">
        <v>4658</v>
      </c>
      <c r="T74" s="37"/>
      <c r="U74" t="str">
        <f t="shared" si="28"/>
        <v>peralta</v>
      </c>
      <c r="V74" t="str">
        <f t="shared" si="36"/>
        <v>peralta</v>
      </c>
      <c r="X74" s="93" t="s">
        <v>8360</v>
      </c>
      <c r="Y74" s="83" t="s">
        <v>340</v>
      </c>
      <c r="Z74" s="92">
        <v>2957684461.4499998</v>
      </c>
      <c r="AA74" s="91" t="str">
        <f t="shared" si="24"/>
        <v>0402172</v>
      </c>
      <c r="AB74" s="18" t="b">
        <f t="shared" si="29"/>
        <v>1</v>
      </c>
      <c r="AC74" s="18" t="str">
        <f t="shared" si="30"/>
        <v>72</v>
      </c>
      <c r="AD74" s="18" t="b">
        <f t="shared" si="31"/>
        <v>1</v>
      </c>
      <c r="AE74" s="18" t="str">
        <f t="shared" si="32"/>
        <v>0402172</v>
      </c>
      <c r="AF74" s="18" t="b">
        <f t="shared" si="33"/>
        <v>1</v>
      </c>
      <c r="AG74" s="19">
        <f t="shared" si="25"/>
        <v>106.09233174967</v>
      </c>
      <c r="AI74" s="17" t="s">
        <v>4731</v>
      </c>
      <c r="AJ74" s="18" t="s">
        <v>10495</v>
      </c>
      <c r="AK74" s="19" t="s">
        <v>7843</v>
      </c>
    </row>
    <row r="75" spans="1:37" x14ac:dyDescent="0.25">
      <c r="A75">
        <v>175671</v>
      </c>
      <c r="B75">
        <v>5.1827129999999997</v>
      </c>
      <c r="C75" t="s">
        <v>761</v>
      </c>
      <c r="D75" t="s">
        <v>4731</v>
      </c>
      <c r="E75" t="s">
        <v>4756</v>
      </c>
      <c r="F75" t="s">
        <v>4758</v>
      </c>
      <c r="G75" t="s">
        <v>4758</v>
      </c>
      <c r="H75" t="s">
        <v>3122</v>
      </c>
      <c r="I75" t="s">
        <v>4760</v>
      </c>
      <c r="J75">
        <v>5320</v>
      </c>
      <c r="K75" s="34" t="s">
        <v>10496</v>
      </c>
      <c r="M75" s="29" t="str">
        <f t="shared" si="26"/>
        <v>YES</v>
      </c>
      <c r="N75" s="11" t="str">
        <f t="shared" si="27"/>
        <v>YES</v>
      </c>
      <c r="O75" s="11" t="s">
        <v>4658</v>
      </c>
      <c r="P75" s="9">
        <f t="shared" si="34"/>
        <v>0.97627061383530056</v>
      </c>
      <c r="Q75" s="11" t="str">
        <f t="shared" si="35"/>
        <v>YES</v>
      </c>
      <c r="R75" s="11" t="s">
        <v>4658</v>
      </c>
      <c r="S75" s="12" t="s">
        <v>4658</v>
      </c>
      <c r="T75" s="37"/>
      <c r="U75" t="str">
        <f t="shared" si="28"/>
        <v>el dorado</v>
      </c>
      <c r="V75" t="str">
        <f t="shared" si="36"/>
        <v>el dorado</v>
      </c>
      <c r="X75" s="93" t="s">
        <v>2438</v>
      </c>
      <c r="Y75" s="83" t="s">
        <v>495</v>
      </c>
      <c r="Z75" s="92">
        <v>147997639.23199999</v>
      </c>
      <c r="AA75" s="91" t="str">
        <f t="shared" si="24"/>
        <v>0402173</v>
      </c>
      <c r="AB75" s="18" t="b">
        <f t="shared" si="29"/>
        <v>1</v>
      </c>
      <c r="AC75" s="18" t="str">
        <f t="shared" si="30"/>
        <v>73</v>
      </c>
      <c r="AD75" s="18" t="b">
        <f t="shared" si="31"/>
        <v>1</v>
      </c>
      <c r="AE75" s="18" t="str">
        <f t="shared" si="32"/>
        <v>0402173</v>
      </c>
      <c r="AF75" s="18" t="b">
        <f t="shared" si="33"/>
        <v>1</v>
      </c>
      <c r="AG75" s="19">
        <f t="shared" si="25"/>
        <v>5.3086848324150591</v>
      </c>
      <c r="AI75" s="17" t="s">
        <v>4731</v>
      </c>
      <c r="AJ75" s="18" t="s">
        <v>10496</v>
      </c>
      <c r="AK75" s="19" t="s">
        <v>7844</v>
      </c>
    </row>
    <row r="76" spans="1:37" x14ac:dyDescent="0.25">
      <c r="A76">
        <v>189854</v>
      </c>
      <c r="B76">
        <v>6.0797319999999999</v>
      </c>
      <c r="C76" t="s">
        <v>823</v>
      </c>
      <c r="D76" t="s">
        <v>4731</v>
      </c>
      <c r="E76" t="s">
        <v>4756</v>
      </c>
      <c r="F76" t="s">
        <v>4758</v>
      </c>
      <c r="G76" t="s">
        <v>4758</v>
      </c>
      <c r="H76" t="s">
        <v>824</v>
      </c>
      <c r="I76" t="s">
        <v>4760</v>
      </c>
      <c r="J76">
        <v>7304</v>
      </c>
      <c r="K76" s="34" t="s">
        <v>10497</v>
      </c>
      <c r="M76" s="29" t="str">
        <f t="shared" si="26"/>
        <v>YES</v>
      </c>
      <c r="N76" s="11" t="str">
        <f t="shared" si="27"/>
        <v>YES</v>
      </c>
      <c r="O76" s="11" t="s">
        <v>4658</v>
      </c>
      <c r="P76" s="9">
        <f t="shared" si="34"/>
        <v>1.0004540274427556</v>
      </c>
      <c r="Q76" s="11" t="str">
        <f t="shared" si="35"/>
        <v>YES</v>
      </c>
      <c r="R76" s="11" t="s">
        <v>4658</v>
      </c>
      <c r="S76" s="12" t="s">
        <v>4658</v>
      </c>
      <c r="T76" s="37"/>
      <c r="U76" t="str">
        <f t="shared" si="28"/>
        <v>santa rosa</v>
      </c>
      <c r="V76" t="str">
        <f t="shared" si="36"/>
        <v>santa rosa</v>
      </c>
      <c r="X76" s="93" t="s">
        <v>8343</v>
      </c>
      <c r="Y76" s="83" t="s">
        <v>503</v>
      </c>
      <c r="Z76" s="92">
        <v>169416280.94800001</v>
      </c>
      <c r="AA76" s="91" t="str">
        <f t="shared" si="24"/>
        <v>0402174</v>
      </c>
      <c r="AB76" s="18" t="b">
        <f t="shared" si="29"/>
        <v>1</v>
      </c>
      <c r="AC76" s="18" t="str">
        <f t="shared" si="30"/>
        <v>74</v>
      </c>
      <c r="AD76" s="18" t="b">
        <f t="shared" si="31"/>
        <v>1</v>
      </c>
      <c r="AE76" s="18" t="str">
        <f t="shared" si="32"/>
        <v>0402174</v>
      </c>
      <c r="AF76" s="18" t="b">
        <f t="shared" si="33"/>
        <v>1</v>
      </c>
      <c r="AG76" s="19">
        <f t="shared" si="25"/>
        <v>6.0769728875401752</v>
      </c>
      <c r="AI76" s="17" t="s">
        <v>4731</v>
      </c>
      <c r="AJ76" s="18" t="s">
        <v>10497</v>
      </c>
      <c r="AK76" s="19" t="s">
        <v>7845</v>
      </c>
    </row>
    <row r="77" spans="1:37" x14ac:dyDescent="0.25">
      <c r="A77">
        <v>336062</v>
      </c>
      <c r="B77">
        <v>1.3263149999999999</v>
      </c>
      <c r="C77" t="s">
        <v>808</v>
      </c>
      <c r="D77" t="s">
        <v>4731</v>
      </c>
      <c r="E77" t="s">
        <v>4756</v>
      </c>
      <c r="F77" t="s">
        <v>659</v>
      </c>
      <c r="G77" t="s">
        <v>809</v>
      </c>
      <c r="H77" t="s">
        <v>810</v>
      </c>
      <c r="I77" t="s">
        <v>4760</v>
      </c>
      <c r="J77">
        <v>5830</v>
      </c>
      <c r="K77" s="34" t="s">
        <v>10498</v>
      </c>
      <c r="M77" s="29" t="str">
        <f t="shared" si="26"/>
        <v>YES</v>
      </c>
      <c r="N77" s="11" t="str">
        <f t="shared" si="27"/>
        <v>YES</v>
      </c>
      <c r="O77" s="11" t="s">
        <v>4658</v>
      </c>
      <c r="P77" s="9">
        <f t="shared" si="34"/>
        <v>1.0002053606446144</v>
      </c>
      <c r="Q77" s="11" t="str">
        <f t="shared" si="35"/>
        <v>YES</v>
      </c>
      <c r="R77" s="11" t="s">
        <v>4658</v>
      </c>
      <c r="S77" s="12" t="s">
        <v>4658</v>
      </c>
      <c r="T77" s="37"/>
      <c r="U77" t="str">
        <f t="shared" si="28"/>
        <v>walker butte</v>
      </c>
      <c r="V77" t="str">
        <f t="shared" si="36"/>
        <v>walker butte</v>
      </c>
      <c r="X77" s="93" t="s">
        <v>8376</v>
      </c>
      <c r="Y77" s="83" t="s">
        <v>356</v>
      </c>
      <c r="Z77" s="92">
        <v>36967948.334299996</v>
      </c>
      <c r="AA77" s="91" t="str">
        <f t="shared" si="24"/>
        <v>0402175</v>
      </c>
      <c r="AB77" s="18" t="b">
        <f t="shared" si="29"/>
        <v>1</v>
      </c>
      <c r="AC77" s="18" t="str">
        <f t="shared" si="30"/>
        <v>75</v>
      </c>
      <c r="AD77" s="18" t="b">
        <f t="shared" si="31"/>
        <v>1</v>
      </c>
      <c r="AE77" s="18" t="str">
        <f t="shared" si="32"/>
        <v>0402175</v>
      </c>
      <c r="AF77" s="18" t="b">
        <f t="shared" si="33"/>
        <v>1</v>
      </c>
      <c r="AG77" s="19">
        <f t="shared" si="25"/>
        <v>1.3260426830198289</v>
      </c>
      <c r="AI77" s="17" t="s">
        <v>4731</v>
      </c>
      <c r="AJ77" s="18" t="s">
        <v>10498</v>
      </c>
      <c r="AK77" s="19" t="s">
        <v>7846</v>
      </c>
    </row>
    <row r="78" spans="1:37" x14ac:dyDescent="0.25">
      <c r="A78">
        <v>336195</v>
      </c>
      <c r="B78">
        <v>1.1666669999999999</v>
      </c>
      <c r="C78" t="s">
        <v>813</v>
      </c>
      <c r="D78" t="s">
        <v>4731</v>
      </c>
      <c r="E78" t="s">
        <v>4756</v>
      </c>
      <c r="F78" t="s">
        <v>659</v>
      </c>
      <c r="G78" t="s">
        <v>809</v>
      </c>
      <c r="H78" t="s">
        <v>814</v>
      </c>
      <c r="I78" t="s">
        <v>4760</v>
      </c>
      <c r="J78">
        <v>10478</v>
      </c>
      <c r="K78" s="34" t="s">
        <v>10499</v>
      </c>
      <c r="M78" s="29" t="str">
        <f t="shared" si="26"/>
        <v>YES</v>
      </c>
      <c r="N78" s="11" t="str">
        <f t="shared" si="27"/>
        <v>YES</v>
      </c>
      <c r="O78" s="11" t="s">
        <v>4658</v>
      </c>
      <c r="P78" s="9">
        <f t="shared" si="34"/>
        <v>1.0439696301240078</v>
      </c>
      <c r="Q78" s="11" t="str">
        <f t="shared" si="35"/>
        <v>NO</v>
      </c>
      <c r="R78" s="11" t="s">
        <v>4658</v>
      </c>
      <c r="S78" s="12" t="s">
        <v>4658</v>
      </c>
      <c r="T78" s="37"/>
      <c r="U78" t="str">
        <f t="shared" si="28"/>
        <v>pecan creek north</v>
      </c>
      <c r="V78" t="str">
        <f t="shared" si="36"/>
        <v>pecan creek north</v>
      </c>
      <c r="X78" s="93" t="s">
        <v>8369</v>
      </c>
      <c r="Y78" s="83" t="s">
        <v>507</v>
      </c>
      <c r="Z78" s="92">
        <v>31154938.184300002</v>
      </c>
      <c r="AA78" s="91" t="str">
        <f t="shared" si="24"/>
        <v>0402176</v>
      </c>
      <c r="AB78" s="18" t="b">
        <f t="shared" si="29"/>
        <v>1</v>
      </c>
      <c r="AC78" s="18" t="str">
        <f t="shared" si="30"/>
        <v>76</v>
      </c>
      <c r="AD78" s="18" t="b">
        <f t="shared" si="31"/>
        <v>1</v>
      </c>
      <c r="AE78" s="18" t="str">
        <f t="shared" si="32"/>
        <v>0402176</v>
      </c>
      <c r="AF78" s="18" t="b">
        <f t="shared" si="33"/>
        <v>1</v>
      </c>
      <c r="AG78" s="19">
        <f t="shared" si="25"/>
        <v>1.1175296352839474</v>
      </c>
      <c r="AI78" s="17" t="s">
        <v>4731</v>
      </c>
      <c r="AJ78" s="18" t="s">
        <v>10499</v>
      </c>
      <c r="AK78" s="19" t="s">
        <v>7847</v>
      </c>
    </row>
    <row r="79" spans="1:37" x14ac:dyDescent="0.25">
      <c r="A79">
        <v>175327</v>
      </c>
      <c r="B79">
        <v>32.732837000000004</v>
      </c>
      <c r="C79" t="s">
        <v>726</v>
      </c>
      <c r="D79" t="s">
        <v>4731</v>
      </c>
      <c r="E79" t="s">
        <v>4756</v>
      </c>
      <c r="F79" t="s">
        <v>724</v>
      </c>
      <c r="G79" t="s">
        <v>4758</v>
      </c>
      <c r="H79" t="s">
        <v>727</v>
      </c>
      <c r="I79" t="s">
        <v>4760</v>
      </c>
      <c r="J79">
        <v>1001</v>
      </c>
      <c r="K79" s="34" t="s">
        <v>10500</v>
      </c>
      <c r="M79" s="29" t="str">
        <f t="shared" si="26"/>
        <v>YES</v>
      </c>
      <c r="N79" s="11" t="str">
        <f t="shared" si="27"/>
        <v>NO</v>
      </c>
      <c r="O79" s="11" t="s">
        <v>4658</v>
      </c>
      <c r="P79" s="9">
        <f t="shared" si="34"/>
        <v>0.99467984294536593</v>
      </c>
      <c r="Q79" s="11" t="str">
        <f t="shared" si="35"/>
        <v>YES</v>
      </c>
      <c r="R79" s="11" t="s">
        <v>4658</v>
      </c>
      <c r="S79" s="12" t="s">
        <v>4658</v>
      </c>
      <c r="T79" s="37"/>
      <c r="U79" t="str">
        <f t="shared" si="28"/>
        <v>ak-chin community</v>
      </c>
      <c r="V79" t="str">
        <f t="shared" si="36"/>
        <v>ak chin community</v>
      </c>
      <c r="X79" s="93" t="s">
        <v>8388</v>
      </c>
      <c r="Y79" s="83" t="s">
        <v>4137</v>
      </c>
      <c r="Z79" s="92">
        <v>917419941.19299996</v>
      </c>
      <c r="AA79" s="91" t="str">
        <f t="shared" si="24"/>
        <v>0402177</v>
      </c>
      <c r="AB79" s="18" t="b">
        <f t="shared" si="29"/>
        <v>1</v>
      </c>
      <c r="AC79" s="18" t="str">
        <f t="shared" si="30"/>
        <v>77</v>
      </c>
      <c r="AD79" s="18" t="b">
        <f t="shared" si="31"/>
        <v>1</v>
      </c>
      <c r="AE79" s="18" t="str">
        <f t="shared" si="32"/>
        <v>0402177</v>
      </c>
      <c r="AF79" s="18" t="b">
        <f t="shared" si="33"/>
        <v>1</v>
      </c>
      <c r="AG79" s="19">
        <f t="shared" si="25"/>
        <v>32.907912261571681</v>
      </c>
      <c r="AI79" s="17" t="s">
        <v>4731</v>
      </c>
      <c r="AJ79" s="18" t="s">
        <v>10500</v>
      </c>
      <c r="AK79" s="19" t="s">
        <v>7848</v>
      </c>
    </row>
    <row r="80" spans="1:37" x14ac:dyDescent="0.25">
      <c r="A80">
        <v>175708</v>
      </c>
      <c r="B80">
        <v>4.0939899999999998</v>
      </c>
      <c r="C80" t="s">
        <v>762</v>
      </c>
      <c r="D80" t="s">
        <v>4731</v>
      </c>
      <c r="E80" t="s">
        <v>4756</v>
      </c>
      <c r="F80" t="s">
        <v>724</v>
      </c>
      <c r="G80" t="s">
        <v>4758</v>
      </c>
      <c r="H80" t="s">
        <v>763</v>
      </c>
      <c r="I80" t="s">
        <v>4760</v>
      </c>
      <c r="J80">
        <v>8506</v>
      </c>
      <c r="K80" s="34" t="s">
        <v>10501</v>
      </c>
      <c r="M80" s="29" t="str">
        <f t="shared" si="26"/>
        <v>YES</v>
      </c>
      <c r="N80" s="11" t="str">
        <f t="shared" si="27"/>
        <v>YES</v>
      </c>
      <c r="O80" s="11" t="s">
        <v>4658</v>
      </c>
      <c r="P80" s="9">
        <f t="shared" si="34"/>
        <v>1.0135814695826748</v>
      </c>
      <c r="Q80" s="11" t="str">
        <f t="shared" si="35"/>
        <v>YES</v>
      </c>
      <c r="R80" s="11" t="s">
        <v>4658</v>
      </c>
      <c r="S80" s="12" t="s">
        <v>4658</v>
      </c>
      <c r="T80" s="37"/>
      <c r="U80" t="str">
        <f t="shared" si="28"/>
        <v>maricopa meadows</v>
      </c>
      <c r="V80" t="str">
        <f t="shared" si="36"/>
        <v>maricopa meadows</v>
      </c>
      <c r="X80" s="93" t="s">
        <v>8391</v>
      </c>
      <c r="Y80" s="83" t="s">
        <v>493</v>
      </c>
      <c r="Z80" s="92">
        <v>112604555.471</v>
      </c>
      <c r="AA80" s="91" t="str">
        <f t="shared" si="24"/>
        <v>0402178</v>
      </c>
      <c r="AB80" s="18" t="b">
        <f t="shared" si="29"/>
        <v>1</v>
      </c>
      <c r="AC80" s="18" t="str">
        <f t="shared" si="30"/>
        <v>78</v>
      </c>
      <c r="AD80" s="18" t="b">
        <f t="shared" si="31"/>
        <v>1</v>
      </c>
      <c r="AE80" s="18" t="str">
        <f t="shared" si="32"/>
        <v>0402178</v>
      </c>
      <c r="AF80" s="18" t="b">
        <f t="shared" si="33"/>
        <v>1</v>
      </c>
      <c r="AG80" s="19">
        <f t="shared" si="25"/>
        <v>4.0391326428704657</v>
      </c>
      <c r="AI80" s="17" t="s">
        <v>4731</v>
      </c>
      <c r="AJ80" s="18" t="s">
        <v>10501</v>
      </c>
      <c r="AK80" s="19" t="s">
        <v>7849</v>
      </c>
    </row>
    <row r="81" spans="1:37" x14ac:dyDescent="0.25">
      <c r="A81">
        <v>175725</v>
      </c>
      <c r="B81">
        <v>0.96469899999999997</v>
      </c>
      <c r="C81" t="s">
        <v>764</v>
      </c>
      <c r="D81" t="s">
        <v>4731</v>
      </c>
      <c r="E81" t="s">
        <v>4756</v>
      </c>
      <c r="F81" t="s">
        <v>724</v>
      </c>
      <c r="G81" t="s">
        <v>765</v>
      </c>
      <c r="H81" t="s">
        <v>766</v>
      </c>
      <c r="I81" t="s">
        <v>4760</v>
      </c>
      <c r="J81">
        <v>4872</v>
      </c>
      <c r="K81" s="34" t="s">
        <v>10502</v>
      </c>
      <c r="M81" s="29" t="str">
        <f t="shared" si="26"/>
        <v>YES</v>
      </c>
      <c r="N81" s="11" t="str">
        <f t="shared" si="27"/>
        <v>YES</v>
      </c>
      <c r="O81" s="11" t="s">
        <v>4658</v>
      </c>
      <c r="P81" s="9">
        <f t="shared" si="34"/>
        <v>1.0231049572235937</v>
      </c>
      <c r="Q81" s="11" t="str">
        <f t="shared" si="35"/>
        <v>YES</v>
      </c>
      <c r="R81" s="11" t="s">
        <v>4658</v>
      </c>
      <c r="S81" s="12" t="s">
        <v>4658</v>
      </c>
      <c r="T81" s="37"/>
      <c r="U81" t="str">
        <f t="shared" si="28"/>
        <v>maricopa fiesta</v>
      </c>
      <c r="V81" t="str">
        <f t="shared" si="36"/>
        <v>maricopa fiesta</v>
      </c>
      <c r="X81" s="93" t="s">
        <v>8389</v>
      </c>
      <c r="Y81" s="83" t="s">
        <v>501</v>
      </c>
      <c r="Z81" s="92">
        <v>26286906.745700002</v>
      </c>
      <c r="AA81" s="91" t="str">
        <f t="shared" si="24"/>
        <v>0402179</v>
      </c>
      <c r="AB81" s="18" t="b">
        <f t="shared" si="29"/>
        <v>1</v>
      </c>
      <c r="AC81" s="18" t="str">
        <f t="shared" si="30"/>
        <v>79</v>
      </c>
      <c r="AD81" s="18" t="b">
        <f t="shared" si="31"/>
        <v>1</v>
      </c>
      <c r="AE81" s="18" t="str">
        <f t="shared" si="32"/>
        <v>0402179</v>
      </c>
      <c r="AF81" s="18" t="b">
        <f t="shared" si="33"/>
        <v>1</v>
      </c>
      <c r="AG81" s="19">
        <f t="shared" si="25"/>
        <v>0.94291303466841714</v>
      </c>
      <c r="AI81" s="17" t="s">
        <v>4731</v>
      </c>
      <c r="AJ81" s="18" t="s">
        <v>10502</v>
      </c>
      <c r="AK81" s="19" t="s">
        <v>7850</v>
      </c>
    </row>
    <row r="82" spans="1:37" x14ac:dyDescent="0.25">
      <c r="A82">
        <v>175744</v>
      </c>
      <c r="B82">
        <v>1.005528</v>
      </c>
      <c r="C82" t="s">
        <v>767</v>
      </c>
      <c r="D82" t="s">
        <v>4731</v>
      </c>
      <c r="E82" t="s">
        <v>4756</v>
      </c>
      <c r="F82" t="s">
        <v>724</v>
      </c>
      <c r="G82" t="s">
        <v>765</v>
      </c>
      <c r="H82" t="s">
        <v>768</v>
      </c>
      <c r="I82" t="s">
        <v>4760</v>
      </c>
      <c r="J82">
        <v>1475</v>
      </c>
      <c r="K82" s="34" t="s">
        <v>10503</v>
      </c>
      <c r="M82" s="29" t="str">
        <f t="shared" si="26"/>
        <v>YES</v>
      </c>
      <c r="N82" s="11" t="str">
        <f t="shared" si="27"/>
        <v>YES</v>
      </c>
      <c r="O82" s="11" t="s">
        <v>4658</v>
      </c>
      <c r="P82" s="9">
        <f t="shared" si="34"/>
        <v>0.99411315148717683</v>
      </c>
      <c r="Q82" s="11" t="str">
        <f t="shared" si="35"/>
        <v>YES</v>
      </c>
      <c r="R82" s="11" t="s">
        <v>4658</v>
      </c>
      <c r="S82" s="12" t="s">
        <v>4658</v>
      </c>
      <c r="T82" s="37"/>
      <c r="U82" t="str">
        <f t="shared" si="28"/>
        <v>province</v>
      </c>
      <c r="V82" t="str">
        <f t="shared" si="36"/>
        <v>province</v>
      </c>
      <c r="X82" s="93" t="s">
        <v>8390</v>
      </c>
      <c r="Y82" s="83" t="s">
        <v>505</v>
      </c>
      <c r="Z82" s="92">
        <v>28198512.1646</v>
      </c>
      <c r="AA82" s="91" t="str">
        <f t="shared" si="24"/>
        <v>0402180</v>
      </c>
      <c r="AB82" s="18" t="b">
        <f t="shared" si="29"/>
        <v>1</v>
      </c>
      <c r="AC82" s="18" t="str">
        <f t="shared" si="30"/>
        <v>80</v>
      </c>
      <c r="AD82" s="18" t="b">
        <f t="shared" si="31"/>
        <v>1</v>
      </c>
      <c r="AE82" s="18" t="str">
        <f t="shared" si="32"/>
        <v>0402180</v>
      </c>
      <c r="AF82" s="18" t="b">
        <f t="shared" si="33"/>
        <v>1</v>
      </c>
      <c r="AG82" s="19">
        <f t="shared" si="25"/>
        <v>1.0114824439207415</v>
      </c>
      <c r="AI82" s="17" t="s">
        <v>4731</v>
      </c>
      <c r="AJ82" s="18" t="s">
        <v>10503</v>
      </c>
      <c r="AK82" s="19" t="s">
        <v>7851</v>
      </c>
    </row>
    <row r="83" spans="1:37" x14ac:dyDescent="0.25">
      <c r="A83">
        <v>175527</v>
      </c>
      <c r="B83">
        <v>2.607834</v>
      </c>
      <c r="C83" t="s">
        <v>747</v>
      </c>
      <c r="D83" t="s">
        <v>4731</v>
      </c>
      <c r="E83" t="s">
        <v>4756</v>
      </c>
      <c r="F83" t="s">
        <v>732</v>
      </c>
      <c r="G83" t="s">
        <v>739</v>
      </c>
      <c r="H83" t="s">
        <v>748</v>
      </c>
      <c r="I83" t="s">
        <v>4760</v>
      </c>
      <c r="J83">
        <v>5877</v>
      </c>
      <c r="K83" s="34" t="s">
        <v>10504</v>
      </c>
      <c r="M83" s="29" t="str">
        <f t="shared" si="26"/>
        <v>YES</v>
      </c>
      <c r="N83" s="11" t="str">
        <f t="shared" si="27"/>
        <v>YES</v>
      </c>
      <c r="O83" s="11" t="s">
        <v>4658</v>
      </c>
      <c r="P83" s="9">
        <f t="shared" si="34"/>
        <v>1.0022844977067944</v>
      </c>
      <c r="Q83" s="11" t="str">
        <f t="shared" si="35"/>
        <v>YES</v>
      </c>
      <c r="R83" s="11" t="s">
        <v>4658</v>
      </c>
      <c r="S83" s="12" t="s">
        <v>4658</v>
      </c>
      <c r="T83" s="37"/>
      <c r="U83" t="str">
        <f t="shared" si="28"/>
        <v>ironwood common</v>
      </c>
      <c r="V83" t="str">
        <f t="shared" si="36"/>
        <v>ironwood common</v>
      </c>
      <c r="X83" s="93" t="s">
        <v>8386</v>
      </c>
      <c r="Y83" s="83" t="s">
        <v>520</v>
      </c>
      <c r="Z83" s="92">
        <v>72536529.8495</v>
      </c>
      <c r="AA83" s="91" t="str">
        <f t="shared" si="24"/>
        <v>0402181</v>
      </c>
      <c r="AB83" s="18" t="b">
        <f t="shared" si="29"/>
        <v>1</v>
      </c>
      <c r="AC83" s="18" t="str">
        <f t="shared" si="30"/>
        <v>81</v>
      </c>
      <c r="AD83" s="18" t="b">
        <f t="shared" si="31"/>
        <v>1</v>
      </c>
      <c r="AE83" s="18" t="str">
        <f t="shared" si="32"/>
        <v>0402181</v>
      </c>
      <c r="AF83" s="18" t="b">
        <f t="shared" si="33"/>
        <v>1</v>
      </c>
      <c r="AG83" s="19">
        <f t="shared" si="25"/>
        <v>2.6018899882884239</v>
      </c>
      <c r="AI83" s="17" t="s">
        <v>4731</v>
      </c>
      <c r="AJ83" s="18" t="s">
        <v>10504</v>
      </c>
      <c r="AK83" s="19" t="s">
        <v>7852</v>
      </c>
    </row>
    <row r="84" spans="1:37" x14ac:dyDescent="0.25">
      <c r="A84">
        <v>175452</v>
      </c>
      <c r="B84">
        <v>0.99843999999999999</v>
      </c>
      <c r="C84" t="s">
        <v>738</v>
      </c>
      <c r="D84" t="s">
        <v>4731</v>
      </c>
      <c r="E84" t="s">
        <v>4756</v>
      </c>
      <c r="F84" t="s">
        <v>732</v>
      </c>
      <c r="G84" t="s">
        <v>739</v>
      </c>
      <c r="H84" t="s">
        <v>740</v>
      </c>
      <c r="I84" t="s">
        <v>4760</v>
      </c>
      <c r="J84">
        <v>3082</v>
      </c>
      <c r="K84" s="34" t="s">
        <v>10505</v>
      </c>
      <c r="M84" s="29" t="str">
        <f t="shared" si="26"/>
        <v>YES</v>
      </c>
      <c r="N84" s="11" t="str">
        <f t="shared" si="27"/>
        <v>YES</v>
      </c>
      <c r="O84" s="11" t="s">
        <v>4658</v>
      </c>
      <c r="P84" s="9">
        <f t="shared" si="34"/>
        <v>1.0862524177325186</v>
      </c>
      <c r="Q84" s="11" t="str">
        <f t="shared" si="35"/>
        <v>NO</v>
      </c>
      <c r="R84" s="11" t="s">
        <v>4658</v>
      </c>
      <c r="S84" s="12" t="s">
        <v>4658</v>
      </c>
      <c r="T84" s="37"/>
      <c r="U84" t="str">
        <f t="shared" si="28"/>
        <v>cruz park</v>
      </c>
      <c r="V84" t="str">
        <f t="shared" si="36"/>
        <v>cruz park</v>
      </c>
      <c r="X84" s="93" t="s">
        <v>8385</v>
      </c>
      <c r="Y84" s="83" t="s">
        <v>487</v>
      </c>
      <c r="Z84" s="92">
        <v>25624715.988299999</v>
      </c>
      <c r="AA84" s="91" t="str">
        <f t="shared" si="24"/>
        <v>0402182</v>
      </c>
      <c r="AB84" s="18" t="b">
        <f t="shared" si="29"/>
        <v>1</v>
      </c>
      <c r="AC84" s="18" t="str">
        <f t="shared" si="30"/>
        <v>82</v>
      </c>
      <c r="AD84" s="18" t="b">
        <f t="shared" si="31"/>
        <v>1</v>
      </c>
      <c r="AE84" s="18" t="str">
        <f t="shared" si="32"/>
        <v>0402182</v>
      </c>
      <c r="AF84" s="18" t="b">
        <f t="shared" si="33"/>
        <v>1</v>
      </c>
      <c r="AG84" s="19">
        <f t="shared" si="25"/>
        <v>0.91916020963541667</v>
      </c>
      <c r="AI84" s="17" t="s">
        <v>4731</v>
      </c>
      <c r="AJ84" s="18" t="s">
        <v>10505</v>
      </c>
      <c r="AK84" s="19" t="s">
        <v>7853</v>
      </c>
    </row>
    <row r="85" spans="1:37" x14ac:dyDescent="0.25">
      <c r="A85">
        <v>175587</v>
      </c>
      <c r="B85">
        <v>2.074951</v>
      </c>
      <c r="C85" t="s">
        <v>753</v>
      </c>
      <c r="D85" t="s">
        <v>4731</v>
      </c>
      <c r="E85" t="s">
        <v>4756</v>
      </c>
      <c r="F85" t="s">
        <v>732</v>
      </c>
      <c r="G85" t="s">
        <v>739</v>
      </c>
      <c r="H85" t="s">
        <v>754</v>
      </c>
      <c r="I85" t="s">
        <v>4760</v>
      </c>
      <c r="J85">
        <v>3991</v>
      </c>
      <c r="K85" s="34" t="s">
        <v>10506</v>
      </c>
      <c r="M85" s="29" t="str">
        <f t="shared" si="26"/>
        <v>YES</v>
      </c>
      <c r="N85" s="11" t="str">
        <f t="shared" si="27"/>
        <v>YES</v>
      </c>
      <c r="O85" s="11" t="s">
        <v>4658</v>
      </c>
      <c r="P85" s="9">
        <f t="shared" si="34"/>
        <v>1.0008557343738953</v>
      </c>
      <c r="Q85" s="11" t="str">
        <f t="shared" si="35"/>
        <v>YES</v>
      </c>
      <c r="R85" s="11" t="s">
        <v>4658</v>
      </c>
      <c r="S85" s="12" t="s">
        <v>4658</v>
      </c>
      <c r="T85" s="37"/>
      <c r="U85" t="str">
        <f t="shared" si="28"/>
        <v>coyote ranch</v>
      </c>
      <c r="V85" t="str">
        <f t="shared" si="36"/>
        <v>coyote ranch</v>
      </c>
      <c r="X85" s="93" t="s">
        <v>8384</v>
      </c>
      <c r="Y85" s="83" t="s">
        <v>497</v>
      </c>
      <c r="Z85" s="92">
        <v>57796855.202699997</v>
      </c>
      <c r="AA85" s="91" t="str">
        <f t="shared" si="24"/>
        <v>0402183</v>
      </c>
      <c r="AB85" s="18" t="b">
        <f t="shared" si="29"/>
        <v>1</v>
      </c>
      <c r="AC85" s="18" t="str">
        <f t="shared" si="30"/>
        <v>83</v>
      </c>
      <c r="AD85" s="18" t="b">
        <f t="shared" si="31"/>
        <v>1</v>
      </c>
      <c r="AE85" s="18" t="str">
        <f t="shared" si="32"/>
        <v>0402183</v>
      </c>
      <c r="AF85" s="18" t="b">
        <f t="shared" si="33"/>
        <v>1</v>
      </c>
      <c r="AG85" s="19">
        <f t="shared" si="25"/>
        <v>2.0731769112538738</v>
      </c>
      <c r="AI85" s="17" t="s">
        <v>4731</v>
      </c>
      <c r="AJ85" s="18" t="s">
        <v>10506</v>
      </c>
      <c r="AK85" s="19" t="s">
        <v>7854</v>
      </c>
    </row>
    <row r="86" spans="1:37" x14ac:dyDescent="0.25">
      <c r="A86">
        <v>369576</v>
      </c>
      <c r="B86">
        <v>2.0576349999999999</v>
      </c>
      <c r="C86" t="s">
        <v>685</v>
      </c>
      <c r="D86" t="s">
        <v>4731</v>
      </c>
      <c r="E86" t="s">
        <v>4756</v>
      </c>
      <c r="F86" t="s">
        <v>659</v>
      </c>
      <c r="G86" t="s">
        <v>681</v>
      </c>
      <c r="H86" t="s">
        <v>686</v>
      </c>
      <c r="I86" t="s">
        <v>4760</v>
      </c>
      <c r="J86">
        <v>1437</v>
      </c>
      <c r="K86" s="34" t="s">
        <v>10507</v>
      </c>
      <c r="M86" s="29" t="str">
        <f t="shared" si="26"/>
        <v>YES</v>
      </c>
      <c r="N86" s="11" t="str">
        <f t="shared" si="27"/>
        <v>YES</v>
      </c>
      <c r="O86" s="11" t="s">
        <v>4658</v>
      </c>
      <c r="P86" s="9">
        <f t="shared" si="34"/>
        <v>1.0143557818375506</v>
      </c>
      <c r="Q86" s="11" t="str">
        <f t="shared" si="35"/>
        <v>YES</v>
      </c>
      <c r="R86" s="11" t="s">
        <v>4658</v>
      </c>
      <c r="S86" s="12" t="s">
        <v>4658</v>
      </c>
      <c r="T86" s="37"/>
      <c r="U86" t="str">
        <f t="shared" si="28"/>
        <v>gold canyon north</v>
      </c>
      <c r="V86" t="str">
        <f t="shared" si="36"/>
        <v>gold canyon north</v>
      </c>
      <c r="X86" s="93" t="s">
        <v>8365</v>
      </c>
      <c r="Y86" s="83" t="s">
        <v>481</v>
      </c>
      <c r="Z86" s="92">
        <v>56551727.324000001</v>
      </c>
      <c r="AA86" s="91" t="str">
        <f t="shared" si="24"/>
        <v>0402184</v>
      </c>
      <c r="AB86" s="18" t="b">
        <f t="shared" si="29"/>
        <v>1</v>
      </c>
      <c r="AC86" s="18" t="str">
        <f t="shared" si="30"/>
        <v>84</v>
      </c>
      <c r="AD86" s="18" t="b">
        <f t="shared" si="31"/>
        <v>1</v>
      </c>
      <c r="AE86" s="18" t="str">
        <f t="shared" si="32"/>
        <v>0402184</v>
      </c>
      <c r="AF86" s="18" t="b">
        <f t="shared" si="33"/>
        <v>1</v>
      </c>
      <c r="AG86" s="19">
        <f t="shared" si="25"/>
        <v>2.0285140942091369</v>
      </c>
      <c r="AI86" s="17" t="s">
        <v>4731</v>
      </c>
      <c r="AJ86" s="18" t="s">
        <v>10507</v>
      </c>
      <c r="AK86" s="19" t="s">
        <v>7855</v>
      </c>
    </row>
    <row r="87" spans="1:37" x14ac:dyDescent="0.25">
      <c r="A87">
        <v>336179</v>
      </c>
      <c r="B87">
        <v>2.1480890000000001</v>
      </c>
      <c r="C87" t="s">
        <v>811</v>
      </c>
      <c r="D87" t="s">
        <v>4731</v>
      </c>
      <c r="E87" t="s">
        <v>4756</v>
      </c>
      <c r="F87" t="s">
        <v>659</v>
      </c>
      <c r="G87" t="s">
        <v>4758</v>
      </c>
      <c r="H87" t="s">
        <v>812</v>
      </c>
      <c r="I87" t="s">
        <v>4760</v>
      </c>
      <c r="J87">
        <v>7110</v>
      </c>
      <c r="K87" s="34" t="s">
        <v>10508</v>
      </c>
      <c r="M87" s="29" t="str">
        <f t="shared" si="26"/>
        <v>YES</v>
      </c>
      <c r="N87" s="11" t="str">
        <f t="shared" si="27"/>
        <v>NO</v>
      </c>
      <c r="O87" s="11" t="s">
        <v>4658</v>
      </c>
      <c r="P87" s="9">
        <f t="shared" si="34"/>
        <v>1.0019435874250207</v>
      </c>
      <c r="Q87" s="11" t="str">
        <f t="shared" si="35"/>
        <v>YES</v>
      </c>
      <c r="R87" s="11" t="s">
        <v>4658</v>
      </c>
      <c r="S87" s="12" t="s">
        <v>4658</v>
      </c>
      <c r="T87" s="37"/>
      <c r="U87" t="str">
        <f t="shared" si="28"/>
        <v>santan heights</v>
      </c>
      <c r="V87" t="str">
        <f t="shared" si="36"/>
        <v>san tan heights</v>
      </c>
      <c r="X87" s="93" t="s">
        <v>8378</v>
      </c>
      <c r="Y87" s="83" t="s">
        <v>479</v>
      </c>
      <c r="Z87" s="92">
        <v>59769117.871699996</v>
      </c>
      <c r="AA87" s="91" t="str">
        <f t="shared" si="24"/>
        <v>0402185</v>
      </c>
      <c r="AB87" s="18" t="b">
        <f t="shared" si="29"/>
        <v>1</v>
      </c>
      <c r="AC87" s="18" t="str">
        <f t="shared" si="30"/>
        <v>85</v>
      </c>
      <c r="AD87" s="18" t="b">
        <f t="shared" si="31"/>
        <v>1</v>
      </c>
      <c r="AE87" s="18" t="str">
        <f t="shared" si="32"/>
        <v>0402185</v>
      </c>
      <c r="AF87" s="18" t="b">
        <f t="shared" si="33"/>
        <v>1</v>
      </c>
      <c r="AG87" s="19">
        <f t="shared" si="25"/>
        <v>2.1439220999662818</v>
      </c>
      <c r="AI87" s="17" t="s">
        <v>4731</v>
      </c>
      <c r="AJ87" s="18" t="s">
        <v>10508</v>
      </c>
      <c r="AK87" s="19" t="s">
        <v>7856</v>
      </c>
    </row>
    <row r="88" spans="1:37" x14ac:dyDescent="0.25">
      <c r="A88">
        <v>346962</v>
      </c>
      <c r="B88">
        <v>13.615092000000001</v>
      </c>
      <c r="C88" t="s">
        <v>829</v>
      </c>
      <c r="D88" t="s">
        <v>4731</v>
      </c>
      <c r="E88" t="s">
        <v>4756</v>
      </c>
      <c r="F88" t="s">
        <v>659</v>
      </c>
      <c r="G88" t="s">
        <v>4758</v>
      </c>
      <c r="H88" t="s">
        <v>830</v>
      </c>
      <c r="I88" t="s">
        <v>4760</v>
      </c>
      <c r="J88">
        <v>7280</v>
      </c>
      <c r="K88" s="34" t="s">
        <v>10509</v>
      </c>
      <c r="M88" s="29" t="str">
        <f t="shared" si="26"/>
        <v>YES</v>
      </c>
      <c r="N88" s="11" t="str">
        <f t="shared" si="27"/>
        <v>YES</v>
      </c>
      <c r="O88" s="11" t="s">
        <v>4658</v>
      </c>
      <c r="P88" s="9">
        <f t="shared" si="34"/>
        <v>1.005519648622675</v>
      </c>
      <c r="Q88" s="11" t="str">
        <f t="shared" si="35"/>
        <v>YES</v>
      </c>
      <c r="R88" s="11" t="s">
        <v>4658</v>
      </c>
      <c r="S88" s="12" t="s">
        <v>4658</v>
      </c>
      <c r="T88" s="37"/>
      <c r="U88" t="str">
        <f t="shared" si="28"/>
        <v>circle cross ranch</v>
      </c>
      <c r="V88" t="str">
        <f t="shared" si="36"/>
        <v>circle cross ranch</v>
      </c>
      <c r="X88" s="93" t="s">
        <v>8372</v>
      </c>
      <c r="Y88" s="83" t="s">
        <v>483</v>
      </c>
      <c r="Z88" s="92">
        <v>377483405.05599999</v>
      </c>
      <c r="AA88" s="91" t="str">
        <f t="shared" si="24"/>
        <v>0402186</v>
      </c>
      <c r="AB88" s="18" t="b">
        <f t="shared" si="29"/>
        <v>1</v>
      </c>
      <c r="AC88" s="18" t="str">
        <f t="shared" si="30"/>
        <v>86</v>
      </c>
      <c r="AD88" s="18" t="b">
        <f t="shared" si="31"/>
        <v>1</v>
      </c>
      <c r="AE88" s="18" t="str">
        <f t="shared" si="32"/>
        <v>0402186</v>
      </c>
      <c r="AF88" s="18" t="b">
        <f t="shared" si="33"/>
        <v>1</v>
      </c>
      <c r="AG88" s="19">
        <f t="shared" si="25"/>
        <v>13.540354003673094</v>
      </c>
      <c r="AI88" s="17" t="s">
        <v>4731</v>
      </c>
      <c r="AJ88" s="18" t="s">
        <v>10509</v>
      </c>
      <c r="AK88" s="19" t="s">
        <v>7857</v>
      </c>
    </row>
    <row r="89" spans="1:37" x14ac:dyDescent="0.25">
      <c r="A89">
        <v>336252</v>
      </c>
      <c r="B89">
        <v>11.68351</v>
      </c>
      <c r="C89" t="s">
        <v>819</v>
      </c>
      <c r="D89" t="s">
        <v>4731</v>
      </c>
      <c r="E89" t="s">
        <v>4756</v>
      </c>
      <c r="F89" t="s">
        <v>659</v>
      </c>
      <c r="G89" t="s">
        <v>4758</v>
      </c>
      <c r="H89" t="s">
        <v>820</v>
      </c>
      <c r="I89" t="s">
        <v>4760</v>
      </c>
      <c r="J89">
        <v>5695</v>
      </c>
      <c r="K89" s="34" t="s">
        <v>10510</v>
      </c>
      <c r="M89" s="29" t="str">
        <f t="shared" si="26"/>
        <v>YES</v>
      </c>
      <c r="N89" s="11" t="str">
        <f t="shared" si="27"/>
        <v>YES</v>
      </c>
      <c r="O89" s="11" t="s">
        <v>4658</v>
      </c>
      <c r="P89" s="9">
        <f t="shared" si="34"/>
        <v>0.99523206752662918</v>
      </c>
      <c r="Q89" s="11" t="str">
        <f t="shared" si="35"/>
        <v>YES</v>
      </c>
      <c r="R89" s="11" t="s">
        <v>4658</v>
      </c>
      <c r="S89" s="12" t="s">
        <v>4658</v>
      </c>
      <c r="T89" s="37"/>
      <c r="U89" t="str">
        <f t="shared" si="28"/>
        <v>johnson ranch east</v>
      </c>
      <c r="V89" t="str">
        <f t="shared" si="36"/>
        <v>johnson ranch east</v>
      </c>
      <c r="X89" s="93" t="s">
        <v>8374</v>
      </c>
      <c r="Y89" s="83" t="s">
        <v>509</v>
      </c>
      <c r="Z89" s="92">
        <v>327278004.61000001</v>
      </c>
      <c r="AA89" s="91" t="str">
        <f t="shared" si="24"/>
        <v>0402187</v>
      </c>
      <c r="AB89" s="18" t="b">
        <f t="shared" si="29"/>
        <v>1</v>
      </c>
      <c r="AC89" s="18" t="str">
        <f t="shared" si="30"/>
        <v>87</v>
      </c>
      <c r="AD89" s="18" t="b">
        <f t="shared" si="31"/>
        <v>1</v>
      </c>
      <c r="AE89" s="18" t="str">
        <f t="shared" si="32"/>
        <v>0402187</v>
      </c>
      <c r="AF89" s="18" t="b">
        <f t="shared" si="33"/>
        <v>1</v>
      </c>
      <c r="AG89" s="19">
        <f t="shared" si="25"/>
        <v>11.739483062514349</v>
      </c>
      <c r="AI89" s="17" t="s">
        <v>4731</v>
      </c>
      <c r="AJ89" s="18" t="s">
        <v>10510</v>
      </c>
      <c r="AK89" s="19" t="s">
        <v>7858</v>
      </c>
    </row>
    <row r="90" spans="1:37" x14ac:dyDescent="0.25">
      <c r="A90">
        <v>346916</v>
      </c>
      <c r="B90">
        <v>69.148004</v>
      </c>
      <c r="C90" t="s">
        <v>825</v>
      </c>
      <c r="D90" t="s">
        <v>4731</v>
      </c>
      <c r="E90" t="s">
        <v>4756</v>
      </c>
      <c r="F90" t="s">
        <v>659</v>
      </c>
      <c r="G90" t="s">
        <v>4758</v>
      </c>
      <c r="H90" t="s">
        <v>826</v>
      </c>
      <c r="I90" t="s">
        <v>4760</v>
      </c>
      <c r="J90">
        <v>6800</v>
      </c>
      <c r="K90" s="34" t="s">
        <v>10511</v>
      </c>
      <c r="M90" s="29" t="str">
        <f t="shared" si="26"/>
        <v>YES</v>
      </c>
      <c r="N90" s="11" t="str">
        <f t="shared" si="27"/>
        <v>NO</v>
      </c>
      <c r="O90" s="11" t="s">
        <v>8405</v>
      </c>
      <c r="P90" s="9">
        <f t="shared" si="34"/>
        <v>0.99822654573446734</v>
      </c>
      <c r="Q90" s="11" t="str">
        <f t="shared" si="35"/>
        <v>YES</v>
      </c>
      <c r="R90" s="11" t="s">
        <v>4658</v>
      </c>
      <c r="S90" s="12" t="s">
        <v>4658</v>
      </c>
      <c r="T90" s="37"/>
      <c r="U90" t="str">
        <f t="shared" si="28"/>
        <v>schnepf n</v>
      </c>
      <c r="V90" t="str">
        <f t="shared" si="36"/>
        <v>ironwood crossing</v>
      </c>
      <c r="X90" s="93" t="s">
        <v>8368</v>
      </c>
      <c r="Y90" s="83" t="s">
        <v>254</v>
      </c>
      <c r="Z90" s="92">
        <v>1931160539.6099999</v>
      </c>
      <c r="AA90" s="91" t="str">
        <f t="shared" si="24"/>
        <v>0402188</v>
      </c>
      <c r="AB90" s="18" t="b">
        <f t="shared" si="29"/>
        <v>1</v>
      </c>
      <c r="AC90" s="18" t="str">
        <f t="shared" si="30"/>
        <v>88</v>
      </c>
      <c r="AD90" s="18" t="b">
        <f t="shared" si="31"/>
        <v>1</v>
      </c>
      <c r="AE90" s="18" t="str">
        <f t="shared" si="32"/>
        <v>0402188</v>
      </c>
      <c r="AF90" s="18" t="b">
        <f t="shared" si="33"/>
        <v>1</v>
      </c>
      <c r="AG90" s="19">
        <f t="shared" si="25"/>
        <v>69.27085268917871</v>
      </c>
      <c r="AI90" s="17" t="s">
        <v>4731</v>
      </c>
      <c r="AJ90" s="18" t="s">
        <v>10511</v>
      </c>
      <c r="AK90" s="19" t="s">
        <v>7859</v>
      </c>
    </row>
    <row r="91" spans="1:37" x14ac:dyDescent="0.25">
      <c r="M91" s="29" t="str">
        <f t="shared" si="26"/>
        <v>NO</v>
      </c>
      <c r="N91" s="11" t="str">
        <f t="shared" si="27"/>
        <v>NO</v>
      </c>
      <c r="O91" s="11" t="s">
        <v>8405</v>
      </c>
      <c r="P91" s="9">
        <f t="shared" si="34"/>
        <v>0</v>
      </c>
      <c r="Q91" s="11" t="e">
        <f t="shared" si="35"/>
        <v>#DIV/0!</v>
      </c>
      <c r="R91" s="11"/>
      <c r="S91" s="12" t="s">
        <v>8405</v>
      </c>
      <c r="T91" s="95" t="s">
        <v>8413</v>
      </c>
      <c r="U91" t="str">
        <f t="shared" si="28"/>
        <v/>
      </c>
      <c r="V91" t="str">
        <f t="shared" si="36"/>
        <v>poston butte-x</v>
      </c>
      <c r="X91" s="93" t="s">
        <v>8397</v>
      </c>
      <c r="Y91" s="83" t="s">
        <v>8398</v>
      </c>
      <c r="Z91" s="92">
        <v>774210266.89600003</v>
      </c>
      <c r="AA91" s="91" t="str">
        <f>CONCATENATE("04021", Y91)</f>
        <v>0402127X</v>
      </c>
      <c r="AB91" s="18" t="b">
        <f t="shared" si="29"/>
        <v>0</v>
      </c>
      <c r="AC91" s="18" t="str">
        <f t="shared" si="30"/>
        <v/>
      </c>
      <c r="AD91" s="18" t="b">
        <f t="shared" si="31"/>
        <v>0</v>
      </c>
      <c r="AE91" s="18" t="str">
        <f t="shared" si="32"/>
        <v/>
      </c>
      <c r="AF91" s="18" t="b">
        <f t="shared" si="33"/>
        <v>0</v>
      </c>
      <c r="AG91" s="19">
        <f>Z91/27878400</f>
        <v>27.770972039141416</v>
      </c>
      <c r="AJ91" s="18" t="s">
        <v>4034</v>
      </c>
    </row>
    <row r="92" spans="1:37" x14ac:dyDescent="0.25">
      <c r="M92" s="96" t="str">
        <f t="shared" si="26"/>
        <v>NO</v>
      </c>
      <c r="N92" s="97" t="str">
        <f t="shared" si="27"/>
        <v>NO</v>
      </c>
      <c r="O92" s="97" t="s">
        <v>8405</v>
      </c>
      <c r="P92" s="98">
        <f t="shared" si="34"/>
        <v>0</v>
      </c>
      <c r="Q92" s="97" t="e">
        <f t="shared" si="35"/>
        <v>#DIV/0!</v>
      </c>
      <c r="R92" s="97"/>
      <c r="S92" s="99" t="s">
        <v>8405</v>
      </c>
      <c r="T92" s="100" t="s">
        <v>8414</v>
      </c>
      <c r="U92" t="str">
        <f t="shared" si="28"/>
        <v/>
      </c>
      <c r="V92" t="str">
        <f t="shared" si="36"/>
        <v>maricopa-x</v>
      </c>
      <c r="X92" s="93" t="s">
        <v>8316</v>
      </c>
      <c r="Y92" s="83" t="s">
        <v>8317</v>
      </c>
      <c r="Z92" s="92">
        <v>74841323.943599999</v>
      </c>
      <c r="AA92" s="91" t="str">
        <f>CONCATENATE("04021", Y92)</f>
        <v>0402130X</v>
      </c>
      <c r="AB92" s="18" t="b">
        <f t="shared" si="29"/>
        <v>0</v>
      </c>
      <c r="AC92" s="18" t="str">
        <f t="shared" si="30"/>
        <v/>
      </c>
      <c r="AD92" s="18" t="b">
        <f t="shared" si="31"/>
        <v>0</v>
      </c>
      <c r="AE92" s="18" t="str">
        <f t="shared" si="32"/>
        <v/>
      </c>
      <c r="AF92" s="18" t="b">
        <f t="shared" si="33"/>
        <v>0</v>
      </c>
      <c r="AG92" s="19">
        <f>Z92/27878400</f>
        <v>2.684563100594008</v>
      </c>
      <c r="AJ92" s="18" t="s">
        <v>4034</v>
      </c>
    </row>
  </sheetData>
  <mergeCells count="4">
    <mergeCell ref="AI1:AK1"/>
    <mergeCell ref="M1:T1"/>
    <mergeCell ref="X1:Z1"/>
    <mergeCell ref="AA1:AG1"/>
  </mergeCells>
  <phoneticPr fontId="3" type="noConversion"/>
  <conditionalFormatting sqref="M2">
    <cfRule type="cellIs" dxfId="87" priority="28" operator="equal">
      <formula>"""NO"""</formula>
    </cfRule>
  </conditionalFormatting>
  <conditionalFormatting sqref="N2">
    <cfRule type="expression" dxfId="86" priority="27">
      <formula>"NO"</formula>
    </cfRule>
  </conditionalFormatting>
  <conditionalFormatting sqref="M2">
    <cfRule type="expression" priority="26">
      <formula>"YES"</formula>
    </cfRule>
  </conditionalFormatting>
  <conditionalFormatting sqref="Q2">
    <cfRule type="expression" dxfId="85" priority="25">
      <formula>"NO"</formula>
    </cfRule>
  </conditionalFormatting>
  <conditionalFormatting sqref="M3:O92">
    <cfRule type="cellIs" dxfId="84" priority="24" operator="equal">
      <formula>"""NO"""</formula>
    </cfRule>
  </conditionalFormatting>
  <conditionalFormatting sqref="M3:O92">
    <cfRule type="cellIs" dxfId="83" priority="22" stopIfTrue="1" operator="equal">
      <formula>"Yes"</formula>
    </cfRule>
    <cfRule type="cellIs" dxfId="82" priority="23" stopIfTrue="1" operator="notEqual">
      <formula>"Yes"</formula>
    </cfRule>
  </conditionalFormatting>
  <conditionalFormatting sqref="M3:O92">
    <cfRule type="cellIs" dxfId="81" priority="20" stopIfTrue="1" operator="equal">
      <formula>"Yes"</formula>
    </cfRule>
    <cfRule type="cellIs" dxfId="80" priority="21" stopIfTrue="1" operator="notEqual">
      <formula>"Yes"</formula>
    </cfRule>
  </conditionalFormatting>
  <conditionalFormatting sqref="M3:O92">
    <cfRule type="expression" priority="19">
      <formula>"YES"</formula>
    </cfRule>
  </conditionalFormatting>
  <conditionalFormatting sqref="Q3:R92">
    <cfRule type="cellIs" dxfId="79" priority="18" operator="equal">
      <formula>"""NO"""</formula>
    </cfRule>
  </conditionalFormatting>
  <conditionalFormatting sqref="Q3:R92">
    <cfRule type="cellIs" dxfId="78" priority="16" stopIfTrue="1" operator="equal">
      <formula>"Yes"</formula>
    </cfRule>
    <cfRule type="cellIs" dxfId="77" priority="17" stopIfTrue="1" operator="notEqual">
      <formula>"Yes"</formula>
    </cfRule>
  </conditionalFormatting>
  <conditionalFormatting sqref="Q3:R92">
    <cfRule type="cellIs" dxfId="76" priority="14" stopIfTrue="1" operator="equal">
      <formula>"Yes"</formula>
    </cfRule>
    <cfRule type="cellIs" dxfId="75" priority="15" stopIfTrue="1" operator="notEqual">
      <formula>"Yes"</formula>
    </cfRule>
  </conditionalFormatting>
  <conditionalFormatting sqref="Q3:R92">
    <cfRule type="expression" priority="13">
      <formula>"YES"</formula>
    </cfRule>
  </conditionalFormatting>
  <conditionalFormatting sqref="P3:P92">
    <cfRule type="cellIs" dxfId="74" priority="5" operator="between">
      <formula>0.9700001</formula>
      <formula>1.0299999</formula>
    </cfRule>
    <cfRule type="cellIs" dxfId="73" priority="6" operator="lessThan">
      <formula>0.97</formula>
    </cfRule>
    <cfRule type="cellIs" dxfId="72" priority="7" operator="greaterThan">
      <formula>1.03</formula>
    </cfRule>
  </conditionalFormatting>
  <conditionalFormatting sqref="S3:S92">
    <cfRule type="cellIs" dxfId="71" priority="3" stopIfTrue="1" operator="equal">
      <formula>"Yes"</formula>
    </cfRule>
    <cfRule type="cellIs" dxfId="70" priority="4" stopIfTrue="1" operator="notEqual">
      <formula>"Yes"</formula>
    </cfRule>
  </conditionalFormatting>
  <conditionalFormatting sqref="S3:S92">
    <cfRule type="cellIs" dxfId="69" priority="1" stopIfTrue="1" operator="equal">
      <formula>"Yes"</formula>
    </cfRule>
    <cfRule type="cellIs" dxfId="68" priority="2" stopIfTrue="1" operator="notEqual">
      <formula>"Yes"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K1" sqref="K1:K1048576"/>
    </sheetView>
  </sheetViews>
  <sheetFormatPr defaultRowHeight="15" x14ac:dyDescent="0.25"/>
  <cols>
    <col min="8" max="8" width="16.7109375" bestFit="1" customWidth="1"/>
    <col min="11" max="11" width="13.42578125" style="34" bestFit="1" customWidth="1"/>
    <col min="12" max="12" width="2.5703125" style="13" customWidth="1"/>
    <col min="13" max="13" width="11.5703125" bestFit="1" customWidth="1"/>
    <col min="14" max="14" width="12.28515625" bestFit="1" customWidth="1"/>
    <col min="15" max="15" width="13.28515625" bestFit="1" customWidth="1"/>
    <col min="16" max="16" width="11.140625" bestFit="1" customWidth="1"/>
    <col min="17" max="17" width="13.42578125" bestFit="1" customWidth="1"/>
    <col min="18" max="18" width="14.5703125" bestFit="1" customWidth="1"/>
    <col min="19" max="19" width="3.140625" style="13" customWidth="1"/>
    <col min="20" max="20" width="15.5703125" style="17" customWidth="1"/>
    <col min="21" max="22" width="9.140625" style="18"/>
    <col min="23" max="23" width="9.140625" style="19"/>
    <col min="24" max="24" width="9.140625" style="17"/>
    <col min="25" max="28" width="9.140625" style="18"/>
    <col min="29" max="29" width="10.42578125" style="19" bestFit="1" customWidth="1"/>
    <col min="30" max="30" width="2.140625" style="13" customWidth="1"/>
    <col min="31" max="31" width="9.140625" style="17"/>
    <col min="32" max="32" width="9.140625" style="18"/>
    <col min="33" max="33" width="21.7109375" style="19" bestFit="1" customWidth="1"/>
  </cols>
  <sheetData>
    <row r="1" spans="1:33" s="40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3" t="s">
        <v>8456</v>
      </c>
      <c r="L1" s="39"/>
      <c r="M1" s="118" t="s">
        <v>4654</v>
      </c>
      <c r="N1" s="119"/>
      <c r="O1" s="119"/>
      <c r="P1" s="119"/>
      <c r="Q1" s="119"/>
      <c r="R1" s="120"/>
      <c r="S1" s="39"/>
      <c r="T1" s="112" t="s">
        <v>4655</v>
      </c>
      <c r="U1" s="113"/>
      <c r="V1" s="113"/>
      <c r="W1" s="114"/>
      <c r="X1" s="121" t="s">
        <v>8464</v>
      </c>
      <c r="Y1" s="122"/>
      <c r="Z1" s="122"/>
      <c r="AA1" s="122"/>
      <c r="AB1" s="122"/>
      <c r="AC1" s="123"/>
      <c r="AD1" s="39"/>
      <c r="AE1" s="121" t="s">
        <v>8308</v>
      </c>
      <c r="AF1" s="122"/>
      <c r="AG1" s="123"/>
    </row>
    <row r="2" spans="1:33" s="40" customFormat="1" x14ac:dyDescent="0.25">
      <c r="A2" s="40" t="s">
        <v>4744</v>
      </c>
      <c r="B2" s="40" t="s">
        <v>4745</v>
      </c>
      <c r="C2" s="40" t="s">
        <v>4747</v>
      </c>
      <c r="D2" s="40" t="s">
        <v>4748</v>
      </c>
      <c r="E2" s="40" t="s">
        <v>4749</v>
      </c>
      <c r="F2" s="40" t="s">
        <v>4750</v>
      </c>
      <c r="G2" s="40" t="s">
        <v>4751</v>
      </c>
      <c r="H2" s="40" t="s">
        <v>4752</v>
      </c>
      <c r="I2" s="40" t="s">
        <v>4753</v>
      </c>
      <c r="J2" s="40" t="s">
        <v>4754</v>
      </c>
      <c r="K2" s="34" t="s">
        <v>8459</v>
      </c>
      <c r="L2" s="39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39"/>
      <c r="T2" s="101" t="s">
        <v>8406</v>
      </c>
      <c r="U2" s="87" t="s">
        <v>8407</v>
      </c>
      <c r="V2" s="87" t="s">
        <v>8408</v>
      </c>
      <c r="W2" s="88" t="s">
        <v>8403</v>
      </c>
      <c r="X2" s="42" t="s">
        <v>8463</v>
      </c>
      <c r="Y2" s="44"/>
      <c r="Z2" s="44" t="s">
        <v>4035</v>
      </c>
      <c r="AA2" s="44" t="s">
        <v>4036</v>
      </c>
      <c r="AB2" s="44" t="s">
        <v>8403</v>
      </c>
      <c r="AC2" s="43" t="s">
        <v>4037</v>
      </c>
      <c r="AD2" s="39"/>
      <c r="AE2" s="42" t="s">
        <v>7146</v>
      </c>
      <c r="AF2" s="44" t="s">
        <v>8459</v>
      </c>
      <c r="AG2" s="43" t="s">
        <v>7147</v>
      </c>
    </row>
    <row r="3" spans="1:33" x14ac:dyDescent="0.25">
      <c r="A3">
        <v>369818</v>
      </c>
      <c r="B3">
        <v>0.74946800000000002</v>
      </c>
      <c r="C3" t="s">
        <v>843</v>
      </c>
      <c r="D3" t="s">
        <v>4733</v>
      </c>
      <c r="E3" t="s">
        <v>4756</v>
      </c>
      <c r="F3" t="s">
        <v>838</v>
      </c>
      <c r="G3" t="s">
        <v>841</v>
      </c>
      <c r="H3" t="s">
        <v>844</v>
      </c>
      <c r="I3" t="s">
        <v>4760</v>
      </c>
      <c r="J3">
        <v>1124</v>
      </c>
      <c r="K3" s="34" t="s">
        <v>10512</v>
      </c>
      <c r="M3" s="29" t="str">
        <f t="shared" ref="M3:M26" si="0">IF(EXACT(LOWER(TRIM(C3)),LOWER(TRIM(W3))), "YES", "NO")</f>
        <v>YES</v>
      </c>
      <c r="N3" s="9" t="str">
        <f>IF(EXACT(H3,T3), "YES", "NO")</f>
        <v>YES</v>
      </c>
      <c r="O3" s="9" t="s">
        <v>4701</v>
      </c>
      <c r="P3" s="9" t="s">
        <v>4701</v>
      </c>
      <c r="Q3" s="9" t="s">
        <v>4658</v>
      </c>
      <c r="R3" s="30" t="str">
        <f t="shared" ref="R3:R26" si="1">IF(AND(EXACT(M3, "YES"), EXACT(N3, "YES")), "YES", "NO")</f>
        <v>YES</v>
      </c>
      <c r="T3" s="93" t="s">
        <v>844</v>
      </c>
      <c r="U3" s="83" t="s">
        <v>3307</v>
      </c>
      <c r="V3" s="83">
        <v>1237</v>
      </c>
      <c r="W3" s="84" t="str">
        <f>CONCATENATE("04023", "0",U3)</f>
        <v>0402301</v>
      </c>
      <c r="X3" s="17" t="b">
        <f t="shared" ref="X3:X26" si="2">EXACT(TRIM(AF3),TRIM(K3))</f>
        <v>1</v>
      </c>
      <c r="Y3" s="18" t="str">
        <f t="shared" ref="Y3:Y26" si="3">MID(AG3,1,2)</f>
        <v>01</v>
      </c>
      <c r="Z3" s="18" t="str">
        <f t="shared" ref="Z3:Z11" si="4">MID(AG3,2,1)</f>
        <v>1</v>
      </c>
      <c r="AA3" s="18" t="b">
        <f t="shared" ref="AA3:AA26" si="5">EXACT(TRIM(U3),TRIM(Z3))</f>
        <v>1</v>
      </c>
      <c r="AB3" s="18" t="str">
        <f t="shared" ref="AB3:AB26" si="6">CONCATENATE(AE3,Y3)</f>
        <v>0402301</v>
      </c>
      <c r="AC3" s="19" t="b">
        <f t="shared" ref="AC3:AC26" si="7">EXACT(TRIM(W3),TRIM(AB3))</f>
        <v>1</v>
      </c>
      <c r="AE3" s="17" t="s">
        <v>4733</v>
      </c>
      <c r="AF3" s="18" t="s">
        <v>10512</v>
      </c>
      <c r="AG3" s="19" t="s">
        <v>7860</v>
      </c>
    </row>
    <row r="4" spans="1:33" x14ac:dyDescent="0.25">
      <c r="A4">
        <v>369796</v>
      </c>
      <c r="B4">
        <v>3.9203049999999999</v>
      </c>
      <c r="C4" t="s">
        <v>840</v>
      </c>
      <c r="D4" t="s">
        <v>4733</v>
      </c>
      <c r="E4" t="s">
        <v>4756</v>
      </c>
      <c r="F4" t="s">
        <v>838</v>
      </c>
      <c r="G4" t="s">
        <v>841</v>
      </c>
      <c r="H4" t="s">
        <v>842</v>
      </c>
      <c r="I4" t="s">
        <v>4760</v>
      </c>
      <c r="J4">
        <v>3743</v>
      </c>
      <c r="K4" s="34" t="s">
        <v>10513</v>
      </c>
      <c r="M4" s="29" t="str">
        <f t="shared" si="0"/>
        <v>YES</v>
      </c>
      <c r="N4" s="9" t="str">
        <f t="shared" ref="N4:N26" si="8">IF(EXACT(H4,T4), "YES", "NO")</f>
        <v>YES</v>
      </c>
      <c r="O4" s="9" t="s">
        <v>4701</v>
      </c>
      <c r="P4" s="9" t="s">
        <v>4701</v>
      </c>
      <c r="Q4" s="9" t="s">
        <v>4658</v>
      </c>
      <c r="R4" s="30" t="str">
        <f t="shared" si="1"/>
        <v>YES</v>
      </c>
      <c r="T4" s="93" t="s">
        <v>842</v>
      </c>
      <c r="U4" s="83" t="s">
        <v>3305</v>
      </c>
      <c r="V4" s="83">
        <v>2622</v>
      </c>
      <c r="W4" s="84" t="str">
        <f t="shared" ref="W4:W11" si="9">CONCATENATE("04023", "0",U4)</f>
        <v>0402302</v>
      </c>
      <c r="X4" s="17" t="b">
        <f t="shared" si="2"/>
        <v>1</v>
      </c>
      <c r="Y4" s="18" t="str">
        <f t="shared" si="3"/>
        <v>02</v>
      </c>
      <c r="Z4" s="18" t="str">
        <f t="shared" si="4"/>
        <v>2</v>
      </c>
      <c r="AA4" s="18" t="b">
        <f t="shared" si="5"/>
        <v>1</v>
      </c>
      <c r="AB4" s="18" t="str">
        <f t="shared" si="6"/>
        <v>0402302</v>
      </c>
      <c r="AC4" s="19" t="b">
        <f t="shared" si="7"/>
        <v>1</v>
      </c>
      <c r="AE4" s="17" t="s">
        <v>4733</v>
      </c>
      <c r="AF4" s="18" t="s">
        <v>10513</v>
      </c>
      <c r="AG4" s="19" t="s">
        <v>7861</v>
      </c>
    </row>
    <row r="5" spans="1:33" x14ac:dyDescent="0.25">
      <c r="A5">
        <v>404398</v>
      </c>
      <c r="B5">
        <v>1.9886330000000001</v>
      </c>
      <c r="C5" t="s">
        <v>872</v>
      </c>
      <c r="D5" t="s">
        <v>4733</v>
      </c>
      <c r="E5" t="s">
        <v>4756</v>
      </c>
      <c r="F5" t="s">
        <v>838</v>
      </c>
      <c r="G5" t="s">
        <v>841</v>
      </c>
      <c r="H5" t="s">
        <v>873</v>
      </c>
      <c r="I5" t="s">
        <v>4760</v>
      </c>
      <c r="J5">
        <v>1638</v>
      </c>
      <c r="K5" s="34" t="s">
        <v>10514</v>
      </c>
      <c r="M5" s="29" t="str">
        <f t="shared" si="0"/>
        <v>YES</v>
      </c>
      <c r="N5" s="9" t="str">
        <f t="shared" si="8"/>
        <v>YES</v>
      </c>
      <c r="O5" s="9" t="s">
        <v>4701</v>
      </c>
      <c r="P5" s="9" t="s">
        <v>4701</v>
      </c>
      <c r="Q5" s="9" t="s">
        <v>4658</v>
      </c>
      <c r="R5" s="30" t="str">
        <f t="shared" si="1"/>
        <v>YES</v>
      </c>
      <c r="T5" s="93" t="s">
        <v>873</v>
      </c>
      <c r="U5" s="83" t="s">
        <v>120</v>
      </c>
      <c r="V5" s="83">
        <v>1903</v>
      </c>
      <c r="W5" s="84" t="str">
        <f t="shared" si="9"/>
        <v>0402303</v>
      </c>
      <c r="X5" s="17" t="b">
        <f t="shared" si="2"/>
        <v>1</v>
      </c>
      <c r="Y5" s="18" t="str">
        <f t="shared" si="3"/>
        <v>03</v>
      </c>
      <c r="Z5" s="18" t="str">
        <f t="shared" si="4"/>
        <v>3</v>
      </c>
      <c r="AA5" s="18" t="b">
        <f t="shared" si="5"/>
        <v>1</v>
      </c>
      <c r="AB5" s="18" t="str">
        <f t="shared" si="6"/>
        <v>0402303</v>
      </c>
      <c r="AC5" s="19" t="b">
        <f t="shared" si="7"/>
        <v>1</v>
      </c>
      <c r="AE5" s="17" t="s">
        <v>4733</v>
      </c>
      <c r="AF5" s="18" t="s">
        <v>10514</v>
      </c>
      <c r="AG5" s="19" t="s">
        <v>7862</v>
      </c>
    </row>
    <row r="6" spans="1:33" x14ac:dyDescent="0.25">
      <c r="A6">
        <v>404337</v>
      </c>
      <c r="B6">
        <v>0.85193300000000005</v>
      </c>
      <c r="C6" t="s">
        <v>866</v>
      </c>
      <c r="D6" t="s">
        <v>4733</v>
      </c>
      <c r="E6" t="s">
        <v>4756</v>
      </c>
      <c r="F6" t="s">
        <v>838</v>
      </c>
      <c r="G6" t="s">
        <v>841</v>
      </c>
      <c r="H6" t="s">
        <v>867</v>
      </c>
      <c r="I6" t="s">
        <v>4760</v>
      </c>
      <c r="J6">
        <v>888</v>
      </c>
      <c r="K6" s="34" t="s">
        <v>10515</v>
      </c>
      <c r="M6" s="29" t="str">
        <f t="shared" si="0"/>
        <v>YES</v>
      </c>
      <c r="N6" s="9" t="str">
        <f t="shared" si="8"/>
        <v>YES</v>
      </c>
      <c r="O6" s="9" t="s">
        <v>4701</v>
      </c>
      <c r="P6" s="9" t="s">
        <v>4701</v>
      </c>
      <c r="Q6" s="9" t="s">
        <v>4658</v>
      </c>
      <c r="R6" s="30" t="str">
        <f t="shared" si="1"/>
        <v>YES</v>
      </c>
      <c r="T6" s="93" t="s">
        <v>867</v>
      </c>
      <c r="U6" s="83" t="s">
        <v>108</v>
      </c>
      <c r="V6" s="83">
        <v>1006</v>
      </c>
      <c r="W6" s="84" t="str">
        <f t="shared" si="9"/>
        <v>0402304</v>
      </c>
      <c r="X6" s="17" t="b">
        <f t="shared" si="2"/>
        <v>1</v>
      </c>
      <c r="Y6" s="18" t="str">
        <f t="shared" si="3"/>
        <v>04</v>
      </c>
      <c r="Z6" s="18" t="str">
        <f t="shared" si="4"/>
        <v>4</v>
      </c>
      <c r="AA6" s="18" t="b">
        <f t="shared" si="5"/>
        <v>1</v>
      </c>
      <c r="AB6" s="18" t="str">
        <f t="shared" si="6"/>
        <v>0402304</v>
      </c>
      <c r="AC6" s="19" t="b">
        <f t="shared" si="7"/>
        <v>1</v>
      </c>
      <c r="AE6" s="17" t="s">
        <v>4733</v>
      </c>
      <c r="AF6" s="18" t="s">
        <v>10515</v>
      </c>
      <c r="AG6" s="19" t="s">
        <v>7863</v>
      </c>
    </row>
    <row r="7" spans="1:33" x14ac:dyDescent="0.25">
      <c r="A7">
        <v>83073</v>
      </c>
      <c r="B7">
        <v>125.99852199999999</v>
      </c>
      <c r="C7" t="s">
        <v>837</v>
      </c>
      <c r="D7" t="s">
        <v>4733</v>
      </c>
      <c r="E7" t="s">
        <v>4756</v>
      </c>
      <c r="F7" t="s">
        <v>838</v>
      </c>
      <c r="G7" t="s">
        <v>4758</v>
      </c>
      <c r="H7" t="s">
        <v>839</v>
      </c>
      <c r="I7" t="s">
        <v>4760</v>
      </c>
      <c r="J7">
        <v>2058</v>
      </c>
      <c r="K7" s="34" t="s">
        <v>10516</v>
      </c>
      <c r="M7" s="29" t="str">
        <f t="shared" si="0"/>
        <v>YES</v>
      </c>
      <c r="N7" s="9" t="str">
        <f t="shared" si="8"/>
        <v>YES</v>
      </c>
      <c r="O7" s="9" t="s">
        <v>4701</v>
      </c>
      <c r="P7" s="9" t="s">
        <v>4701</v>
      </c>
      <c r="Q7" s="9" t="s">
        <v>4658</v>
      </c>
      <c r="R7" s="30" t="str">
        <f t="shared" si="1"/>
        <v>YES</v>
      </c>
      <c r="T7" s="93" t="s">
        <v>839</v>
      </c>
      <c r="U7" s="83" t="s">
        <v>122</v>
      </c>
      <c r="V7" s="83">
        <v>1384</v>
      </c>
      <c r="W7" s="84" t="str">
        <f t="shared" si="9"/>
        <v>0402305</v>
      </c>
      <c r="X7" s="17" t="b">
        <f t="shared" si="2"/>
        <v>1</v>
      </c>
      <c r="Y7" s="18" t="str">
        <f t="shared" si="3"/>
        <v>05</v>
      </c>
      <c r="Z7" s="18" t="str">
        <f t="shared" si="4"/>
        <v>5</v>
      </c>
      <c r="AA7" s="18" t="b">
        <f t="shared" si="5"/>
        <v>1</v>
      </c>
      <c r="AB7" s="18" t="str">
        <f t="shared" si="6"/>
        <v>0402305</v>
      </c>
      <c r="AC7" s="19" t="b">
        <f t="shared" si="7"/>
        <v>1</v>
      </c>
      <c r="AE7" s="17" t="s">
        <v>4733</v>
      </c>
      <c r="AF7" s="18" t="s">
        <v>10516</v>
      </c>
      <c r="AG7" s="19" t="s">
        <v>7864</v>
      </c>
    </row>
    <row r="8" spans="1:33" x14ac:dyDescent="0.25">
      <c r="A8">
        <v>607186</v>
      </c>
      <c r="B8">
        <v>214.328429</v>
      </c>
      <c r="C8" t="s">
        <v>7331</v>
      </c>
      <c r="D8" t="s">
        <v>4733</v>
      </c>
      <c r="E8" t="s">
        <v>4756</v>
      </c>
      <c r="F8" t="s">
        <v>856</v>
      </c>
      <c r="G8" t="s">
        <v>4758</v>
      </c>
      <c r="H8" t="s">
        <v>7332</v>
      </c>
      <c r="I8" t="s">
        <v>4760</v>
      </c>
      <c r="J8">
        <v>769</v>
      </c>
      <c r="K8" s="34" t="s">
        <v>10517</v>
      </c>
      <c r="M8" s="29" t="str">
        <f t="shared" si="0"/>
        <v>YES</v>
      </c>
      <c r="N8" s="9" t="str">
        <f t="shared" si="8"/>
        <v>YES</v>
      </c>
      <c r="O8" s="9" t="s">
        <v>4701</v>
      </c>
      <c r="P8" s="9" t="s">
        <v>4701</v>
      </c>
      <c r="Q8" s="9" t="s">
        <v>4658</v>
      </c>
      <c r="R8" s="30" t="str">
        <f t="shared" si="1"/>
        <v>YES</v>
      </c>
      <c r="T8" s="93" t="s">
        <v>7332</v>
      </c>
      <c r="U8" s="83" t="s">
        <v>139</v>
      </c>
      <c r="V8" s="83">
        <v>581</v>
      </c>
      <c r="W8" s="84" t="str">
        <f t="shared" si="9"/>
        <v>0402306</v>
      </c>
      <c r="X8" s="17" t="b">
        <f t="shared" si="2"/>
        <v>1</v>
      </c>
      <c r="Y8" s="18" t="str">
        <f t="shared" si="3"/>
        <v>06</v>
      </c>
      <c r="Z8" s="18" t="str">
        <f t="shared" si="4"/>
        <v>6</v>
      </c>
      <c r="AA8" s="18" t="b">
        <f t="shared" si="5"/>
        <v>1</v>
      </c>
      <c r="AB8" s="18" t="str">
        <f t="shared" si="6"/>
        <v>0402306</v>
      </c>
      <c r="AC8" s="19" t="b">
        <f t="shared" si="7"/>
        <v>1</v>
      </c>
      <c r="AE8" s="17" t="s">
        <v>4733</v>
      </c>
      <c r="AF8" s="18" t="s">
        <v>10517</v>
      </c>
      <c r="AG8" s="19" t="s">
        <v>7865</v>
      </c>
    </row>
    <row r="9" spans="1:33" x14ac:dyDescent="0.25">
      <c r="A9">
        <v>449749</v>
      </c>
      <c r="B9">
        <v>36.326949999999997</v>
      </c>
      <c r="C9" t="s">
        <v>849</v>
      </c>
      <c r="D9" t="s">
        <v>4733</v>
      </c>
      <c r="E9" t="s">
        <v>4756</v>
      </c>
      <c r="F9" t="s">
        <v>838</v>
      </c>
      <c r="G9" t="s">
        <v>4758</v>
      </c>
      <c r="H9" t="s">
        <v>850</v>
      </c>
      <c r="I9" t="s">
        <v>4760</v>
      </c>
      <c r="J9">
        <v>5163</v>
      </c>
      <c r="K9" s="34" t="s">
        <v>10518</v>
      </c>
      <c r="M9" s="29" t="str">
        <f t="shared" si="0"/>
        <v>YES</v>
      </c>
      <c r="N9" s="9" t="str">
        <f t="shared" si="8"/>
        <v>YES</v>
      </c>
      <c r="O9" s="9" t="s">
        <v>4701</v>
      </c>
      <c r="P9" s="9" t="s">
        <v>4701</v>
      </c>
      <c r="Q9" s="9" t="s">
        <v>4658</v>
      </c>
      <c r="R9" s="30" t="str">
        <f t="shared" si="1"/>
        <v>YES</v>
      </c>
      <c r="T9" s="93" t="s">
        <v>850</v>
      </c>
      <c r="U9" s="83" t="s">
        <v>114</v>
      </c>
      <c r="V9" s="83">
        <v>3264</v>
      </c>
      <c r="W9" s="84" t="str">
        <f t="shared" si="9"/>
        <v>0402307</v>
      </c>
      <c r="X9" s="17" t="b">
        <f t="shared" si="2"/>
        <v>1</v>
      </c>
      <c r="Y9" s="18" t="str">
        <f t="shared" si="3"/>
        <v>07</v>
      </c>
      <c r="Z9" s="18" t="str">
        <f t="shared" si="4"/>
        <v>7</v>
      </c>
      <c r="AA9" s="18" t="b">
        <f t="shared" si="5"/>
        <v>1</v>
      </c>
      <c r="AB9" s="18" t="str">
        <f t="shared" si="6"/>
        <v>0402307</v>
      </c>
      <c r="AC9" s="19" t="b">
        <f t="shared" si="7"/>
        <v>1</v>
      </c>
      <c r="AE9" s="17" t="s">
        <v>4733</v>
      </c>
      <c r="AF9" s="18" t="s">
        <v>10518</v>
      </c>
      <c r="AG9" s="19" t="s">
        <v>7866</v>
      </c>
    </row>
    <row r="10" spans="1:33" x14ac:dyDescent="0.25">
      <c r="A10">
        <v>404377</v>
      </c>
      <c r="B10">
        <v>3.3944459999999999</v>
      </c>
      <c r="C10" t="s">
        <v>870</v>
      </c>
      <c r="D10" t="s">
        <v>4733</v>
      </c>
      <c r="E10" t="s">
        <v>4756</v>
      </c>
      <c r="F10" t="s">
        <v>838</v>
      </c>
      <c r="G10" t="s">
        <v>841</v>
      </c>
      <c r="H10" t="s">
        <v>871</v>
      </c>
      <c r="I10" t="s">
        <v>4760</v>
      </c>
      <c r="J10">
        <v>3593</v>
      </c>
      <c r="K10" s="34" t="s">
        <v>10519</v>
      </c>
      <c r="M10" s="29" t="str">
        <f t="shared" si="0"/>
        <v>YES</v>
      </c>
      <c r="N10" s="9" t="str">
        <f t="shared" si="8"/>
        <v>YES</v>
      </c>
      <c r="O10" s="9" t="s">
        <v>4701</v>
      </c>
      <c r="P10" s="9" t="s">
        <v>4701</v>
      </c>
      <c r="Q10" s="9" t="s">
        <v>4658</v>
      </c>
      <c r="R10" s="30" t="str">
        <f t="shared" si="1"/>
        <v>YES</v>
      </c>
      <c r="T10" s="93" t="s">
        <v>871</v>
      </c>
      <c r="U10" s="83" t="s">
        <v>116</v>
      </c>
      <c r="V10" s="83">
        <v>3449</v>
      </c>
      <c r="W10" s="84" t="str">
        <f t="shared" si="9"/>
        <v>0402308</v>
      </c>
      <c r="X10" s="17" t="b">
        <f t="shared" si="2"/>
        <v>1</v>
      </c>
      <c r="Y10" s="18" t="str">
        <f t="shared" si="3"/>
        <v>08</v>
      </c>
      <c r="Z10" s="18" t="str">
        <f t="shared" si="4"/>
        <v>8</v>
      </c>
      <c r="AA10" s="18" t="b">
        <f t="shared" si="5"/>
        <v>1</v>
      </c>
      <c r="AB10" s="18" t="str">
        <f t="shared" si="6"/>
        <v>0402308</v>
      </c>
      <c r="AC10" s="19" t="b">
        <f t="shared" si="7"/>
        <v>1</v>
      </c>
      <c r="AE10" s="17" t="s">
        <v>4733</v>
      </c>
      <c r="AF10" s="18" t="s">
        <v>10519</v>
      </c>
      <c r="AG10" s="19" t="s">
        <v>7867</v>
      </c>
    </row>
    <row r="11" spans="1:33" x14ac:dyDescent="0.25">
      <c r="A11">
        <v>404438</v>
      </c>
      <c r="B11">
        <v>2.4594640000000001</v>
      </c>
      <c r="C11" t="s">
        <v>876</v>
      </c>
      <c r="D11" t="s">
        <v>4733</v>
      </c>
      <c r="E11" t="s">
        <v>4756</v>
      </c>
      <c r="F11" t="s">
        <v>838</v>
      </c>
      <c r="G11" t="s">
        <v>841</v>
      </c>
      <c r="H11" t="s">
        <v>877</v>
      </c>
      <c r="I11" t="s">
        <v>4760</v>
      </c>
      <c r="J11">
        <v>839</v>
      </c>
      <c r="K11" s="34" t="s">
        <v>10520</v>
      </c>
      <c r="M11" s="29" t="str">
        <f t="shared" si="0"/>
        <v>YES</v>
      </c>
      <c r="N11" s="9" t="str">
        <f t="shared" si="8"/>
        <v>YES</v>
      </c>
      <c r="O11" s="9" t="s">
        <v>4701</v>
      </c>
      <c r="P11" s="9" t="s">
        <v>4701</v>
      </c>
      <c r="Q11" s="9" t="s">
        <v>4658</v>
      </c>
      <c r="R11" s="30" t="str">
        <f t="shared" si="1"/>
        <v>YES</v>
      </c>
      <c r="T11" s="93" t="s">
        <v>877</v>
      </c>
      <c r="U11" s="83" t="s">
        <v>262</v>
      </c>
      <c r="V11" s="83">
        <v>805</v>
      </c>
      <c r="W11" s="84" t="str">
        <f t="shared" si="9"/>
        <v>0402309</v>
      </c>
      <c r="X11" s="17" t="b">
        <f t="shared" si="2"/>
        <v>1</v>
      </c>
      <c r="Y11" s="18" t="str">
        <f t="shared" si="3"/>
        <v>09</v>
      </c>
      <c r="Z11" s="18" t="str">
        <f t="shared" si="4"/>
        <v>9</v>
      </c>
      <c r="AA11" s="18" t="b">
        <f t="shared" si="5"/>
        <v>1</v>
      </c>
      <c r="AB11" s="18" t="str">
        <f t="shared" si="6"/>
        <v>0402309</v>
      </c>
      <c r="AC11" s="19" t="b">
        <f t="shared" si="7"/>
        <v>1</v>
      </c>
      <c r="AE11" s="17" t="s">
        <v>4733</v>
      </c>
      <c r="AF11" s="18" t="s">
        <v>10520</v>
      </c>
      <c r="AG11" s="19" t="s">
        <v>7868</v>
      </c>
    </row>
    <row r="12" spans="1:33" x14ac:dyDescent="0.25">
      <c r="A12">
        <v>404358</v>
      </c>
      <c r="B12">
        <v>1.707271</v>
      </c>
      <c r="C12" t="s">
        <v>868</v>
      </c>
      <c r="D12" t="s">
        <v>4733</v>
      </c>
      <c r="E12" t="s">
        <v>4756</v>
      </c>
      <c r="F12" t="s">
        <v>838</v>
      </c>
      <c r="G12" t="s">
        <v>841</v>
      </c>
      <c r="H12" t="s">
        <v>869</v>
      </c>
      <c r="I12" t="s">
        <v>4760</v>
      </c>
      <c r="J12">
        <v>2080</v>
      </c>
      <c r="K12" s="34" t="s">
        <v>10521</v>
      </c>
      <c r="M12" s="29" t="str">
        <f t="shared" si="0"/>
        <v>YES</v>
      </c>
      <c r="N12" s="9" t="str">
        <f t="shared" si="8"/>
        <v>YES</v>
      </c>
      <c r="O12" s="9" t="s">
        <v>4701</v>
      </c>
      <c r="P12" s="9" t="s">
        <v>4701</v>
      </c>
      <c r="Q12" s="9" t="s">
        <v>4658</v>
      </c>
      <c r="R12" s="30" t="str">
        <f t="shared" si="1"/>
        <v>YES</v>
      </c>
      <c r="T12" s="93" t="s">
        <v>869</v>
      </c>
      <c r="U12" s="83" t="s">
        <v>4049</v>
      </c>
      <c r="V12" s="83">
        <v>3051</v>
      </c>
      <c r="W12" s="84" t="str">
        <f t="shared" ref="W12:W26" si="10">CONCATENATE("04023",U12)</f>
        <v>0402310</v>
      </c>
      <c r="X12" s="17" t="b">
        <f t="shared" si="2"/>
        <v>1</v>
      </c>
      <c r="Y12" s="18" t="str">
        <f t="shared" si="3"/>
        <v>10</v>
      </c>
      <c r="Z12" s="18" t="str">
        <f t="shared" ref="Z12:Z26" si="11">MID(AG12,1,2)</f>
        <v>10</v>
      </c>
      <c r="AA12" s="18" t="b">
        <f t="shared" si="5"/>
        <v>1</v>
      </c>
      <c r="AB12" s="18" t="str">
        <f t="shared" si="6"/>
        <v>0402310</v>
      </c>
      <c r="AC12" s="19" t="b">
        <f t="shared" si="7"/>
        <v>1</v>
      </c>
      <c r="AE12" s="17" t="s">
        <v>4733</v>
      </c>
      <c r="AF12" s="18" t="s">
        <v>10521</v>
      </c>
      <c r="AG12" s="19" t="s">
        <v>7869</v>
      </c>
    </row>
    <row r="13" spans="1:33" x14ac:dyDescent="0.25">
      <c r="A13">
        <v>449728</v>
      </c>
      <c r="B13">
        <v>131.202639</v>
      </c>
      <c r="C13" t="s">
        <v>847</v>
      </c>
      <c r="D13" t="s">
        <v>4733</v>
      </c>
      <c r="E13" t="s">
        <v>4756</v>
      </c>
      <c r="F13" t="s">
        <v>4758</v>
      </c>
      <c r="G13" t="s">
        <v>4758</v>
      </c>
      <c r="H13" t="s">
        <v>848</v>
      </c>
      <c r="I13" t="s">
        <v>4760</v>
      </c>
      <c r="J13">
        <v>1612</v>
      </c>
      <c r="K13" s="34" t="s">
        <v>10522</v>
      </c>
      <c r="M13" s="29" t="str">
        <f t="shared" si="0"/>
        <v>YES</v>
      </c>
      <c r="N13" s="9" t="str">
        <f t="shared" si="8"/>
        <v>YES</v>
      </c>
      <c r="O13" s="9" t="s">
        <v>4701</v>
      </c>
      <c r="P13" s="9" t="s">
        <v>4701</v>
      </c>
      <c r="Q13" s="9" t="s">
        <v>4658</v>
      </c>
      <c r="R13" s="30" t="str">
        <f t="shared" si="1"/>
        <v>YES</v>
      </c>
      <c r="T13" s="93" t="s">
        <v>848</v>
      </c>
      <c r="U13" s="83" t="s">
        <v>184</v>
      </c>
      <c r="V13" s="83">
        <v>1363</v>
      </c>
      <c r="W13" s="84" t="str">
        <f t="shared" si="10"/>
        <v>0402311</v>
      </c>
      <c r="X13" s="17" t="b">
        <f t="shared" si="2"/>
        <v>1</v>
      </c>
      <c r="Y13" s="18" t="str">
        <f t="shared" si="3"/>
        <v>11</v>
      </c>
      <c r="Z13" s="18" t="str">
        <f t="shared" si="11"/>
        <v>11</v>
      </c>
      <c r="AA13" s="18" t="b">
        <f t="shared" si="5"/>
        <v>1</v>
      </c>
      <c r="AB13" s="18" t="str">
        <f t="shared" si="6"/>
        <v>0402311</v>
      </c>
      <c r="AC13" s="19" t="b">
        <f t="shared" si="7"/>
        <v>1</v>
      </c>
      <c r="AE13" s="17" t="s">
        <v>4733</v>
      </c>
      <c r="AF13" s="18" t="s">
        <v>10522</v>
      </c>
      <c r="AG13" s="19" t="s">
        <v>8435</v>
      </c>
    </row>
    <row r="14" spans="1:33" x14ac:dyDescent="0.25">
      <c r="A14">
        <v>404280</v>
      </c>
      <c r="B14">
        <v>0.24849499999999999</v>
      </c>
      <c r="C14" t="s">
        <v>860</v>
      </c>
      <c r="D14" t="s">
        <v>4733</v>
      </c>
      <c r="E14" t="s">
        <v>4756</v>
      </c>
      <c r="F14" t="s">
        <v>838</v>
      </c>
      <c r="G14" t="s">
        <v>841</v>
      </c>
      <c r="H14" t="s">
        <v>861</v>
      </c>
      <c r="I14" t="s">
        <v>4760</v>
      </c>
      <c r="J14">
        <v>1170</v>
      </c>
      <c r="K14" s="34" t="s">
        <v>10523</v>
      </c>
      <c r="M14" s="29" t="str">
        <f t="shared" si="0"/>
        <v>YES</v>
      </c>
      <c r="N14" s="9" t="str">
        <f t="shared" si="8"/>
        <v>YES</v>
      </c>
      <c r="O14" s="9" t="s">
        <v>4701</v>
      </c>
      <c r="P14" s="9" t="s">
        <v>4701</v>
      </c>
      <c r="Q14" s="9" t="s">
        <v>4658</v>
      </c>
      <c r="R14" s="30" t="str">
        <f t="shared" si="1"/>
        <v>YES</v>
      </c>
      <c r="T14" s="93" t="s">
        <v>861</v>
      </c>
      <c r="U14" s="83" t="s">
        <v>154</v>
      </c>
      <c r="V14" s="83">
        <v>1196</v>
      </c>
      <c r="W14" s="84" t="str">
        <f t="shared" si="10"/>
        <v>0402312</v>
      </c>
      <c r="X14" s="17" t="b">
        <f t="shared" si="2"/>
        <v>1</v>
      </c>
      <c r="Y14" s="18" t="str">
        <f t="shared" si="3"/>
        <v>12</v>
      </c>
      <c r="Z14" s="18" t="str">
        <f t="shared" si="11"/>
        <v>12</v>
      </c>
      <c r="AA14" s="18" t="b">
        <f t="shared" si="5"/>
        <v>1</v>
      </c>
      <c r="AB14" s="18" t="str">
        <f t="shared" si="6"/>
        <v>0402312</v>
      </c>
      <c r="AC14" s="19" t="b">
        <f t="shared" si="7"/>
        <v>1</v>
      </c>
      <c r="AE14" s="17" t="s">
        <v>4733</v>
      </c>
      <c r="AF14" s="18" t="s">
        <v>10523</v>
      </c>
      <c r="AG14" s="19" t="s">
        <v>8436</v>
      </c>
    </row>
    <row r="15" spans="1:33" x14ac:dyDescent="0.25">
      <c r="A15">
        <v>404477</v>
      </c>
      <c r="B15">
        <v>59.504207000000001</v>
      </c>
      <c r="C15" t="s">
        <v>880</v>
      </c>
      <c r="D15" t="s">
        <v>4733</v>
      </c>
      <c r="E15" t="s">
        <v>4756</v>
      </c>
      <c r="F15" t="s">
        <v>838</v>
      </c>
      <c r="G15" t="s">
        <v>4758</v>
      </c>
      <c r="H15" t="s">
        <v>881</v>
      </c>
      <c r="I15" t="s">
        <v>4760</v>
      </c>
      <c r="J15">
        <v>685</v>
      </c>
      <c r="K15" s="34" t="s">
        <v>10524</v>
      </c>
      <c r="M15" s="29" t="str">
        <f t="shared" si="0"/>
        <v>YES</v>
      </c>
      <c r="N15" s="9" t="str">
        <f t="shared" si="8"/>
        <v>YES</v>
      </c>
      <c r="O15" s="9" t="s">
        <v>4701</v>
      </c>
      <c r="P15" s="9" t="s">
        <v>4701</v>
      </c>
      <c r="Q15" s="9" t="s">
        <v>4658</v>
      </c>
      <c r="R15" s="30" t="str">
        <f t="shared" si="1"/>
        <v>YES</v>
      </c>
      <c r="T15" s="93" t="s">
        <v>881</v>
      </c>
      <c r="U15" s="83" t="s">
        <v>439</v>
      </c>
      <c r="V15" s="83">
        <v>655</v>
      </c>
      <c r="W15" s="84" t="str">
        <f t="shared" si="10"/>
        <v>0402313</v>
      </c>
      <c r="X15" s="17" t="b">
        <f t="shared" si="2"/>
        <v>1</v>
      </c>
      <c r="Y15" s="18" t="str">
        <f t="shared" si="3"/>
        <v>13</v>
      </c>
      <c r="Z15" s="18" t="str">
        <f t="shared" si="11"/>
        <v>13</v>
      </c>
      <c r="AA15" s="18" t="b">
        <f t="shared" si="5"/>
        <v>1</v>
      </c>
      <c r="AB15" s="18" t="str">
        <f t="shared" si="6"/>
        <v>0402313</v>
      </c>
      <c r="AC15" s="19" t="b">
        <f t="shared" si="7"/>
        <v>1</v>
      </c>
      <c r="AE15" s="17" t="s">
        <v>4733</v>
      </c>
      <c r="AF15" s="18" t="s">
        <v>10524</v>
      </c>
      <c r="AG15" s="19" t="s">
        <v>8437</v>
      </c>
    </row>
    <row r="16" spans="1:33" x14ac:dyDescent="0.25">
      <c r="A16">
        <v>450220</v>
      </c>
      <c r="B16">
        <v>168.39062300000001</v>
      </c>
      <c r="C16" t="s">
        <v>853</v>
      </c>
      <c r="D16" t="s">
        <v>4733</v>
      </c>
      <c r="E16" t="s">
        <v>4756</v>
      </c>
      <c r="F16" t="s">
        <v>4758</v>
      </c>
      <c r="G16" t="s">
        <v>4758</v>
      </c>
      <c r="H16" t="s">
        <v>854</v>
      </c>
      <c r="I16" t="s">
        <v>4760</v>
      </c>
      <c r="J16">
        <v>1251</v>
      </c>
      <c r="K16" s="34" t="s">
        <v>10525</v>
      </c>
      <c r="M16" s="29" t="str">
        <f t="shared" si="0"/>
        <v>YES</v>
      </c>
      <c r="N16" s="9" t="str">
        <f t="shared" si="8"/>
        <v>YES</v>
      </c>
      <c r="O16" s="9" t="s">
        <v>4701</v>
      </c>
      <c r="P16" s="9" t="s">
        <v>4701</v>
      </c>
      <c r="Q16" s="9" t="s">
        <v>4658</v>
      </c>
      <c r="R16" s="30" t="str">
        <f t="shared" si="1"/>
        <v>YES</v>
      </c>
      <c r="T16" s="93" t="s">
        <v>854</v>
      </c>
      <c r="U16" s="83" t="s">
        <v>4179</v>
      </c>
      <c r="V16" s="83">
        <v>1195</v>
      </c>
      <c r="W16" s="84" t="str">
        <f t="shared" si="10"/>
        <v>0402314</v>
      </c>
      <c r="X16" s="17" t="b">
        <f t="shared" si="2"/>
        <v>1</v>
      </c>
      <c r="Y16" s="18" t="str">
        <f t="shared" si="3"/>
        <v>14</v>
      </c>
      <c r="Z16" s="18" t="str">
        <f t="shared" si="11"/>
        <v>14</v>
      </c>
      <c r="AA16" s="18" t="b">
        <f t="shared" si="5"/>
        <v>1</v>
      </c>
      <c r="AB16" s="18" t="str">
        <f t="shared" si="6"/>
        <v>0402314</v>
      </c>
      <c r="AC16" s="19" t="b">
        <f t="shared" si="7"/>
        <v>1</v>
      </c>
      <c r="AE16" s="17" t="s">
        <v>4733</v>
      </c>
      <c r="AF16" s="18" t="s">
        <v>10525</v>
      </c>
      <c r="AG16" s="19" t="s">
        <v>8438</v>
      </c>
    </row>
    <row r="17" spans="1:33" x14ac:dyDescent="0.25">
      <c r="A17">
        <v>450242</v>
      </c>
      <c r="B17">
        <v>67.901446000000007</v>
      </c>
      <c r="C17" t="s">
        <v>855</v>
      </c>
      <c r="D17" t="s">
        <v>4733</v>
      </c>
      <c r="E17" t="s">
        <v>4756</v>
      </c>
      <c r="F17" t="s">
        <v>856</v>
      </c>
      <c r="G17" t="s">
        <v>4758</v>
      </c>
      <c r="H17" t="s">
        <v>857</v>
      </c>
      <c r="I17" t="s">
        <v>4760</v>
      </c>
      <c r="J17">
        <v>1122</v>
      </c>
      <c r="K17" s="34" t="s">
        <v>10526</v>
      </c>
      <c r="M17" s="29" t="str">
        <f t="shared" si="0"/>
        <v>YES</v>
      </c>
      <c r="N17" s="9" t="str">
        <f t="shared" si="8"/>
        <v>YES</v>
      </c>
      <c r="O17" s="9" t="s">
        <v>4701</v>
      </c>
      <c r="P17" s="9" t="s">
        <v>4701</v>
      </c>
      <c r="Q17" s="9" t="s">
        <v>4658</v>
      </c>
      <c r="R17" s="30" t="str">
        <f t="shared" si="1"/>
        <v>YES</v>
      </c>
      <c r="T17" s="93" t="s">
        <v>857</v>
      </c>
      <c r="U17" s="83" t="s">
        <v>4185</v>
      </c>
      <c r="V17" s="83">
        <v>918</v>
      </c>
      <c r="W17" s="84" t="str">
        <f t="shared" si="10"/>
        <v>0402315</v>
      </c>
      <c r="X17" s="17" t="b">
        <f t="shared" si="2"/>
        <v>1</v>
      </c>
      <c r="Y17" s="18" t="str">
        <f t="shared" si="3"/>
        <v>15</v>
      </c>
      <c r="Z17" s="18" t="str">
        <f t="shared" si="11"/>
        <v>15</v>
      </c>
      <c r="AA17" s="18" t="b">
        <f t="shared" si="5"/>
        <v>1</v>
      </c>
      <c r="AB17" s="18" t="str">
        <f t="shared" si="6"/>
        <v>0402315</v>
      </c>
      <c r="AC17" s="19" t="b">
        <f t="shared" si="7"/>
        <v>1</v>
      </c>
      <c r="AE17" s="17" t="s">
        <v>4733</v>
      </c>
      <c r="AF17" s="18" t="s">
        <v>10526</v>
      </c>
      <c r="AG17" s="19" t="s">
        <v>8439</v>
      </c>
    </row>
    <row r="18" spans="1:33" x14ac:dyDescent="0.25">
      <c r="A18">
        <v>404299</v>
      </c>
      <c r="B18">
        <v>1.4901169999999999</v>
      </c>
      <c r="C18" t="s">
        <v>862</v>
      </c>
      <c r="D18" t="s">
        <v>4733</v>
      </c>
      <c r="E18" t="s">
        <v>4756</v>
      </c>
      <c r="F18" t="s">
        <v>838</v>
      </c>
      <c r="G18" t="s">
        <v>841</v>
      </c>
      <c r="H18" t="s">
        <v>863</v>
      </c>
      <c r="I18" t="s">
        <v>4760</v>
      </c>
      <c r="J18">
        <v>1049</v>
      </c>
      <c r="K18" s="34" t="s">
        <v>10527</v>
      </c>
      <c r="M18" s="29" t="str">
        <f t="shared" si="0"/>
        <v>YES</v>
      </c>
      <c r="N18" s="9" t="str">
        <f t="shared" si="8"/>
        <v>YES</v>
      </c>
      <c r="O18" s="9" t="s">
        <v>4701</v>
      </c>
      <c r="P18" s="9" t="s">
        <v>4701</v>
      </c>
      <c r="Q18" s="9" t="s">
        <v>4658</v>
      </c>
      <c r="R18" s="30" t="str">
        <f t="shared" si="1"/>
        <v>YES</v>
      </c>
      <c r="T18" s="93" t="s">
        <v>863</v>
      </c>
      <c r="U18" s="83" t="s">
        <v>4099</v>
      </c>
      <c r="V18" s="83">
        <v>1191</v>
      </c>
      <c r="W18" s="84" t="str">
        <f t="shared" si="10"/>
        <v>0402316</v>
      </c>
      <c r="X18" s="17" t="b">
        <f t="shared" si="2"/>
        <v>1</v>
      </c>
      <c r="Y18" s="18" t="str">
        <f t="shared" si="3"/>
        <v>16</v>
      </c>
      <c r="Z18" s="18" t="str">
        <f t="shared" si="11"/>
        <v>16</v>
      </c>
      <c r="AA18" s="18" t="b">
        <f t="shared" si="5"/>
        <v>1</v>
      </c>
      <c r="AB18" s="18" t="str">
        <f t="shared" si="6"/>
        <v>0402316</v>
      </c>
      <c r="AC18" s="19" t="b">
        <f t="shared" si="7"/>
        <v>1</v>
      </c>
      <c r="AE18" s="17" t="s">
        <v>4733</v>
      </c>
      <c r="AF18" s="18" t="s">
        <v>10527</v>
      </c>
      <c r="AG18" s="19" t="s">
        <v>8440</v>
      </c>
    </row>
    <row r="19" spans="1:33" x14ac:dyDescent="0.25">
      <c r="A19">
        <v>404874</v>
      </c>
      <c r="B19">
        <v>114.49478000000001</v>
      </c>
      <c r="C19" t="s">
        <v>884</v>
      </c>
      <c r="D19" t="s">
        <v>4733</v>
      </c>
      <c r="E19" t="s">
        <v>4756</v>
      </c>
      <c r="F19" t="s">
        <v>838</v>
      </c>
      <c r="G19" t="s">
        <v>4758</v>
      </c>
      <c r="H19" t="s">
        <v>885</v>
      </c>
      <c r="I19" t="s">
        <v>4760</v>
      </c>
      <c r="J19">
        <v>5022</v>
      </c>
      <c r="K19" s="34" t="s">
        <v>10528</v>
      </c>
      <c r="M19" s="29" t="str">
        <f t="shared" si="0"/>
        <v>YES</v>
      </c>
      <c r="N19" s="9" t="str">
        <f t="shared" si="8"/>
        <v>YES</v>
      </c>
      <c r="O19" s="9" t="s">
        <v>4701</v>
      </c>
      <c r="P19" s="9" t="s">
        <v>4701</v>
      </c>
      <c r="Q19" s="9" t="s">
        <v>4658</v>
      </c>
      <c r="R19" s="30" t="str">
        <f t="shared" si="1"/>
        <v>YES</v>
      </c>
      <c r="T19" s="93" t="s">
        <v>885</v>
      </c>
      <c r="U19" s="83" t="s">
        <v>542</v>
      </c>
      <c r="V19" s="83">
        <v>2845</v>
      </c>
      <c r="W19" s="84" t="str">
        <f t="shared" si="10"/>
        <v>0402317</v>
      </c>
      <c r="X19" s="17" t="b">
        <f t="shared" si="2"/>
        <v>1</v>
      </c>
      <c r="Y19" s="18" t="str">
        <f t="shared" si="3"/>
        <v>17</v>
      </c>
      <c r="Z19" s="18" t="str">
        <f t="shared" si="11"/>
        <v>17</v>
      </c>
      <c r="AA19" s="18" t="b">
        <f t="shared" si="5"/>
        <v>1</v>
      </c>
      <c r="AB19" s="18" t="str">
        <f t="shared" si="6"/>
        <v>0402317</v>
      </c>
      <c r="AC19" s="19" t="b">
        <f t="shared" si="7"/>
        <v>1</v>
      </c>
      <c r="AE19" s="17" t="s">
        <v>4733</v>
      </c>
      <c r="AF19" s="18" t="s">
        <v>10528</v>
      </c>
      <c r="AG19" s="19" t="s">
        <v>8441</v>
      </c>
    </row>
    <row r="20" spans="1:33" x14ac:dyDescent="0.25">
      <c r="A20">
        <v>404419</v>
      </c>
      <c r="B20">
        <v>2.3108080000000002</v>
      </c>
      <c r="C20" t="s">
        <v>874</v>
      </c>
      <c r="D20" t="s">
        <v>4733</v>
      </c>
      <c r="E20" t="s">
        <v>4756</v>
      </c>
      <c r="F20" t="s">
        <v>838</v>
      </c>
      <c r="G20" t="s">
        <v>841</v>
      </c>
      <c r="H20" t="s">
        <v>875</v>
      </c>
      <c r="I20" t="s">
        <v>4760</v>
      </c>
      <c r="J20">
        <v>812</v>
      </c>
      <c r="K20" s="34" t="s">
        <v>10529</v>
      </c>
      <c r="M20" s="29" t="str">
        <f t="shared" si="0"/>
        <v>YES</v>
      </c>
      <c r="N20" s="9" t="str">
        <f t="shared" si="8"/>
        <v>YES</v>
      </c>
      <c r="O20" s="9" t="s">
        <v>4701</v>
      </c>
      <c r="P20" s="9" t="s">
        <v>4701</v>
      </c>
      <c r="Q20" s="9" t="s">
        <v>4658</v>
      </c>
      <c r="R20" s="30" t="str">
        <f t="shared" si="1"/>
        <v>YES</v>
      </c>
      <c r="T20" s="93" t="s">
        <v>875</v>
      </c>
      <c r="U20" s="83" t="s">
        <v>550</v>
      </c>
      <c r="V20" s="83">
        <v>846</v>
      </c>
      <c r="W20" s="84" t="str">
        <f t="shared" si="10"/>
        <v>0402318</v>
      </c>
      <c r="X20" s="17" t="b">
        <f t="shared" si="2"/>
        <v>1</v>
      </c>
      <c r="Y20" s="18" t="str">
        <f t="shared" si="3"/>
        <v>18</v>
      </c>
      <c r="Z20" s="18" t="str">
        <f t="shared" si="11"/>
        <v>18</v>
      </c>
      <c r="AA20" s="18" t="b">
        <f t="shared" si="5"/>
        <v>1</v>
      </c>
      <c r="AB20" s="18" t="str">
        <f t="shared" si="6"/>
        <v>0402318</v>
      </c>
      <c r="AC20" s="19" t="b">
        <f t="shared" si="7"/>
        <v>1</v>
      </c>
      <c r="AE20" s="17" t="s">
        <v>4733</v>
      </c>
      <c r="AF20" s="18" t="s">
        <v>10529</v>
      </c>
      <c r="AG20" s="19" t="s">
        <v>8442</v>
      </c>
    </row>
    <row r="21" spans="1:33" x14ac:dyDescent="0.25">
      <c r="A21">
        <v>404457</v>
      </c>
      <c r="B21">
        <v>27.603368</v>
      </c>
      <c r="C21" t="s">
        <v>878</v>
      </c>
      <c r="D21" t="s">
        <v>4733</v>
      </c>
      <c r="E21" t="s">
        <v>4756</v>
      </c>
      <c r="F21" t="s">
        <v>838</v>
      </c>
      <c r="G21" t="s">
        <v>4758</v>
      </c>
      <c r="H21" t="s">
        <v>879</v>
      </c>
      <c r="I21" t="s">
        <v>4760</v>
      </c>
      <c r="J21">
        <v>4722</v>
      </c>
      <c r="K21" s="34" t="s">
        <v>10530</v>
      </c>
      <c r="M21" s="29" t="str">
        <f t="shared" si="0"/>
        <v>YES</v>
      </c>
      <c r="N21" s="9" t="str">
        <f t="shared" si="8"/>
        <v>YES</v>
      </c>
      <c r="O21" s="9" t="s">
        <v>4701</v>
      </c>
      <c r="P21" s="9" t="s">
        <v>4701</v>
      </c>
      <c r="Q21" s="9" t="s">
        <v>4658</v>
      </c>
      <c r="R21" s="30" t="str">
        <f t="shared" si="1"/>
        <v>YES</v>
      </c>
      <c r="T21" s="93" t="s">
        <v>879</v>
      </c>
      <c r="U21" s="83" t="s">
        <v>546</v>
      </c>
      <c r="V21" s="83">
        <v>1817</v>
      </c>
      <c r="W21" s="84" t="str">
        <f t="shared" si="10"/>
        <v>0402319</v>
      </c>
      <c r="X21" s="17" t="b">
        <f t="shared" si="2"/>
        <v>1</v>
      </c>
      <c r="Y21" s="18" t="str">
        <f t="shared" si="3"/>
        <v>19</v>
      </c>
      <c r="Z21" s="18" t="str">
        <f t="shared" si="11"/>
        <v>19</v>
      </c>
      <c r="AA21" s="18" t="b">
        <f t="shared" si="5"/>
        <v>1</v>
      </c>
      <c r="AB21" s="18" t="str">
        <f t="shared" si="6"/>
        <v>0402319</v>
      </c>
      <c r="AC21" s="19" t="b">
        <f t="shared" si="7"/>
        <v>1</v>
      </c>
      <c r="AE21" s="17" t="s">
        <v>4733</v>
      </c>
      <c r="AF21" s="18" t="s">
        <v>10530</v>
      </c>
      <c r="AG21" s="19" t="s">
        <v>8443</v>
      </c>
    </row>
    <row r="22" spans="1:33" x14ac:dyDescent="0.25">
      <c r="A22">
        <v>404319</v>
      </c>
      <c r="B22">
        <v>0.42895</v>
      </c>
      <c r="C22" t="s">
        <v>864</v>
      </c>
      <c r="D22" t="s">
        <v>4733</v>
      </c>
      <c r="E22" t="s">
        <v>4756</v>
      </c>
      <c r="F22" t="s">
        <v>838</v>
      </c>
      <c r="G22" t="s">
        <v>841</v>
      </c>
      <c r="H22" t="s">
        <v>865</v>
      </c>
      <c r="I22" t="s">
        <v>4760</v>
      </c>
      <c r="J22">
        <v>2170</v>
      </c>
      <c r="K22" s="34" t="s">
        <v>10531</v>
      </c>
      <c r="M22" s="29" t="str">
        <f t="shared" si="0"/>
        <v>YES</v>
      </c>
      <c r="N22" s="9" t="str">
        <f t="shared" si="8"/>
        <v>YES</v>
      </c>
      <c r="O22" s="9" t="s">
        <v>4701</v>
      </c>
      <c r="P22" s="9" t="s">
        <v>4701</v>
      </c>
      <c r="Q22" s="9" t="s">
        <v>4658</v>
      </c>
      <c r="R22" s="30" t="str">
        <f t="shared" si="1"/>
        <v>YES</v>
      </c>
      <c r="T22" s="93" t="s">
        <v>865</v>
      </c>
      <c r="U22" s="83" t="s">
        <v>540</v>
      </c>
      <c r="V22" s="83">
        <v>2308</v>
      </c>
      <c r="W22" s="84" t="str">
        <f t="shared" si="10"/>
        <v>0402320</v>
      </c>
      <c r="X22" s="17" t="b">
        <f t="shared" si="2"/>
        <v>1</v>
      </c>
      <c r="Y22" s="18" t="str">
        <f t="shared" si="3"/>
        <v>20</v>
      </c>
      <c r="Z22" s="18" t="str">
        <f t="shared" si="11"/>
        <v>20</v>
      </c>
      <c r="AA22" s="18" t="b">
        <f t="shared" si="5"/>
        <v>1</v>
      </c>
      <c r="AB22" s="18" t="str">
        <f t="shared" si="6"/>
        <v>0402320</v>
      </c>
      <c r="AC22" s="19" t="b">
        <f t="shared" si="7"/>
        <v>1</v>
      </c>
      <c r="AE22" s="17" t="s">
        <v>4733</v>
      </c>
      <c r="AF22" s="18" t="s">
        <v>10531</v>
      </c>
      <c r="AG22" s="19" t="s">
        <v>8444</v>
      </c>
    </row>
    <row r="23" spans="1:33" x14ac:dyDescent="0.25">
      <c r="A23">
        <v>449711</v>
      </c>
      <c r="B23">
        <v>48.129469</v>
      </c>
      <c r="C23" t="s">
        <v>845</v>
      </c>
      <c r="D23" t="s">
        <v>4733</v>
      </c>
      <c r="E23" t="s">
        <v>4756</v>
      </c>
      <c r="F23" t="s">
        <v>838</v>
      </c>
      <c r="G23" t="s">
        <v>4758</v>
      </c>
      <c r="H23" t="s">
        <v>846</v>
      </c>
      <c r="I23" t="s">
        <v>4760</v>
      </c>
      <c r="J23">
        <v>4652</v>
      </c>
      <c r="K23" s="34" t="s">
        <v>10532</v>
      </c>
      <c r="M23" s="29" t="str">
        <f t="shared" si="0"/>
        <v>YES</v>
      </c>
      <c r="N23" s="9" t="str">
        <f t="shared" si="8"/>
        <v>YES</v>
      </c>
      <c r="O23" s="9" t="s">
        <v>4701</v>
      </c>
      <c r="P23" s="9" t="s">
        <v>4701</v>
      </c>
      <c r="Q23" s="9" t="s">
        <v>4658</v>
      </c>
      <c r="R23" s="30" t="str">
        <f t="shared" si="1"/>
        <v>YES</v>
      </c>
      <c r="T23" s="93" t="s">
        <v>846</v>
      </c>
      <c r="U23" s="83" t="s">
        <v>4074</v>
      </c>
      <c r="V23" s="83">
        <v>3447</v>
      </c>
      <c r="W23" s="84" t="str">
        <f t="shared" si="10"/>
        <v>0402321</v>
      </c>
      <c r="X23" s="17" t="b">
        <f t="shared" si="2"/>
        <v>1</v>
      </c>
      <c r="Y23" s="18" t="str">
        <f t="shared" si="3"/>
        <v>21</v>
      </c>
      <c r="Z23" s="18" t="str">
        <f t="shared" si="11"/>
        <v>21</v>
      </c>
      <c r="AA23" s="18" t="b">
        <f t="shared" si="5"/>
        <v>1</v>
      </c>
      <c r="AB23" s="18" t="str">
        <f t="shared" si="6"/>
        <v>0402321</v>
      </c>
      <c r="AC23" s="19" t="b">
        <f t="shared" si="7"/>
        <v>1</v>
      </c>
      <c r="AE23" s="17" t="s">
        <v>4733</v>
      </c>
      <c r="AF23" s="18" t="s">
        <v>10532</v>
      </c>
      <c r="AG23" s="19" t="s">
        <v>8445</v>
      </c>
    </row>
    <row r="24" spans="1:33" x14ac:dyDescent="0.25">
      <c r="A24">
        <v>404262</v>
      </c>
      <c r="B24">
        <v>1.1249709999999999</v>
      </c>
      <c r="C24" t="s">
        <v>858</v>
      </c>
      <c r="D24" t="s">
        <v>4733</v>
      </c>
      <c r="E24" t="s">
        <v>4756</v>
      </c>
      <c r="F24" t="s">
        <v>838</v>
      </c>
      <c r="G24" t="s">
        <v>4758</v>
      </c>
      <c r="H24" t="s">
        <v>859</v>
      </c>
      <c r="I24" t="s">
        <v>4760</v>
      </c>
      <c r="J24">
        <v>1010</v>
      </c>
      <c r="K24" s="34" t="s">
        <v>10533</v>
      </c>
      <c r="M24" s="29" t="str">
        <f t="shared" si="0"/>
        <v>YES</v>
      </c>
      <c r="N24" s="9" t="str">
        <f t="shared" si="8"/>
        <v>YES</v>
      </c>
      <c r="O24" s="9" t="s">
        <v>4701</v>
      </c>
      <c r="P24" s="9" t="s">
        <v>4701</v>
      </c>
      <c r="Q24" s="9" t="s">
        <v>4658</v>
      </c>
      <c r="R24" s="30" t="str">
        <f t="shared" si="1"/>
        <v>YES</v>
      </c>
      <c r="T24" s="93" t="s">
        <v>859</v>
      </c>
      <c r="U24" s="83" t="s">
        <v>538</v>
      </c>
      <c r="V24" s="83">
        <v>1109</v>
      </c>
      <c r="W24" s="84" t="str">
        <f t="shared" si="10"/>
        <v>0402322</v>
      </c>
      <c r="X24" s="17" t="b">
        <f t="shared" si="2"/>
        <v>1</v>
      </c>
      <c r="Y24" s="18" t="str">
        <f t="shared" si="3"/>
        <v>22</v>
      </c>
      <c r="Z24" s="18" t="str">
        <f t="shared" si="11"/>
        <v>22</v>
      </c>
      <c r="AA24" s="18" t="b">
        <f t="shared" si="5"/>
        <v>1</v>
      </c>
      <c r="AB24" s="18" t="str">
        <f t="shared" si="6"/>
        <v>0402322</v>
      </c>
      <c r="AC24" s="19" t="b">
        <f t="shared" si="7"/>
        <v>1</v>
      </c>
      <c r="AE24" s="17" t="s">
        <v>4733</v>
      </c>
      <c r="AF24" s="18" t="s">
        <v>10533</v>
      </c>
      <c r="AG24" s="19" t="s">
        <v>8446</v>
      </c>
    </row>
    <row r="25" spans="1:33" x14ac:dyDescent="0.25">
      <c r="A25">
        <v>404499</v>
      </c>
      <c r="B25">
        <v>155.71411499999999</v>
      </c>
      <c r="C25" t="s">
        <v>882</v>
      </c>
      <c r="D25" t="s">
        <v>4733</v>
      </c>
      <c r="E25" t="s">
        <v>4756</v>
      </c>
      <c r="F25" t="s">
        <v>4758</v>
      </c>
      <c r="G25" t="s">
        <v>4758</v>
      </c>
      <c r="H25" t="s">
        <v>883</v>
      </c>
      <c r="I25" t="s">
        <v>4760</v>
      </c>
      <c r="J25">
        <v>100</v>
      </c>
      <c r="K25" s="34" t="s">
        <v>10534</v>
      </c>
      <c r="M25" s="29" t="str">
        <f t="shared" si="0"/>
        <v>YES</v>
      </c>
      <c r="N25" s="9" t="str">
        <f t="shared" si="8"/>
        <v>YES</v>
      </c>
      <c r="O25" s="9" t="s">
        <v>4701</v>
      </c>
      <c r="P25" s="9" t="s">
        <v>4701</v>
      </c>
      <c r="Q25" s="9" t="s">
        <v>4658</v>
      </c>
      <c r="R25" s="30" t="str">
        <f t="shared" si="1"/>
        <v>YES</v>
      </c>
      <c r="T25" s="93" t="s">
        <v>883</v>
      </c>
      <c r="U25" s="83" t="s">
        <v>4090</v>
      </c>
      <c r="V25" s="83">
        <v>93</v>
      </c>
      <c r="W25" s="84" t="str">
        <f t="shared" si="10"/>
        <v>0402323</v>
      </c>
      <c r="X25" s="17" t="b">
        <f t="shared" si="2"/>
        <v>1</v>
      </c>
      <c r="Y25" s="18" t="str">
        <f t="shared" si="3"/>
        <v>23</v>
      </c>
      <c r="Z25" s="18" t="str">
        <f t="shared" si="11"/>
        <v>23</v>
      </c>
      <c r="AA25" s="18" t="b">
        <f t="shared" si="5"/>
        <v>1</v>
      </c>
      <c r="AB25" s="18" t="str">
        <f t="shared" si="6"/>
        <v>0402323</v>
      </c>
      <c r="AC25" s="19" t="b">
        <f t="shared" si="7"/>
        <v>1</v>
      </c>
      <c r="AE25" s="17" t="s">
        <v>4733</v>
      </c>
      <c r="AF25" s="18" t="s">
        <v>10534</v>
      </c>
      <c r="AG25" s="19" t="s">
        <v>8447</v>
      </c>
    </row>
    <row r="26" spans="1:33" x14ac:dyDescent="0.25">
      <c r="A26">
        <v>450202</v>
      </c>
      <c r="B26">
        <v>68.831817999999998</v>
      </c>
      <c r="C26" t="s">
        <v>851</v>
      </c>
      <c r="D26" t="s">
        <v>4733</v>
      </c>
      <c r="E26" t="s">
        <v>4756</v>
      </c>
      <c r="F26" t="s">
        <v>838</v>
      </c>
      <c r="G26" t="s">
        <v>4758</v>
      </c>
      <c r="H26" t="s">
        <v>852</v>
      </c>
      <c r="I26" t="s">
        <v>4760</v>
      </c>
      <c r="J26">
        <v>148</v>
      </c>
      <c r="K26" s="34" t="s">
        <v>10535</v>
      </c>
      <c r="M26" s="29" t="str">
        <f t="shared" si="0"/>
        <v>YES</v>
      </c>
      <c r="N26" s="9" t="str">
        <f t="shared" si="8"/>
        <v>YES</v>
      </c>
      <c r="O26" s="9" t="s">
        <v>4701</v>
      </c>
      <c r="P26" s="9" t="s">
        <v>4701</v>
      </c>
      <c r="Q26" s="9" t="s">
        <v>4658</v>
      </c>
      <c r="R26" s="30" t="str">
        <f t="shared" si="1"/>
        <v>YES</v>
      </c>
      <c r="T26" s="93" t="s">
        <v>852</v>
      </c>
      <c r="U26" s="83" t="s">
        <v>4086</v>
      </c>
      <c r="V26" s="83">
        <v>96</v>
      </c>
      <c r="W26" s="84" t="str">
        <f t="shared" si="10"/>
        <v>0402324</v>
      </c>
      <c r="X26" s="17" t="b">
        <f t="shared" si="2"/>
        <v>1</v>
      </c>
      <c r="Y26" s="18" t="str">
        <f t="shared" si="3"/>
        <v>24</v>
      </c>
      <c r="Z26" s="18" t="str">
        <f t="shared" si="11"/>
        <v>24</v>
      </c>
      <c r="AA26" s="18" t="b">
        <f t="shared" si="5"/>
        <v>1</v>
      </c>
      <c r="AB26" s="18" t="str">
        <f t="shared" si="6"/>
        <v>0402324</v>
      </c>
      <c r="AC26" s="19" t="b">
        <f t="shared" si="7"/>
        <v>1</v>
      </c>
      <c r="AE26" s="17" t="s">
        <v>4733</v>
      </c>
      <c r="AF26" s="18" t="s">
        <v>10535</v>
      </c>
      <c r="AG26" s="19" t="s">
        <v>8448</v>
      </c>
    </row>
  </sheetData>
  <mergeCells count="5">
    <mergeCell ref="AE1:AG1"/>
    <mergeCell ref="M1:R1"/>
    <mergeCell ref="A1:J1"/>
    <mergeCell ref="T1:W1"/>
    <mergeCell ref="X1:AC1"/>
  </mergeCells>
  <phoneticPr fontId="3" type="noConversion"/>
  <conditionalFormatting sqref="M1:M2">
    <cfRule type="cellIs" dxfId="67" priority="29" operator="equal">
      <formula>"""NO"""</formula>
    </cfRule>
  </conditionalFormatting>
  <conditionalFormatting sqref="N1:P1 N2 P2">
    <cfRule type="expression" dxfId="66" priority="28">
      <formula>"NO"</formula>
    </cfRule>
  </conditionalFormatting>
  <conditionalFormatting sqref="M1:M2">
    <cfRule type="expression" priority="27">
      <formula>"YES"</formula>
    </cfRule>
  </conditionalFormatting>
  <conditionalFormatting sqref="O3:O26">
    <cfRule type="cellIs" dxfId="65" priority="1" operator="between">
      <formula>0.9700001</formula>
      <formula>1.0299999</formula>
    </cfRule>
    <cfRule type="cellIs" dxfId="64" priority="25" operator="lessThan">
      <formula>0.97</formula>
    </cfRule>
    <cfRule type="cellIs" dxfId="63" priority="26" operator="greaterThan">
      <formula>1.03</formula>
    </cfRule>
  </conditionalFormatting>
  <conditionalFormatting sqref="M3:M26">
    <cfRule type="cellIs" dxfId="62" priority="24" operator="equal">
      <formula>"""NO"""</formula>
    </cfRule>
  </conditionalFormatting>
  <conditionalFormatting sqref="N3:N26">
    <cfRule type="expression" dxfId="61" priority="23">
      <formula>"NO"</formula>
    </cfRule>
  </conditionalFormatting>
  <conditionalFormatting sqref="M3:M26">
    <cfRule type="cellIs" dxfId="60" priority="21" stopIfTrue="1" operator="equal">
      <formula>"Yes"</formula>
    </cfRule>
    <cfRule type="cellIs" dxfId="59" priority="22" stopIfTrue="1" operator="notEqual">
      <formula>"Yes"</formula>
    </cfRule>
  </conditionalFormatting>
  <conditionalFormatting sqref="N3:N26">
    <cfRule type="cellIs" dxfId="58" priority="19" stopIfTrue="1" operator="equal">
      <formula>"Yes"</formula>
    </cfRule>
    <cfRule type="cellIs" dxfId="57" priority="20" stopIfTrue="1" operator="notEqual">
      <formula>"Yes"</formula>
    </cfRule>
  </conditionalFormatting>
  <conditionalFormatting sqref="M3:N26">
    <cfRule type="cellIs" dxfId="56" priority="17" stopIfTrue="1" operator="equal">
      <formula>"Yes"</formula>
    </cfRule>
    <cfRule type="cellIs" dxfId="55" priority="18" stopIfTrue="1" operator="notEqual">
      <formula>"Yes"</formula>
    </cfRule>
  </conditionalFormatting>
  <conditionalFormatting sqref="R3:R26">
    <cfRule type="cellIs" dxfId="54" priority="15" stopIfTrue="1" operator="equal">
      <formula>"Yes"</formula>
    </cfRule>
    <cfRule type="cellIs" dxfId="53" priority="16" stopIfTrue="1" operator="notEqual">
      <formula>"Yes"</formula>
    </cfRule>
  </conditionalFormatting>
  <conditionalFormatting sqref="R3:R26">
    <cfRule type="cellIs" dxfId="52" priority="13" stopIfTrue="1" operator="equal">
      <formula>"Yes"</formula>
    </cfRule>
    <cfRule type="cellIs" dxfId="51" priority="14" stopIfTrue="1" operator="notEqual">
      <formula>"Yes"</formula>
    </cfRule>
  </conditionalFormatting>
  <conditionalFormatting sqref="M3:M26">
    <cfRule type="expression" priority="12">
      <formula>"YES"</formula>
    </cfRule>
  </conditionalFormatting>
  <conditionalFormatting sqref="P3:P26">
    <cfRule type="expression" dxfId="50" priority="11">
      <formula>"NO"</formula>
    </cfRule>
  </conditionalFormatting>
  <conditionalFormatting sqref="P3:P26">
    <cfRule type="cellIs" dxfId="49" priority="9" stopIfTrue="1" operator="equal">
      <formula>"Yes"</formula>
    </cfRule>
    <cfRule type="cellIs" dxfId="48" priority="10" stopIfTrue="1" operator="notEqual">
      <formula>"Yes"</formula>
    </cfRule>
  </conditionalFormatting>
  <conditionalFormatting sqref="P3:P26">
    <cfRule type="cellIs" dxfId="47" priority="7" stopIfTrue="1" operator="equal">
      <formula>"Yes"</formula>
    </cfRule>
    <cfRule type="cellIs" dxfId="46" priority="8" stopIfTrue="1" operator="notEqual">
      <formula>"Yes"</formula>
    </cfRule>
  </conditionalFormatting>
  <conditionalFormatting sqref="Q3:Q26">
    <cfRule type="expression" dxfId="45" priority="6">
      <formula>"NO"</formula>
    </cfRule>
  </conditionalFormatting>
  <conditionalFormatting sqref="Q3:Q26">
    <cfRule type="cellIs" dxfId="44" priority="4" stopIfTrue="1" operator="equal">
      <formula>"Yes"</formula>
    </cfRule>
    <cfRule type="cellIs" dxfId="43" priority="5" stopIfTrue="1" operator="notEqual">
      <formula>"Yes"</formula>
    </cfRule>
  </conditionalFormatting>
  <conditionalFormatting sqref="Q3:Q26">
    <cfRule type="cellIs" dxfId="42" priority="2" stopIfTrue="1" operator="equal">
      <formula>"Yes"</formula>
    </cfRule>
    <cfRule type="cellIs" dxfId="41" priority="3" stopIfTrue="1" operator="notEqual">
      <formula>"Yes"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selection activeCell="H28" sqref="H28"/>
    </sheetView>
  </sheetViews>
  <sheetFormatPr defaultRowHeight="15" x14ac:dyDescent="0.25"/>
  <cols>
    <col min="1" max="1" width="9.140625" style="17"/>
    <col min="2" max="2" width="9.140625" style="18"/>
    <col min="3" max="3" width="9" style="18" bestFit="1" customWidth="1"/>
    <col min="4" max="7" width="9.140625" style="18"/>
    <col min="8" max="8" width="18.5703125" style="18" bestFit="1" customWidth="1"/>
    <col min="9" max="9" width="9.140625" style="18"/>
    <col min="10" max="10" width="9.140625" style="19"/>
    <col min="11" max="11" width="13.28515625" style="34" bestFit="1" customWidth="1"/>
    <col min="12" max="12" width="2.42578125" style="13" customWidth="1"/>
    <col min="13" max="13" width="11.5703125" bestFit="1" customWidth="1"/>
    <col min="14" max="14" width="12.28515625" bestFit="1" customWidth="1"/>
    <col min="15" max="15" width="13.28515625" bestFit="1" customWidth="1"/>
    <col min="16" max="16" width="13.28515625" customWidth="1"/>
    <col min="17" max="17" width="13.42578125" bestFit="1" customWidth="1"/>
    <col min="18" max="18" width="14.5703125" bestFit="1" customWidth="1"/>
    <col min="19" max="19" width="2.42578125" style="13" customWidth="1"/>
    <col min="20" max="20" width="12" style="17" bestFit="1" customWidth="1"/>
    <col min="21" max="21" width="12" style="18" bestFit="1" customWidth="1"/>
    <col min="22" max="22" width="6.42578125" style="18" bestFit="1" customWidth="1"/>
    <col min="23" max="23" width="8.140625" style="18" bestFit="1" customWidth="1"/>
    <col min="24" max="24" width="28.7109375" style="18" bestFit="1" customWidth="1"/>
    <col min="25" max="25" width="9.85546875" style="18" bestFit="1" customWidth="1"/>
    <col min="26" max="26" width="8.85546875" style="18" bestFit="1" customWidth="1"/>
    <col min="27" max="27" width="8.42578125" style="18" bestFit="1" customWidth="1"/>
    <col min="28" max="28" width="9.42578125" style="18" bestFit="1" customWidth="1"/>
    <col min="29" max="29" width="17.28515625" style="18" bestFit="1" customWidth="1"/>
    <col min="30" max="30" width="8" style="18" bestFit="1" customWidth="1"/>
    <col min="31" max="31" width="10.28515625" style="19" bestFit="1" customWidth="1"/>
    <col min="32" max="32" width="8.140625" style="24" customWidth="1"/>
    <col min="33" max="33" width="8.140625" style="25" customWidth="1"/>
    <col min="34" max="34" width="9" style="19" bestFit="1" customWidth="1"/>
    <col min="35" max="35" width="2.42578125" style="13" customWidth="1"/>
    <col min="36" max="36" width="9.140625" style="17"/>
    <col min="37" max="37" width="9.140625" style="18"/>
    <col min="38" max="38" width="31.5703125" style="19" bestFit="1" customWidth="1"/>
    <col min="43" max="43" width="18" customWidth="1"/>
  </cols>
  <sheetData>
    <row r="1" spans="1:44" s="40" customForma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5"/>
      <c r="K1" s="38" t="s">
        <v>8456</v>
      </c>
      <c r="L1" s="39"/>
      <c r="M1" s="118" t="s">
        <v>4654</v>
      </c>
      <c r="N1" s="119"/>
      <c r="O1" s="119"/>
      <c r="P1" s="119"/>
      <c r="Q1" s="119"/>
      <c r="R1" s="120"/>
      <c r="S1" s="39"/>
      <c r="T1" s="121" t="s">
        <v>4655</v>
      </c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3"/>
      <c r="AF1" s="137" t="s">
        <v>8464</v>
      </c>
      <c r="AG1" s="138"/>
      <c r="AH1" s="139"/>
      <c r="AI1" s="39"/>
      <c r="AJ1" s="121" t="s">
        <v>8311</v>
      </c>
      <c r="AK1" s="122"/>
      <c r="AL1" s="123"/>
      <c r="AP1" s="136"/>
      <c r="AQ1" s="136"/>
      <c r="AR1" s="136"/>
    </row>
    <row r="2" spans="1:44" s="40" customFormat="1" x14ac:dyDescent="0.25">
      <c r="A2" s="42" t="s">
        <v>4744</v>
      </c>
      <c r="B2" s="44" t="s">
        <v>4745</v>
      </c>
      <c r="C2" s="44" t="s">
        <v>4747</v>
      </c>
      <c r="D2" s="44" t="s">
        <v>4748</v>
      </c>
      <c r="E2" s="44" t="s">
        <v>4749</v>
      </c>
      <c r="F2" s="44" t="s">
        <v>4750</v>
      </c>
      <c r="G2" s="44" t="s">
        <v>4751</v>
      </c>
      <c r="H2" s="44" t="s">
        <v>4752</v>
      </c>
      <c r="I2" s="44" t="s">
        <v>4753</v>
      </c>
      <c r="J2" s="43" t="s">
        <v>4754</v>
      </c>
      <c r="K2" s="41" t="s">
        <v>8459</v>
      </c>
      <c r="L2" s="39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39"/>
      <c r="T2" s="42" t="s">
        <v>4745</v>
      </c>
      <c r="U2" s="44" t="s">
        <v>4560</v>
      </c>
      <c r="V2" s="44" t="s">
        <v>1776</v>
      </c>
      <c r="W2" s="44" t="s">
        <v>1777</v>
      </c>
      <c r="X2" s="44" t="s">
        <v>4031</v>
      </c>
      <c r="Y2" s="44" t="s">
        <v>1778</v>
      </c>
      <c r="Z2" s="44" t="s">
        <v>1779</v>
      </c>
      <c r="AA2" s="44" t="s">
        <v>1780</v>
      </c>
      <c r="AB2" s="44" t="s">
        <v>1781</v>
      </c>
      <c r="AC2" s="44" t="s">
        <v>1782</v>
      </c>
      <c r="AD2" s="44" t="s">
        <v>1783</v>
      </c>
      <c r="AE2" s="43" t="s">
        <v>1784</v>
      </c>
      <c r="AF2" s="106"/>
      <c r="AG2" s="107"/>
      <c r="AH2" s="43"/>
      <c r="AI2" s="39"/>
      <c r="AJ2" s="42" t="s">
        <v>7146</v>
      </c>
      <c r="AK2" s="44" t="s">
        <v>10690</v>
      </c>
      <c r="AL2" s="43" t="s">
        <v>7147</v>
      </c>
      <c r="AQ2" s="44"/>
    </row>
    <row r="3" spans="1:44" x14ac:dyDescent="0.25">
      <c r="A3" s="17">
        <v>1177812</v>
      </c>
      <c r="B3" s="18">
        <v>5.0323760000000002</v>
      </c>
      <c r="C3" s="18" t="s">
        <v>7387</v>
      </c>
      <c r="D3" s="18" t="s">
        <v>4735</v>
      </c>
      <c r="E3" s="18" t="s">
        <v>4756</v>
      </c>
      <c r="F3" s="18" t="s">
        <v>7367</v>
      </c>
      <c r="G3" s="18" t="s">
        <v>4758</v>
      </c>
      <c r="H3" s="18" t="s">
        <v>7388</v>
      </c>
      <c r="I3" s="18" t="s">
        <v>4760</v>
      </c>
      <c r="J3" s="19">
        <v>2212</v>
      </c>
      <c r="K3" s="34" t="s">
        <v>10578</v>
      </c>
      <c r="M3" s="29" t="str">
        <f t="shared" ref="M3:M34" si="0">IF(C3=AH3,"YES","NO")</f>
        <v>YES</v>
      </c>
      <c r="N3" s="9" t="str">
        <f t="shared" ref="N3:N34" si="1">IF(H3=X3,"YES","NO")</f>
        <v>YES</v>
      </c>
      <c r="O3" s="9">
        <f t="shared" ref="O3:O34" si="2">(B3*(5280*5280))/T3</f>
        <v>0.99689887146298883</v>
      </c>
      <c r="P3" s="9" t="str">
        <f>IF(O3&gt;0.970001,IF(O3&lt;1.02999,"YES","NO"),"NO")</f>
        <v>YES</v>
      </c>
      <c r="Q3" s="9" t="s">
        <v>4658</v>
      </c>
      <c r="R3" s="30" t="s">
        <v>4658</v>
      </c>
      <c r="T3" s="17">
        <v>140731016.04831001</v>
      </c>
      <c r="U3" s="18">
        <v>60508.218860000001</v>
      </c>
      <c r="V3" s="18">
        <v>24</v>
      </c>
      <c r="W3" s="18">
        <v>24</v>
      </c>
      <c r="X3" s="18" t="s">
        <v>1812</v>
      </c>
      <c r="Y3" s="18">
        <v>1</v>
      </c>
      <c r="Z3" s="18">
        <v>5</v>
      </c>
      <c r="AA3" s="18">
        <v>1</v>
      </c>
      <c r="AB3" s="18">
        <v>1</v>
      </c>
      <c r="AC3" s="18" t="s">
        <v>1791</v>
      </c>
      <c r="AD3" s="18">
        <v>1</v>
      </c>
      <c r="AE3" s="19">
        <v>1</v>
      </c>
      <c r="AF3" s="24" t="s">
        <v>4735</v>
      </c>
      <c r="AG3" s="25" t="s">
        <v>1892</v>
      </c>
      <c r="AH3" s="19" t="str">
        <f t="shared" ref="AH3:AH34" si="3">CONCATENATE(AF3,AG3,Y3)</f>
        <v>04025001</v>
      </c>
      <c r="AJ3" s="17" t="s">
        <v>4735</v>
      </c>
      <c r="AK3" s="18" t="s">
        <v>10578</v>
      </c>
      <c r="AL3" s="19" t="s">
        <v>8195</v>
      </c>
    </row>
    <row r="4" spans="1:44" x14ac:dyDescent="0.25">
      <c r="A4" s="17">
        <v>1099601</v>
      </c>
      <c r="B4" s="18">
        <v>20.913945999999999</v>
      </c>
      <c r="C4" s="18" t="s">
        <v>4285</v>
      </c>
      <c r="D4" s="18" t="s">
        <v>4735</v>
      </c>
      <c r="E4" s="18" t="s">
        <v>4756</v>
      </c>
      <c r="F4" s="18" t="s">
        <v>7431</v>
      </c>
      <c r="G4" s="18" t="s">
        <v>4758</v>
      </c>
      <c r="H4" s="18" t="s">
        <v>4286</v>
      </c>
      <c r="I4" s="18" t="s">
        <v>4760</v>
      </c>
      <c r="J4" s="19">
        <v>7</v>
      </c>
      <c r="K4" s="34" t="s">
        <v>10579</v>
      </c>
      <c r="M4" s="29" t="str">
        <f t="shared" si="0"/>
        <v>YES</v>
      </c>
      <c r="N4" s="9" t="str">
        <f t="shared" si="1"/>
        <v>YES</v>
      </c>
      <c r="O4" s="9">
        <f t="shared" si="2"/>
        <v>0.95552007049014409</v>
      </c>
      <c r="P4" s="9" t="str">
        <f t="shared" ref="P4:P67" si="4">IF(O4&gt;0.970001,IF(O4&lt;1.02999,"YES","NO"),"NO")</f>
        <v>NO</v>
      </c>
      <c r="Q4" s="9" t="s">
        <v>4658</v>
      </c>
      <c r="R4" s="30" t="s">
        <v>4658</v>
      </c>
      <c r="T4" s="17">
        <v>610188493.33779001</v>
      </c>
      <c r="U4" s="18">
        <v>100940.97096000001</v>
      </c>
      <c r="V4" s="18">
        <v>88</v>
      </c>
      <c r="W4" s="18">
        <v>88</v>
      </c>
      <c r="X4" s="18" t="s">
        <v>1870</v>
      </c>
      <c r="Y4" s="18">
        <v>2</v>
      </c>
      <c r="Z4" s="18">
        <v>22</v>
      </c>
      <c r="AA4" s="18">
        <v>4</v>
      </c>
      <c r="AB4" s="18">
        <v>2</v>
      </c>
      <c r="AC4" s="18" t="s">
        <v>1825</v>
      </c>
      <c r="AD4" s="18">
        <v>4</v>
      </c>
      <c r="AE4" s="19">
        <v>2</v>
      </c>
      <c r="AF4" s="24" t="s">
        <v>4735</v>
      </c>
      <c r="AG4" s="25" t="s">
        <v>1892</v>
      </c>
      <c r="AH4" s="19" t="str">
        <f t="shared" si="3"/>
        <v>04025002</v>
      </c>
      <c r="AJ4" s="17" t="s">
        <v>4735</v>
      </c>
      <c r="AK4" s="18" t="s">
        <v>10579</v>
      </c>
      <c r="AL4" s="19" t="s">
        <v>8196</v>
      </c>
    </row>
    <row r="5" spans="1:44" x14ac:dyDescent="0.25">
      <c r="A5" s="17">
        <v>1177970</v>
      </c>
      <c r="B5" s="18">
        <v>3.2117840000000002</v>
      </c>
      <c r="C5" s="18" t="s">
        <v>7405</v>
      </c>
      <c r="D5" s="18" t="s">
        <v>4735</v>
      </c>
      <c r="E5" s="18" t="s">
        <v>4756</v>
      </c>
      <c r="F5" s="18" t="s">
        <v>7351</v>
      </c>
      <c r="G5" s="18" t="s">
        <v>7403</v>
      </c>
      <c r="H5" s="18" t="s">
        <v>7406</v>
      </c>
      <c r="I5" s="18" t="s">
        <v>4760</v>
      </c>
      <c r="J5" s="19">
        <v>4661</v>
      </c>
      <c r="K5" s="34" t="s">
        <v>10580</v>
      </c>
      <c r="M5" s="29" t="str">
        <f t="shared" si="0"/>
        <v>YES</v>
      </c>
      <c r="N5" s="9" t="str">
        <f t="shared" si="1"/>
        <v>YES</v>
      </c>
      <c r="O5" s="9">
        <f t="shared" si="2"/>
        <v>1.0052779928618314</v>
      </c>
      <c r="P5" s="9" t="str">
        <f t="shared" si="4"/>
        <v>YES</v>
      </c>
      <c r="Q5" s="9" t="s">
        <v>4658</v>
      </c>
      <c r="R5" s="30" t="s">
        <v>4658</v>
      </c>
      <c r="T5" s="17">
        <v>89069291.978330001</v>
      </c>
      <c r="U5" s="18">
        <v>48913.527580000002</v>
      </c>
      <c r="V5" s="18">
        <v>93</v>
      </c>
      <c r="W5" s="18">
        <v>93</v>
      </c>
      <c r="X5" s="18" t="s">
        <v>1875</v>
      </c>
      <c r="Y5" s="18">
        <v>3</v>
      </c>
      <c r="Z5" s="18">
        <v>4</v>
      </c>
      <c r="AA5" s="18">
        <v>2</v>
      </c>
      <c r="AB5" s="18">
        <v>1</v>
      </c>
      <c r="AC5" s="18" t="s">
        <v>1791</v>
      </c>
      <c r="AD5" s="18">
        <v>1</v>
      </c>
      <c r="AE5" s="19">
        <v>1</v>
      </c>
      <c r="AF5" s="24" t="s">
        <v>4735</v>
      </c>
      <c r="AG5" s="25" t="s">
        <v>1892</v>
      </c>
      <c r="AH5" s="19" t="str">
        <f t="shared" si="3"/>
        <v>04025003</v>
      </c>
      <c r="AJ5" s="17" t="s">
        <v>4735</v>
      </c>
      <c r="AK5" s="18" t="s">
        <v>10580</v>
      </c>
      <c r="AL5" s="19" t="s">
        <v>8197</v>
      </c>
    </row>
    <row r="6" spans="1:44" x14ac:dyDescent="0.25">
      <c r="A6" s="17">
        <v>1124227</v>
      </c>
      <c r="B6" s="18">
        <v>0.64299499999999998</v>
      </c>
      <c r="C6" s="18" t="s">
        <v>4229</v>
      </c>
      <c r="D6" s="18" t="s">
        <v>4735</v>
      </c>
      <c r="E6" s="18" t="s">
        <v>4756</v>
      </c>
      <c r="F6" s="18" t="s">
        <v>7367</v>
      </c>
      <c r="G6" s="18" t="s">
        <v>4221</v>
      </c>
      <c r="H6" s="18" t="s">
        <v>4230</v>
      </c>
      <c r="I6" s="18" t="s">
        <v>4760</v>
      </c>
      <c r="J6" s="19">
        <v>2164</v>
      </c>
      <c r="K6" s="34" t="s">
        <v>10581</v>
      </c>
      <c r="M6" s="29" t="str">
        <f t="shared" si="0"/>
        <v>YES</v>
      </c>
      <c r="N6" s="9" t="str">
        <f t="shared" si="1"/>
        <v>YES</v>
      </c>
      <c r="O6" s="9">
        <f t="shared" si="2"/>
        <v>0.97417007342712736</v>
      </c>
      <c r="P6" s="9" t="str">
        <f t="shared" si="4"/>
        <v>YES</v>
      </c>
      <c r="Q6" s="9" t="s">
        <v>4658</v>
      </c>
      <c r="R6" s="30" t="s">
        <v>4658</v>
      </c>
      <c r="T6" s="17">
        <v>18400967.445999999</v>
      </c>
      <c r="U6" s="18">
        <v>17959.597519999999</v>
      </c>
      <c r="V6" s="18">
        <v>60</v>
      </c>
      <c r="W6" s="18">
        <v>60</v>
      </c>
      <c r="X6" s="18" t="s">
        <v>1847</v>
      </c>
      <c r="Y6" s="18">
        <v>4</v>
      </c>
      <c r="Z6" s="18">
        <v>1</v>
      </c>
      <c r="AA6" s="18">
        <v>3</v>
      </c>
      <c r="AB6" s="18">
        <v>1</v>
      </c>
      <c r="AC6" s="18" t="s">
        <v>1791</v>
      </c>
      <c r="AD6" s="18">
        <v>1</v>
      </c>
      <c r="AE6" s="19">
        <v>1</v>
      </c>
      <c r="AF6" s="24" t="s">
        <v>4735</v>
      </c>
      <c r="AG6" s="25" t="s">
        <v>1892</v>
      </c>
      <c r="AH6" s="19" t="str">
        <f t="shared" si="3"/>
        <v>04025004</v>
      </c>
      <c r="AJ6" s="17" t="s">
        <v>4735</v>
      </c>
      <c r="AK6" s="18" t="s">
        <v>10581</v>
      </c>
      <c r="AL6" s="19" t="s">
        <v>8198</v>
      </c>
    </row>
    <row r="7" spans="1:44" x14ac:dyDescent="0.25">
      <c r="A7" s="17">
        <v>1099859</v>
      </c>
      <c r="B7" s="18">
        <v>2.2302209999999998</v>
      </c>
      <c r="C7" s="18" t="s">
        <v>4309</v>
      </c>
      <c r="D7" s="18" t="s">
        <v>4735</v>
      </c>
      <c r="E7" s="18" t="s">
        <v>4756</v>
      </c>
      <c r="F7" s="18" t="s">
        <v>7367</v>
      </c>
      <c r="G7" s="18" t="s">
        <v>4758</v>
      </c>
      <c r="H7" s="18" t="s">
        <v>4310</v>
      </c>
      <c r="I7" s="18" t="s">
        <v>4760</v>
      </c>
      <c r="J7" s="19">
        <v>1120</v>
      </c>
      <c r="K7" s="34" t="s">
        <v>10582</v>
      </c>
      <c r="M7" s="29" t="str">
        <f t="shared" si="0"/>
        <v>YES</v>
      </c>
      <c r="N7" s="9" t="str">
        <f t="shared" si="1"/>
        <v>YES</v>
      </c>
      <c r="O7" s="9">
        <f t="shared" si="2"/>
        <v>0.99464585774483349</v>
      </c>
      <c r="P7" s="9" t="str">
        <f t="shared" si="4"/>
        <v>YES</v>
      </c>
      <c r="Q7" s="9" t="s">
        <v>4658</v>
      </c>
      <c r="R7" s="30" t="s">
        <v>4658</v>
      </c>
      <c r="T7" s="17">
        <v>62509678.839230001</v>
      </c>
      <c r="U7" s="18">
        <v>65368.393660000002</v>
      </c>
      <c r="V7" s="18">
        <v>55</v>
      </c>
      <c r="W7" s="18">
        <v>55</v>
      </c>
      <c r="X7" s="18" t="s">
        <v>1842</v>
      </c>
      <c r="Y7" s="18">
        <v>5</v>
      </c>
      <c r="Z7" s="18">
        <v>2</v>
      </c>
      <c r="AA7" s="18">
        <v>3</v>
      </c>
      <c r="AB7" s="18">
        <v>1</v>
      </c>
      <c r="AC7" s="18" t="s">
        <v>1791</v>
      </c>
      <c r="AD7" s="18">
        <v>1</v>
      </c>
      <c r="AE7" s="19">
        <v>1</v>
      </c>
      <c r="AF7" s="24" t="s">
        <v>4735</v>
      </c>
      <c r="AG7" s="25" t="s">
        <v>1892</v>
      </c>
      <c r="AH7" s="19" t="str">
        <f t="shared" si="3"/>
        <v>04025005</v>
      </c>
      <c r="AJ7" s="17" t="s">
        <v>4735</v>
      </c>
      <c r="AK7" s="18" t="s">
        <v>10582</v>
      </c>
      <c r="AL7" s="19" t="s">
        <v>8199</v>
      </c>
    </row>
    <row r="8" spans="1:44" x14ac:dyDescent="0.25">
      <c r="A8" s="17">
        <v>1177952</v>
      </c>
      <c r="B8" s="18">
        <v>0.79156599999999999</v>
      </c>
      <c r="C8" s="18" t="s">
        <v>7402</v>
      </c>
      <c r="D8" s="18" t="s">
        <v>4735</v>
      </c>
      <c r="E8" s="18" t="s">
        <v>4756</v>
      </c>
      <c r="F8" s="18" t="s">
        <v>4758</v>
      </c>
      <c r="G8" s="18" t="s">
        <v>7403</v>
      </c>
      <c r="H8" s="18" t="s">
        <v>7404</v>
      </c>
      <c r="I8" s="18" t="s">
        <v>4760</v>
      </c>
      <c r="J8" s="19">
        <v>2802</v>
      </c>
      <c r="K8" s="34" t="s">
        <v>10583</v>
      </c>
      <c r="M8" s="29" t="str">
        <f t="shared" si="0"/>
        <v>YES</v>
      </c>
      <c r="N8" s="9" t="str">
        <f t="shared" si="1"/>
        <v>YES</v>
      </c>
      <c r="O8" s="9">
        <f t="shared" si="2"/>
        <v>0.99961461199508106</v>
      </c>
      <c r="P8" s="9" t="str">
        <f t="shared" si="4"/>
        <v>YES</v>
      </c>
      <c r="Q8" s="9" t="s">
        <v>4658</v>
      </c>
      <c r="R8" s="30" t="s">
        <v>4658</v>
      </c>
      <c r="T8" s="17">
        <v>22076101.439089999</v>
      </c>
      <c r="U8" s="18">
        <v>25768.59705</v>
      </c>
      <c r="V8" s="18">
        <v>94</v>
      </c>
      <c r="W8" s="18">
        <v>94</v>
      </c>
      <c r="X8" s="18" t="s">
        <v>2185</v>
      </c>
      <c r="Y8" s="18">
        <v>6</v>
      </c>
      <c r="Z8" s="18">
        <v>4</v>
      </c>
      <c r="AA8" s="18">
        <v>2</v>
      </c>
      <c r="AB8" s="18">
        <v>1</v>
      </c>
      <c r="AC8" s="18" t="s">
        <v>1791</v>
      </c>
      <c r="AD8" s="18">
        <v>1</v>
      </c>
      <c r="AE8" s="19">
        <v>1</v>
      </c>
      <c r="AF8" s="24" t="s">
        <v>4735</v>
      </c>
      <c r="AG8" s="25" t="s">
        <v>1892</v>
      </c>
      <c r="AH8" s="19" t="str">
        <f t="shared" si="3"/>
        <v>04025006</v>
      </c>
      <c r="AJ8" s="17" t="s">
        <v>4735</v>
      </c>
      <c r="AK8" s="18" t="s">
        <v>10583</v>
      </c>
      <c r="AL8" s="19" t="s">
        <v>8200</v>
      </c>
    </row>
    <row r="9" spans="1:44" x14ac:dyDescent="0.25">
      <c r="A9" s="17">
        <v>1124168</v>
      </c>
      <c r="B9" s="18">
        <v>0.60733800000000004</v>
      </c>
      <c r="C9" s="18" t="s">
        <v>4223</v>
      </c>
      <c r="D9" s="18" t="s">
        <v>4735</v>
      </c>
      <c r="E9" s="18" t="s">
        <v>4756</v>
      </c>
      <c r="F9" s="18" t="s">
        <v>7367</v>
      </c>
      <c r="G9" s="18" t="s">
        <v>4221</v>
      </c>
      <c r="H9" s="18" t="s">
        <v>4224</v>
      </c>
      <c r="I9" s="18" t="s">
        <v>4760</v>
      </c>
      <c r="J9" s="19">
        <v>1160</v>
      </c>
      <c r="K9" s="34" t="s">
        <v>10584</v>
      </c>
      <c r="M9" s="29" t="str">
        <f t="shared" si="0"/>
        <v>YES</v>
      </c>
      <c r="N9" s="9" t="str">
        <f t="shared" si="1"/>
        <v>YES</v>
      </c>
      <c r="O9" s="9">
        <f t="shared" si="2"/>
        <v>1.00697899906363</v>
      </c>
      <c r="P9" s="9" t="str">
        <f t="shared" si="4"/>
        <v>YES</v>
      </c>
      <c r="Q9" s="9" t="s">
        <v>4658</v>
      </c>
      <c r="R9" s="30" t="s">
        <v>4658</v>
      </c>
      <c r="T9" s="17">
        <v>16814264.959789999</v>
      </c>
      <c r="U9" s="18">
        <v>18889.923139999999</v>
      </c>
      <c r="V9" s="18">
        <v>62</v>
      </c>
      <c r="W9" s="18">
        <v>62</v>
      </c>
      <c r="X9" s="18" t="s">
        <v>1849</v>
      </c>
      <c r="Y9" s="18">
        <v>7</v>
      </c>
      <c r="Z9" s="18">
        <v>1</v>
      </c>
      <c r="AA9" s="18">
        <v>3</v>
      </c>
      <c r="AB9" s="18">
        <v>1</v>
      </c>
      <c r="AC9" s="18" t="s">
        <v>1791</v>
      </c>
      <c r="AD9" s="18">
        <v>1</v>
      </c>
      <c r="AE9" s="19">
        <v>1</v>
      </c>
      <c r="AF9" s="24" t="s">
        <v>4735</v>
      </c>
      <c r="AG9" s="25" t="s">
        <v>1892</v>
      </c>
      <c r="AH9" s="19" t="str">
        <f t="shared" si="3"/>
        <v>04025007</v>
      </c>
      <c r="AJ9" s="17" t="s">
        <v>4735</v>
      </c>
      <c r="AK9" s="18" t="s">
        <v>10584</v>
      </c>
      <c r="AL9" s="19" t="s">
        <v>8201</v>
      </c>
    </row>
    <row r="10" spans="1:44" x14ac:dyDescent="0.25">
      <c r="A10" s="17">
        <v>1124268</v>
      </c>
      <c r="B10" s="18">
        <v>0.45180199999999998</v>
      </c>
      <c r="C10" s="18" t="s">
        <v>4233</v>
      </c>
      <c r="D10" s="18" t="s">
        <v>4735</v>
      </c>
      <c r="E10" s="18" t="s">
        <v>4756</v>
      </c>
      <c r="F10" s="18" t="s">
        <v>7367</v>
      </c>
      <c r="G10" s="18" t="s">
        <v>4221</v>
      </c>
      <c r="H10" s="18" t="s">
        <v>4234</v>
      </c>
      <c r="I10" s="18" t="s">
        <v>4760</v>
      </c>
      <c r="J10" s="19">
        <v>832</v>
      </c>
      <c r="K10" s="34" t="s">
        <v>10585</v>
      </c>
      <c r="M10" s="29" t="str">
        <f t="shared" si="0"/>
        <v>YES</v>
      </c>
      <c r="N10" s="9" t="str">
        <f t="shared" si="1"/>
        <v>YES</v>
      </c>
      <c r="O10" s="9">
        <f t="shared" si="2"/>
        <v>0.99855896249919762</v>
      </c>
      <c r="P10" s="9" t="str">
        <f t="shared" si="4"/>
        <v>YES</v>
      </c>
      <c r="Q10" s="9" t="s">
        <v>4658</v>
      </c>
      <c r="R10" s="30" t="s">
        <v>4658</v>
      </c>
      <c r="T10" s="17">
        <v>12613693.68242</v>
      </c>
      <c r="U10" s="18">
        <v>20183.301800000001</v>
      </c>
      <c r="V10" s="18">
        <v>49</v>
      </c>
      <c r="W10" s="18">
        <v>49</v>
      </c>
      <c r="X10" s="18" t="s">
        <v>1836</v>
      </c>
      <c r="Y10" s="18">
        <v>8</v>
      </c>
      <c r="Z10" s="18">
        <v>1</v>
      </c>
      <c r="AA10" s="18">
        <v>1</v>
      </c>
      <c r="AB10" s="18">
        <v>1</v>
      </c>
      <c r="AC10" s="18" t="s">
        <v>1791</v>
      </c>
      <c r="AD10" s="18">
        <v>1</v>
      </c>
      <c r="AE10" s="19">
        <v>1</v>
      </c>
      <c r="AF10" s="24" t="s">
        <v>4735</v>
      </c>
      <c r="AG10" s="25" t="s">
        <v>1892</v>
      </c>
      <c r="AH10" s="19" t="str">
        <f t="shared" si="3"/>
        <v>04025008</v>
      </c>
      <c r="AJ10" s="17" t="s">
        <v>4735</v>
      </c>
      <c r="AK10" s="18" t="s">
        <v>10585</v>
      </c>
      <c r="AL10" s="19" t="s">
        <v>8202</v>
      </c>
    </row>
    <row r="11" spans="1:44" x14ac:dyDescent="0.25">
      <c r="A11" s="17">
        <v>1124413</v>
      </c>
      <c r="B11" s="18">
        <v>0.66078700000000001</v>
      </c>
      <c r="C11" s="18" t="s">
        <v>4247</v>
      </c>
      <c r="D11" s="18" t="s">
        <v>4735</v>
      </c>
      <c r="E11" s="18" t="s">
        <v>4756</v>
      </c>
      <c r="F11" s="18" t="s">
        <v>7367</v>
      </c>
      <c r="G11" s="18" t="s">
        <v>4758</v>
      </c>
      <c r="H11" s="18" t="s">
        <v>4248</v>
      </c>
      <c r="I11" s="18" t="s">
        <v>4760</v>
      </c>
      <c r="J11" s="19">
        <v>1371</v>
      </c>
      <c r="K11" s="34" t="s">
        <v>10586</v>
      </c>
      <c r="M11" s="29" t="str">
        <f t="shared" si="0"/>
        <v>YES</v>
      </c>
      <c r="N11" s="9" t="str">
        <f t="shared" si="1"/>
        <v>YES</v>
      </c>
      <c r="O11" s="9">
        <f t="shared" si="2"/>
        <v>1.0208170049656071</v>
      </c>
      <c r="P11" s="9" t="str">
        <f t="shared" si="4"/>
        <v>YES</v>
      </c>
      <c r="Q11" s="9" t="s">
        <v>4658</v>
      </c>
      <c r="R11" s="30" t="s">
        <v>4658</v>
      </c>
      <c r="T11" s="17">
        <v>18046020.20851</v>
      </c>
      <c r="U11" s="18">
        <v>19942.04955</v>
      </c>
      <c r="V11" s="18">
        <v>61</v>
      </c>
      <c r="W11" s="18">
        <v>61</v>
      </c>
      <c r="X11" s="18" t="s">
        <v>1848</v>
      </c>
      <c r="Y11" s="18">
        <v>9</v>
      </c>
      <c r="Z11" s="18">
        <v>1</v>
      </c>
      <c r="AA11" s="18">
        <v>3</v>
      </c>
      <c r="AB11" s="18">
        <v>1</v>
      </c>
      <c r="AC11" s="18" t="s">
        <v>1791</v>
      </c>
      <c r="AD11" s="18">
        <v>1</v>
      </c>
      <c r="AE11" s="19">
        <v>1</v>
      </c>
      <c r="AF11" s="24" t="s">
        <v>4735</v>
      </c>
      <c r="AG11" s="25" t="s">
        <v>1892</v>
      </c>
      <c r="AH11" s="19" t="str">
        <f t="shared" si="3"/>
        <v>04025009</v>
      </c>
      <c r="AJ11" s="17" t="s">
        <v>4735</v>
      </c>
      <c r="AK11" s="18" t="s">
        <v>10586</v>
      </c>
      <c r="AL11" s="19" t="s">
        <v>8203</v>
      </c>
    </row>
    <row r="12" spans="1:44" x14ac:dyDescent="0.25">
      <c r="A12" s="17">
        <v>1177737</v>
      </c>
      <c r="B12" s="18">
        <v>32.651733</v>
      </c>
      <c r="C12" s="18" t="s">
        <v>7379</v>
      </c>
      <c r="D12" s="18" t="s">
        <v>4735</v>
      </c>
      <c r="E12" s="18" t="s">
        <v>4756</v>
      </c>
      <c r="F12" s="18" t="s">
        <v>7367</v>
      </c>
      <c r="G12" s="18" t="s">
        <v>4758</v>
      </c>
      <c r="H12" s="18" t="s">
        <v>7380</v>
      </c>
      <c r="I12" s="18" t="s">
        <v>4760</v>
      </c>
      <c r="J12" s="19">
        <v>2116</v>
      </c>
      <c r="K12" s="34" t="s">
        <v>10587</v>
      </c>
      <c r="M12" s="29" t="str">
        <f t="shared" si="0"/>
        <v>YES</v>
      </c>
      <c r="N12" s="9" t="str">
        <f t="shared" si="1"/>
        <v>YES</v>
      </c>
      <c r="O12" s="9">
        <f t="shared" si="2"/>
        <v>0.98712775434790645</v>
      </c>
      <c r="P12" s="9" t="str">
        <f t="shared" si="4"/>
        <v>YES</v>
      </c>
      <c r="Q12" s="9" t="s">
        <v>4658</v>
      </c>
      <c r="R12" s="30" t="s">
        <v>4658</v>
      </c>
      <c r="T12" s="17">
        <v>922148191.31342006</v>
      </c>
      <c r="U12" s="18">
        <v>133819.32550000001</v>
      </c>
      <c r="V12" s="18">
        <v>99</v>
      </c>
      <c r="W12" s="18">
        <v>99</v>
      </c>
      <c r="X12" s="18" t="s">
        <v>1879</v>
      </c>
      <c r="Y12" s="18">
        <v>10</v>
      </c>
      <c r="Z12" s="18">
        <v>59</v>
      </c>
      <c r="AA12" s="18">
        <v>3</v>
      </c>
      <c r="AB12" s="18">
        <v>1</v>
      </c>
      <c r="AC12" s="18" t="s">
        <v>1791</v>
      </c>
      <c r="AD12" s="18">
        <v>1</v>
      </c>
      <c r="AE12" s="19">
        <v>1</v>
      </c>
      <c r="AF12" s="24" t="s">
        <v>4735</v>
      </c>
      <c r="AG12" s="25" t="s">
        <v>4659</v>
      </c>
      <c r="AH12" s="19" t="str">
        <f t="shared" si="3"/>
        <v>04025010</v>
      </c>
      <c r="AJ12" s="17" t="s">
        <v>4735</v>
      </c>
      <c r="AK12" s="18" t="s">
        <v>10587</v>
      </c>
      <c r="AL12" s="19" t="s">
        <v>8204</v>
      </c>
    </row>
    <row r="13" spans="1:44" x14ac:dyDescent="0.25">
      <c r="A13" s="17">
        <v>1124433</v>
      </c>
      <c r="B13" s="18">
        <v>1.9829190000000001</v>
      </c>
      <c r="C13" s="18" t="s">
        <v>4249</v>
      </c>
      <c r="D13" s="18" t="s">
        <v>4735</v>
      </c>
      <c r="E13" s="18" t="s">
        <v>4756</v>
      </c>
      <c r="F13" s="18" t="s">
        <v>7367</v>
      </c>
      <c r="G13" s="18" t="s">
        <v>4758</v>
      </c>
      <c r="H13" s="18" t="s">
        <v>4250</v>
      </c>
      <c r="I13" s="18" t="s">
        <v>4760</v>
      </c>
      <c r="J13" s="19">
        <v>1641</v>
      </c>
      <c r="K13" s="34" t="s">
        <v>10588</v>
      </c>
      <c r="M13" s="29" t="str">
        <f t="shared" si="0"/>
        <v>YES</v>
      </c>
      <c r="N13" s="9" t="str">
        <f t="shared" si="1"/>
        <v>YES</v>
      </c>
      <c r="O13" s="9">
        <f t="shared" si="2"/>
        <v>0.99700044841987112</v>
      </c>
      <c r="P13" s="9" t="str">
        <f t="shared" si="4"/>
        <v>YES</v>
      </c>
      <c r="Q13" s="9" t="s">
        <v>4658</v>
      </c>
      <c r="R13" s="30" t="s">
        <v>4658</v>
      </c>
      <c r="T13" s="17">
        <v>55446924.960979998</v>
      </c>
      <c r="U13" s="18">
        <v>33365.314120000003</v>
      </c>
      <c r="V13" s="18">
        <v>52</v>
      </c>
      <c r="W13" s="18">
        <v>52</v>
      </c>
      <c r="X13" s="18" t="s">
        <v>1839</v>
      </c>
      <c r="Y13" s="18">
        <v>11</v>
      </c>
      <c r="Z13" s="18">
        <v>2</v>
      </c>
      <c r="AA13" s="18">
        <v>1</v>
      </c>
      <c r="AB13" s="18">
        <v>1</v>
      </c>
      <c r="AC13" s="18" t="s">
        <v>1791</v>
      </c>
      <c r="AD13" s="18">
        <v>1</v>
      </c>
      <c r="AE13" s="19">
        <v>1</v>
      </c>
      <c r="AF13" s="24" t="s">
        <v>4735</v>
      </c>
      <c r="AG13" s="25" t="s">
        <v>4659</v>
      </c>
      <c r="AH13" s="19" t="str">
        <f t="shared" si="3"/>
        <v>04025011</v>
      </c>
      <c r="AJ13" s="17" t="s">
        <v>4735</v>
      </c>
      <c r="AK13" s="18" t="s">
        <v>10588</v>
      </c>
      <c r="AL13" s="19" t="s">
        <v>8205</v>
      </c>
    </row>
    <row r="14" spans="1:44" x14ac:dyDescent="0.25">
      <c r="A14" s="17">
        <v>1178076</v>
      </c>
      <c r="B14" s="18">
        <v>0.81108199999999997</v>
      </c>
      <c r="C14" s="18" t="s">
        <v>7415</v>
      </c>
      <c r="D14" s="18" t="s">
        <v>4735</v>
      </c>
      <c r="E14" s="18" t="s">
        <v>4756</v>
      </c>
      <c r="F14" s="18" t="s">
        <v>7367</v>
      </c>
      <c r="G14" s="18" t="s">
        <v>7403</v>
      </c>
      <c r="H14" s="18" t="s">
        <v>7416</v>
      </c>
      <c r="I14" s="18" t="s">
        <v>4760</v>
      </c>
      <c r="J14" s="19">
        <v>4012</v>
      </c>
      <c r="K14" s="34" t="s">
        <v>10589</v>
      </c>
      <c r="M14" s="29" t="str">
        <f t="shared" si="0"/>
        <v>YES</v>
      </c>
      <c r="N14" s="9" t="str">
        <f t="shared" si="1"/>
        <v>NO</v>
      </c>
      <c r="O14" s="9">
        <f t="shared" si="2"/>
        <v>1.0036989054290804</v>
      </c>
      <c r="P14" s="9" t="str">
        <f t="shared" si="4"/>
        <v>YES</v>
      </c>
      <c r="Q14" s="9" t="s">
        <v>4658</v>
      </c>
      <c r="R14" s="30" t="s">
        <v>4658</v>
      </c>
      <c r="T14" s="17">
        <v>22528338.236189999</v>
      </c>
      <c r="U14" s="18">
        <v>28302.414779999999</v>
      </c>
      <c r="V14" s="18">
        <v>42</v>
      </c>
      <c r="W14" s="18">
        <v>42</v>
      </c>
      <c r="X14" s="18" t="s">
        <v>1831</v>
      </c>
      <c r="Y14" s="18">
        <v>12</v>
      </c>
      <c r="Z14" s="18">
        <v>1</v>
      </c>
      <c r="AA14" s="18">
        <v>2</v>
      </c>
      <c r="AB14" s="18">
        <v>1</v>
      </c>
      <c r="AC14" s="18" t="s">
        <v>1791</v>
      </c>
      <c r="AD14" s="18">
        <v>1</v>
      </c>
      <c r="AE14" s="19">
        <v>2</v>
      </c>
      <c r="AF14" s="24" t="s">
        <v>4735</v>
      </c>
      <c r="AG14" s="25" t="s">
        <v>4659</v>
      </c>
      <c r="AH14" s="19" t="str">
        <f t="shared" si="3"/>
        <v>04025012</v>
      </c>
      <c r="AJ14" s="17" t="s">
        <v>4735</v>
      </c>
      <c r="AK14" s="18" t="s">
        <v>10589</v>
      </c>
      <c r="AL14" s="19" t="s">
        <v>8206</v>
      </c>
    </row>
    <row r="15" spans="1:44" x14ac:dyDescent="0.25">
      <c r="A15" s="17">
        <v>1177673</v>
      </c>
      <c r="B15" s="18">
        <v>969.94079399999998</v>
      </c>
      <c r="C15" s="18" t="s">
        <v>7373</v>
      </c>
      <c r="D15" s="18" t="s">
        <v>4735</v>
      </c>
      <c r="E15" s="18" t="s">
        <v>4756</v>
      </c>
      <c r="F15" s="18" t="s">
        <v>4758</v>
      </c>
      <c r="G15" s="18" t="s">
        <v>4758</v>
      </c>
      <c r="H15" s="18" t="s">
        <v>7374</v>
      </c>
      <c r="I15" s="18" t="s">
        <v>4760</v>
      </c>
      <c r="J15" s="19">
        <v>802</v>
      </c>
      <c r="K15" s="34" t="s">
        <v>10590</v>
      </c>
      <c r="M15" s="29" t="str">
        <f t="shared" si="0"/>
        <v>YES</v>
      </c>
      <c r="N15" s="9" t="str">
        <f t="shared" si="1"/>
        <v>YES</v>
      </c>
      <c r="O15" s="9">
        <f t="shared" si="2"/>
        <v>1.0086261650365531</v>
      </c>
      <c r="P15" s="9" t="str">
        <f t="shared" si="4"/>
        <v>YES</v>
      </c>
      <c r="Q15" s="9" t="s">
        <v>4658</v>
      </c>
      <c r="R15" s="30" t="s">
        <v>4658</v>
      </c>
      <c r="T15" s="17">
        <v>26809137387.85434</v>
      </c>
      <c r="U15" s="18">
        <v>898871.93567000004</v>
      </c>
      <c r="V15" s="18">
        <v>2</v>
      </c>
      <c r="W15" s="18">
        <v>2</v>
      </c>
      <c r="X15" s="18" t="s">
        <v>1787</v>
      </c>
      <c r="Y15" s="18">
        <v>13</v>
      </c>
      <c r="Z15" s="18">
        <v>963</v>
      </c>
      <c r="AA15" s="18">
        <v>1</v>
      </c>
      <c r="AB15" s="18">
        <v>1</v>
      </c>
      <c r="AC15" s="18" t="s">
        <v>1786</v>
      </c>
      <c r="AD15" s="18">
        <v>4</v>
      </c>
      <c r="AE15" s="19">
        <v>1</v>
      </c>
      <c r="AF15" s="24" t="s">
        <v>4735</v>
      </c>
      <c r="AG15" s="25" t="s">
        <v>4659</v>
      </c>
      <c r="AH15" s="19" t="str">
        <f t="shared" si="3"/>
        <v>04025013</v>
      </c>
      <c r="AJ15" s="17" t="s">
        <v>4735</v>
      </c>
      <c r="AK15" s="18" t="s">
        <v>10590</v>
      </c>
      <c r="AL15" s="19" t="s">
        <v>8207</v>
      </c>
    </row>
    <row r="16" spans="1:44" x14ac:dyDescent="0.25">
      <c r="A16" s="17">
        <v>1177633</v>
      </c>
      <c r="B16" s="18">
        <v>376.93643300000002</v>
      </c>
      <c r="C16" s="18" t="s">
        <v>7369</v>
      </c>
      <c r="D16" s="18" t="s">
        <v>4735</v>
      </c>
      <c r="E16" s="18" t="s">
        <v>4756</v>
      </c>
      <c r="F16" s="18" t="s">
        <v>4758</v>
      </c>
      <c r="G16" s="18" t="s">
        <v>4758</v>
      </c>
      <c r="H16" s="18" t="s">
        <v>7370</v>
      </c>
      <c r="I16" s="18" t="s">
        <v>4760</v>
      </c>
      <c r="J16" s="19">
        <v>2130</v>
      </c>
      <c r="K16" s="34" t="s">
        <v>10591</v>
      </c>
      <c r="M16" s="29" t="str">
        <f t="shared" si="0"/>
        <v>YES</v>
      </c>
      <c r="N16" s="9" t="str">
        <f t="shared" si="1"/>
        <v>YES</v>
      </c>
      <c r="O16" s="9">
        <f t="shared" si="2"/>
        <v>0.99816532863432494</v>
      </c>
      <c r="P16" s="9" t="str">
        <f t="shared" si="4"/>
        <v>YES</v>
      </c>
      <c r="Q16" s="9" t="s">
        <v>4658</v>
      </c>
      <c r="R16" s="30" t="s">
        <v>4658</v>
      </c>
      <c r="T16" s="17">
        <v>10527699522.607759</v>
      </c>
      <c r="U16" s="18">
        <v>547708.10490999999</v>
      </c>
      <c r="V16" s="18">
        <v>23</v>
      </c>
      <c r="W16" s="18">
        <v>23</v>
      </c>
      <c r="X16" s="18" t="s">
        <v>1810</v>
      </c>
      <c r="Y16" s="18">
        <v>14</v>
      </c>
      <c r="Z16" s="18">
        <v>378</v>
      </c>
      <c r="AA16" s="18">
        <v>3</v>
      </c>
      <c r="AB16" s="18">
        <v>1</v>
      </c>
      <c r="AC16" s="18" t="s">
        <v>1811</v>
      </c>
      <c r="AD16" s="18">
        <v>4</v>
      </c>
      <c r="AE16" s="19">
        <v>2</v>
      </c>
      <c r="AF16" s="24" t="s">
        <v>4735</v>
      </c>
      <c r="AG16" s="25" t="s">
        <v>4659</v>
      </c>
      <c r="AH16" s="19" t="str">
        <f t="shared" si="3"/>
        <v>04025014</v>
      </c>
      <c r="AJ16" s="17" t="s">
        <v>4735</v>
      </c>
      <c r="AK16" s="18" t="s">
        <v>10591</v>
      </c>
      <c r="AL16" s="19" t="s">
        <v>8208</v>
      </c>
    </row>
    <row r="17" spans="1:38" x14ac:dyDescent="0.25">
      <c r="A17" s="17">
        <v>1099556</v>
      </c>
      <c r="B17" s="18">
        <v>183.675792</v>
      </c>
      <c r="C17" s="18" t="s">
        <v>4283</v>
      </c>
      <c r="D17" s="18" t="s">
        <v>4735</v>
      </c>
      <c r="E17" s="18" t="s">
        <v>4756</v>
      </c>
      <c r="F17" s="18" t="s">
        <v>7431</v>
      </c>
      <c r="G17" s="18" t="s">
        <v>4758</v>
      </c>
      <c r="H17" s="18" t="s">
        <v>4284</v>
      </c>
      <c r="I17" s="18" t="s">
        <v>4760</v>
      </c>
      <c r="J17" s="19">
        <v>30</v>
      </c>
      <c r="K17" s="34" t="s">
        <v>10592</v>
      </c>
      <c r="M17" s="29" t="str">
        <f t="shared" si="0"/>
        <v>YES</v>
      </c>
      <c r="N17" s="9" t="str">
        <f t="shared" si="1"/>
        <v>YES</v>
      </c>
      <c r="O17" s="9">
        <f t="shared" si="2"/>
        <v>1.0074092200887905</v>
      </c>
      <c r="P17" s="9" t="str">
        <f t="shared" si="4"/>
        <v>YES</v>
      </c>
      <c r="Q17" s="9" t="s">
        <v>4658</v>
      </c>
      <c r="R17" s="30" t="s">
        <v>4658</v>
      </c>
      <c r="T17" s="17">
        <v>5082926677.2459002</v>
      </c>
      <c r="U17" s="18">
        <v>451289.53642999998</v>
      </c>
      <c r="V17" s="18">
        <v>87</v>
      </c>
      <c r="W17" s="18">
        <v>87</v>
      </c>
      <c r="X17" s="18" t="s">
        <v>1869</v>
      </c>
      <c r="Y17" s="18">
        <v>15</v>
      </c>
      <c r="Z17" s="18">
        <v>182</v>
      </c>
      <c r="AA17" s="18">
        <v>4</v>
      </c>
      <c r="AB17" s="18">
        <v>1</v>
      </c>
      <c r="AC17" s="18" t="s">
        <v>1825</v>
      </c>
      <c r="AD17" s="18">
        <v>4</v>
      </c>
      <c r="AE17" s="19">
        <v>2</v>
      </c>
      <c r="AF17" s="24" t="s">
        <v>4735</v>
      </c>
      <c r="AG17" s="25" t="s">
        <v>4659</v>
      </c>
      <c r="AH17" s="19" t="str">
        <f t="shared" si="3"/>
        <v>04025015</v>
      </c>
      <c r="AJ17" s="17" t="s">
        <v>4735</v>
      </c>
      <c r="AK17" s="18" t="s">
        <v>10592</v>
      </c>
      <c r="AL17" s="19" t="s">
        <v>8209</v>
      </c>
    </row>
    <row r="18" spans="1:38" x14ac:dyDescent="0.25">
      <c r="A18" s="17">
        <v>1042225</v>
      </c>
      <c r="B18" s="18">
        <v>1046.69733</v>
      </c>
      <c r="C18" s="18" t="s">
        <v>7428</v>
      </c>
      <c r="D18" s="18" t="s">
        <v>4735</v>
      </c>
      <c r="E18" s="18" t="s">
        <v>4756</v>
      </c>
      <c r="F18" s="18" t="s">
        <v>4758</v>
      </c>
      <c r="G18" s="18" t="s">
        <v>4758</v>
      </c>
      <c r="H18" s="18" t="s">
        <v>7429</v>
      </c>
      <c r="I18" s="18" t="s">
        <v>4760</v>
      </c>
      <c r="J18" s="19">
        <v>2167</v>
      </c>
      <c r="K18" s="34" t="s">
        <v>10593</v>
      </c>
      <c r="M18" s="29" t="str">
        <f t="shared" si="0"/>
        <v>YES</v>
      </c>
      <c r="N18" s="9" t="str">
        <f t="shared" si="1"/>
        <v>YES</v>
      </c>
      <c r="O18" s="9">
        <f t="shared" si="2"/>
        <v>1.0026608599911815</v>
      </c>
      <c r="P18" s="9" t="str">
        <f t="shared" si="4"/>
        <v>YES</v>
      </c>
      <c r="Q18" s="9" t="s">
        <v>4658</v>
      </c>
      <c r="R18" s="30" t="s">
        <v>4658</v>
      </c>
      <c r="T18" s="17">
        <v>29102808346.312279</v>
      </c>
      <c r="U18" s="18">
        <v>908145.71510999999</v>
      </c>
      <c r="V18" s="18">
        <v>64</v>
      </c>
      <c r="W18" s="18">
        <v>64</v>
      </c>
      <c r="X18" s="18" t="s">
        <v>1851</v>
      </c>
      <c r="Y18" s="18">
        <v>16</v>
      </c>
      <c r="Z18" s="18">
        <v>1044</v>
      </c>
      <c r="AA18" s="18">
        <v>4</v>
      </c>
      <c r="AB18" s="18">
        <v>1</v>
      </c>
      <c r="AC18" s="18" t="s">
        <v>1811</v>
      </c>
      <c r="AD18" s="18">
        <v>4</v>
      </c>
      <c r="AE18" s="19">
        <v>2</v>
      </c>
      <c r="AF18" s="24" t="s">
        <v>4735</v>
      </c>
      <c r="AG18" s="25" t="s">
        <v>4659</v>
      </c>
      <c r="AH18" s="19" t="str">
        <f t="shared" si="3"/>
        <v>04025016</v>
      </c>
      <c r="AJ18" s="17" t="s">
        <v>4735</v>
      </c>
      <c r="AK18" s="18" t="s">
        <v>10593</v>
      </c>
      <c r="AL18" s="19" t="s">
        <v>8210</v>
      </c>
    </row>
    <row r="19" spans="1:38" x14ac:dyDescent="0.25">
      <c r="A19" s="17">
        <v>1042379</v>
      </c>
      <c r="B19" s="18">
        <v>190.332888</v>
      </c>
      <c r="C19" s="18" t="s">
        <v>7437</v>
      </c>
      <c r="D19" s="18" t="s">
        <v>4735</v>
      </c>
      <c r="E19" s="18" t="s">
        <v>4756</v>
      </c>
      <c r="F19" s="18" t="s">
        <v>7431</v>
      </c>
      <c r="G19" s="18" t="s">
        <v>4758</v>
      </c>
      <c r="H19" s="18" t="s">
        <v>7438</v>
      </c>
      <c r="I19" s="18" t="s">
        <v>4760</v>
      </c>
      <c r="J19" s="19">
        <v>736</v>
      </c>
      <c r="K19" s="34" t="s">
        <v>10594</v>
      </c>
      <c r="M19" s="29" t="str">
        <f t="shared" si="0"/>
        <v>YES</v>
      </c>
      <c r="N19" s="9" t="str">
        <f t="shared" si="1"/>
        <v>YES</v>
      </c>
      <c r="O19" s="9">
        <f t="shared" si="2"/>
        <v>0.99719153933210158</v>
      </c>
      <c r="P19" s="9" t="str">
        <f t="shared" si="4"/>
        <v>YES</v>
      </c>
      <c r="Q19" s="9" t="s">
        <v>4658</v>
      </c>
      <c r="R19" s="30" t="s">
        <v>4658</v>
      </c>
      <c r="T19" s="17">
        <v>5321120542.5721598</v>
      </c>
      <c r="U19" s="18">
        <v>475731.12219000002</v>
      </c>
      <c r="V19" s="18">
        <v>86</v>
      </c>
      <c r="W19" s="18">
        <v>86</v>
      </c>
      <c r="X19" s="18" t="s">
        <v>1868</v>
      </c>
      <c r="Y19" s="18">
        <v>17</v>
      </c>
      <c r="Z19" s="18">
        <v>191</v>
      </c>
      <c r="AA19" s="18">
        <v>4</v>
      </c>
      <c r="AB19" s="18">
        <v>1</v>
      </c>
      <c r="AC19" s="18" t="s">
        <v>1811</v>
      </c>
      <c r="AD19" s="18">
        <v>4</v>
      </c>
      <c r="AE19" s="19">
        <v>2</v>
      </c>
      <c r="AF19" s="24" t="s">
        <v>4735</v>
      </c>
      <c r="AG19" s="25" t="s">
        <v>4659</v>
      </c>
      <c r="AH19" s="19" t="str">
        <f t="shared" si="3"/>
        <v>04025017</v>
      </c>
      <c r="AJ19" s="17" t="s">
        <v>4735</v>
      </c>
      <c r="AK19" s="18" t="s">
        <v>10594</v>
      </c>
      <c r="AL19" s="19" t="s">
        <v>8211</v>
      </c>
    </row>
    <row r="20" spans="1:38" x14ac:dyDescent="0.25">
      <c r="A20" s="17">
        <v>1099782</v>
      </c>
      <c r="B20" s="18">
        <v>0.36248999999999998</v>
      </c>
      <c r="C20" s="18" t="s">
        <v>4303</v>
      </c>
      <c r="D20" s="18" t="s">
        <v>4735</v>
      </c>
      <c r="E20" s="18" t="s">
        <v>4756</v>
      </c>
      <c r="F20" s="18" t="s">
        <v>7367</v>
      </c>
      <c r="G20" s="18" t="s">
        <v>4221</v>
      </c>
      <c r="H20" s="18" t="s">
        <v>818</v>
      </c>
      <c r="I20" s="18" t="s">
        <v>4760</v>
      </c>
      <c r="J20" s="19">
        <v>1280</v>
      </c>
      <c r="K20" s="34" t="s">
        <v>10595</v>
      </c>
      <c r="M20" s="29" t="str">
        <f t="shared" si="0"/>
        <v>YES</v>
      </c>
      <c r="N20" s="9" t="str">
        <f t="shared" si="1"/>
        <v>YES</v>
      </c>
      <c r="O20" s="9">
        <f t="shared" si="2"/>
        <v>0.9950648239031058</v>
      </c>
      <c r="P20" s="9" t="str">
        <f t="shared" si="4"/>
        <v>YES</v>
      </c>
      <c r="Q20" s="9" t="s">
        <v>4658</v>
      </c>
      <c r="R20" s="30" t="s">
        <v>4658</v>
      </c>
      <c r="T20" s="17">
        <v>10155761.68833</v>
      </c>
      <c r="U20" s="18">
        <v>13050.23496</v>
      </c>
      <c r="V20" s="18">
        <v>71</v>
      </c>
      <c r="W20" s="18">
        <v>71</v>
      </c>
      <c r="X20" s="18" t="s">
        <v>8373</v>
      </c>
      <c r="Y20" s="18">
        <v>18</v>
      </c>
      <c r="Z20" s="18">
        <v>0</v>
      </c>
      <c r="AA20" s="18">
        <v>3</v>
      </c>
      <c r="AB20" s="18">
        <v>1</v>
      </c>
      <c r="AC20" s="18" t="s">
        <v>1791</v>
      </c>
      <c r="AD20" s="18">
        <v>1</v>
      </c>
      <c r="AE20" s="19">
        <v>2</v>
      </c>
      <c r="AF20" s="24" t="s">
        <v>4735</v>
      </c>
      <c r="AG20" s="25" t="s">
        <v>4659</v>
      </c>
      <c r="AH20" s="19" t="str">
        <f t="shared" si="3"/>
        <v>04025018</v>
      </c>
      <c r="AJ20" s="17" t="s">
        <v>4735</v>
      </c>
      <c r="AK20" s="18" t="s">
        <v>10595</v>
      </c>
      <c r="AL20" s="19" t="s">
        <v>8212</v>
      </c>
    </row>
    <row r="21" spans="1:38" x14ac:dyDescent="0.25">
      <c r="A21" s="17">
        <v>1124372</v>
      </c>
      <c r="B21" s="18">
        <v>16.322758</v>
      </c>
      <c r="C21" s="18" t="s">
        <v>4243</v>
      </c>
      <c r="D21" s="18" t="s">
        <v>4735</v>
      </c>
      <c r="E21" s="18" t="s">
        <v>4756</v>
      </c>
      <c r="F21" s="18" t="s">
        <v>7367</v>
      </c>
      <c r="G21" s="18" t="s">
        <v>4758</v>
      </c>
      <c r="H21" s="18" t="s">
        <v>4244</v>
      </c>
      <c r="I21" s="18" t="s">
        <v>4760</v>
      </c>
      <c r="J21" s="19">
        <v>599</v>
      </c>
      <c r="K21" s="34" t="s">
        <v>10596</v>
      </c>
      <c r="M21" s="29" t="str">
        <f t="shared" si="0"/>
        <v>YES</v>
      </c>
      <c r="N21" s="9" t="str">
        <f t="shared" si="1"/>
        <v>YES</v>
      </c>
      <c r="O21" s="9">
        <f t="shared" si="2"/>
        <v>1.0038720522800768</v>
      </c>
      <c r="P21" s="9" t="str">
        <f t="shared" si="4"/>
        <v>YES</v>
      </c>
      <c r="Q21" s="9" t="s">
        <v>4658</v>
      </c>
      <c r="R21" s="30" t="s">
        <v>4658</v>
      </c>
      <c r="T21" s="17">
        <v>453297186.22373003</v>
      </c>
      <c r="U21" s="18">
        <v>90937.075809999995</v>
      </c>
      <c r="V21" s="18">
        <v>77</v>
      </c>
      <c r="W21" s="18">
        <v>77</v>
      </c>
      <c r="X21" s="18" t="s">
        <v>1862</v>
      </c>
      <c r="Y21" s="18">
        <v>19</v>
      </c>
      <c r="Z21" s="18">
        <v>16</v>
      </c>
      <c r="AA21" s="18">
        <v>2</v>
      </c>
      <c r="AB21" s="18">
        <v>1</v>
      </c>
      <c r="AC21" s="18" t="s">
        <v>1791</v>
      </c>
      <c r="AD21" s="18">
        <v>4</v>
      </c>
      <c r="AE21" s="19">
        <v>2</v>
      </c>
      <c r="AF21" s="24" t="s">
        <v>4735</v>
      </c>
      <c r="AG21" s="25" t="s">
        <v>4659</v>
      </c>
      <c r="AH21" s="19" t="str">
        <f t="shared" si="3"/>
        <v>04025019</v>
      </c>
      <c r="AJ21" s="17" t="s">
        <v>4735</v>
      </c>
      <c r="AK21" s="18" t="s">
        <v>10596</v>
      </c>
      <c r="AL21" s="19" t="s">
        <v>8213</v>
      </c>
    </row>
    <row r="22" spans="1:38" x14ac:dyDescent="0.25">
      <c r="A22" s="17">
        <v>1042266</v>
      </c>
      <c r="B22" s="18">
        <v>130.44353599999999</v>
      </c>
      <c r="C22" s="18" t="s">
        <v>7433</v>
      </c>
      <c r="D22" s="18" t="s">
        <v>4735</v>
      </c>
      <c r="E22" s="18" t="s">
        <v>4756</v>
      </c>
      <c r="F22" s="18" t="s">
        <v>4758</v>
      </c>
      <c r="G22" s="18" t="s">
        <v>4758</v>
      </c>
      <c r="H22" s="18" t="s">
        <v>7434</v>
      </c>
      <c r="I22" s="18" t="s">
        <v>4760</v>
      </c>
      <c r="J22" s="19">
        <v>155</v>
      </c>
      <c r="K22" s="34" t="s">
        <v>10597</v>
      </c>
      <c r="M22" s="29" t="str">
        <f t="shared" si="0"/>
        <v>YES</v>
      </c>
      <c r="N22" s="9" t="str">
        <f t="shared" si="1"/>
        <v>YES</v>
      </c>
      <c r="O22" s="9">
        <f t="shared" si="2"/>
        <v>1.0502123545848405</v>
      </c>
      <c r="P22" s="9" t="str">
        <f t="shared" si="4"/>
        <v>NO</v>
      </c>
      <c r="Q22" s="9" t="s">
        <v>4658</v>
      </c>
      <c r="R22" s="30" t="s">
        <v>4658</v>
      </c>
      <c r="T22" s="17">
        <v>3462687387.1236901</v>
      </c>
      <c r="U22" s="18">
        <v>287336.70770999999</v>
      </c>
      <c r="V22" s="18">
        <v>45</v>
      </c>
      <c r="W22" s="18">
        <v>45</v>
      </c>
      <c r="X22" s="18" t="s">
        <v>1832</v>
      </c>
      <c r="Y22" s="18">
        <v>20</v>
      </c>
      <c r="Z22" s="18">
        <v>124</v>
      </c>
      <c r="AA22" s="18">
        <v>3</v>
      </c>
      <c r="AB22" s="18">
        <v>1</v>
      </c>
      <c r="AC22" s="18" t="s">
        <v>1811</v>
      </c>
      <c r="AD22" s="18">
        <v>4</v>
      </c>
      <c r="AE22" s="19">
        <v>2</v>
      </c>
      <c r="AF22" s="24" t="s">
        <v>4735</v>
      </c>
      <c r="AG22" s="25" t="s">
        <v>4659</v>
      </c>
      <c r="AH22" s="19" t="str">
        <f t="shared" si="3"/>
        <v>04025020</v>
      </c>
      <c r="AJ22" s="17" t="s">
        <v>4735</v>
      </c>
      <c r="AK22" s="18" t="s">
        <v>10597</v>
      </c>
      <c r="AL22" s="19" t="s">
        <v>8214</v>
      </c>
    </row>
    <row r="23" spans="1:38" x14ac:dyDescent="0.25">
      <c r="A23" s="17">
        <v>1099640</v>
      </c>
      <c r="B23" s="18">
        <v>174.39831899999999</v>
      </c>
      <c r="C23" s="18" t="s">
        <v>4289</v>
      </c>
      <c r="D23" s="18" t="s">
        <v>4735</v>
      </c>
      <c r="E23" s="18" t="s">
        <v>4756</v>
      </c>
      <c r="F23" s="18" t="s">
        <v>4758</v>
      </c>
      <c r="G23" s="18" t="s">
        <v>4758</v>
      </c>
      <c r="H23" s="18" t="s">
        <v>4290</v>
      </c>
      <c r="I23" s="18" t="s">
        <v>4760</v>
      </c>
      <c r="J23" s="19">
        <v>1127</v>
      </c>
      <c r="K23" s="34" t="s">
        <v>10598</v>
      </c>
      <c r="M23" s="29" t="str">
        <f t="shared" si="0"/>
        <v>YES</v>
      </c>
      <c r="N23" s="9" t="str">
        <f t="shared" si="1"/>
        <v>YES</v>
      </c>
      <c r="O23" s="9">
        <f t="shared" si="2"/>
        <v>1.0166082749502943</v>
      </c>
      <c r="P23" s="9" t="str">
        <f t="shared" si="4"/>
        <v>YES</v>
      </c>
      <c r="Q23" s="9" t="s">
        <v>4658</v>
      </c>
      <c r="R23" s="30" t="s">
        <v>4658</v>
      </c>
      <c r="T23" s="17">
        <v>4782516743.3811398</v>
      </c>
      <c r="U23" s="18">
        <v>344091.85827999999</v>
      </c>
      <c r="V23" s="18">
        <v>78</v>
      </c>
      <c r="W23" s="18">
        <v>78</v>
      </c>
      <c r="X23" s="18" t="s">
        <v>1863</v>
      </c>
      <c r="Y23" s="18">
        <v>21</v>
      </c>
      <c r="Z23" s="18">
        <v>171</v>
      </c>
      <c r="AA23" s="18">
        <v>4</v>
      </c>
      <c r="AB23" s="18">
        <v>1</v>
      </c>
      <c r="AC23" s="18" t="s">
        <v>1811</v>
      </c>
      <c r="AD23" s="18">
        <v>4</v>
      </c>
      <c r="AE23" s="19">
        <v>2</v>
      </c>
      <c r="AF23" s="24" t="s">
        <v>4735</v>
      </c>
      <c r="AG23" s="25" t="s">
        <v>4659</v>
      </c>
      <c r="AH23" s="19" t="str">
        <f t="shared" si="3"/>
        <v>04025021</v>
      </c>
      <c r="AJ23" s="17" t="s">
        <v>4735</v>
      </c>
      <c r="AK23" s="18" t="s">
        <v>10598</v>
      </c>
      <c r="AL23" s="19" t="s">
        <v>8215</v>
      </c>
    </row>
    <row r="24" spans="1:38" x14ac:dyDescent="0.25">
      <c r="A24" s="17">
        <v>1099765</v>
      </c>
      <c r="B24" s="18">
        <v>0.40691500000000003</v>
      </c>
      <c r="C24" s="18" t="s">
        <v>4301</v>
      </c>
      <c r="D24" s="18" t="s">
        <v>4735</v>
      </c>
      <c r="E24" s="18" t="s">
        <v>4756</v>
      </c>
      <c r="F24" s="18" t="s">
        <v>7367</v>
      </c>
      <c r="G24" s="18" t="s">
        <v>4758</v>
      </c>
      <c r="H24" s="18" t="s">
        <v>4302</v>
      </c>
      <c r="I24" s="18" t="s">
        <v>4760</v>
      </c>
      <c r="J24" s="19">
        <v>967</v>
      </c>
      <c r="K24" s="34" t="s">
        <v>10599</v>
      </c>
      <c r="M24" s="29" t="str">
        <f t="shared" si="0"/>
        <v>YES</v>
      </c>
      <c r="N24" s="9" t="str">
        <f t="shared" si="1"/>
        <v>YES</v>
      </c>
      <c r="O24" s="9">
        <f t="shared" si="2"/>
        <v>1.0010470683009605</v>
      </c>
      <c r="P24" s="9" t="str">
        <f t="shared" si="4"/>
        <v>YES</v>
      </c>
      <c r="Q24" s="9" t="s">
        <v>4658</v>
      </c>
      <c r="R24" s="30" t="s">
        <v>4658</v>
      </c>
      <c r="T24" s="17">
        <v>11332273.47167</v>
      </c>
      <c r="U24" s="18">
        <v>13553.645479999999</v>
      </c>
      <c r="V24" s="18">
        <v>74</v>
      </c>
      <c r="W24" s="18">
        <v>74</v>
      </c>
      <c r="X24" s="18" t="s">
        <v>1860</v>
      </c>
      <c r="Y24" s="18">
        <v>22</v>
      </c>
      <c r="Z24" s="18">
        <v>0</v>
      </c>
      <c r="AA24" s="18">
        <v>3</v>
      </c>
      <c r="AB24" s="18">
        <v>1</v>
      </c>
      <c r="AC24" s="18" t="s">
        <v>1791</v>
      </c>
      <c r="AD24" s="18">
        <v>1</v>
      </c>
      <c r="AE24" s="19">
        <v>2</v>
      </c>
      <c r="AF24" s="24" t="s">
        <v>4735</v>
      </c>
      <c r="AG24" s="25" t="s">
        <v>4659</v>
      </c>
      <c r="AH24" s="19" t="str">
        <f t="shared" si="3"/>
        <v>04025022</v>
      </c>
      <c r="AJ24" s="17" t="s">
        <v>4735</v>
      </c>
      <c r="AK24" s="18" t="s">
        <v>10599</v>
      </c>
      <c r="AL24" s="19" t="s">
        <v>8216</v>
      </c>
    </row>
    <row r="25" spans="1:38" x14ac:dyDescent="0.25">
      <c r="A25" s="17">
        <v>1099841</v>
      </c>
      <c r="B25" s="18">
        <v>0.281472</v>
      </c>
      <c r="C25" s="18" t="s">
        <v>4307</v>
      </c>
      <c r="D25" s="18" t="s">
        <v>4735</v>
      </c>
      <c r="E25" s="18" t="s">
        <v>4756</v>
      </c>
      <c r="F25" s="18" t="s">
        <v>7367</v>
      </c>
      <c r="G25" s="18" t="s">
        <v>4221</v>
      </c>
      <c r="H25" s="18" t="s">
        <v>4308</v>
      </c>
      <c r="I25" s="18" t="s">
        <v>4760</v>
      </c>
      <c r="J25" s="19">
        <v>1017</v>
      </c>
      <c r="K25" s="34" t="s">
        <v>10600</v>
      </c>
      <c r="M25" s="29" t="str">
        <f t="shared" si="0"/>
        <v>YES</v>
      </c>
      <c r="N25" s="9" t="str">
        <f t="shared" si="1"/>
        <v>YES</v>
      </c>
      <c r="O25" s="9">
        <f t="shared" si="2"/>
        <v>1.0181679873715177</v>
      </c>
      <c r="P25" s="9" t="str">
        <f t="shared" si="4"/>
        <v>YES</v>
      </c>
      <c r="Q25" s="9" t="s">
        <v>4658</v>
      </c>
      <c r="R25" s="30" t="s">
        <v>4658</v>
      </c>
      <c r="T25" s="17">
        <v>7706968.8913099999</v>
      </c>
      <c r="U25" s="18">
        <v>11468.05366</v>
      </c>
      <c r="V25" s="18">
        <v>70</v>
      </c>
      <c r="W25" s="18">
        <v>70</v>
      </c>
      <c r="X25" s="18" t="s">
        <v>1857</v>
      </c>
      <c r="Y25" s="18">
        <v>23</v>
      </c>
      <c r="Z25" s="18">
        <v>0</v>
      </c>
      <c r="AA25" s="18">
        <v>3</v>
      </c>
      <c r="AB25" s="18">
        <v>1</v>
      </c>
      <c r="AC25" s="18" t="s">
        <v>1791</v>
      </c>
      <c r="AD25" s="18">
        <v>1</v>
      </c>
      <c r="AE25" s="19">
        <v>2</v>
      </c>
      <c r="AF25" s="24" t="s">
        <v>4735</v>
      </c>
      <c r="AG25" s="25" t="s">
        <v>4659</v>
      </c>
      <c r="AH25" s="19" t="str">
        <f t="shared" si="3"/>
        <v>04025023</v>
      </c>
      <c r="AJ25" s="17" t="s">
        <v>4735</v>
      </c>
      <c r="AK25" s="18" t="s">
        <v>10600</v>
      </c>
      <c r="AL25" s="19" t="s">
        <v>8217</v>
      </c>
    </row>
    <row r="26" spans="1:38" x14ac:dyDescent="0.25">
      <c r="A26" s="17">
        <v>1124393</v>
      </c>
      <c r="B26" s="18">
        <v>1.9120410000000001</v>
      </c>
      <c r="C26" s="18" t="s">
        <v>4245</v>
      </c>
      <c r="D26" s="18" t="s">
        <v>4735</v>
      </c>
      <c r="E26" s="18" t="s">
        <v>4756</v>
      </c>
      <c r="F26" s="18" t="s">
        <v>7367</v>
      </c>
      <c r="G26" s="18" t="s">
        <v>4758</v>
      </c>
      <c r="H26" s="18" t="s">
        <v>4246</v>
      </c>
      <c r="I26" s="18" t="s">
        <v>4760</v>
      </c>
      <c r="J26" s="19">
        <v>2345</v>
      </c>
      <c r="K26" s="34" t="s">
        <v>10601</v>
      </c>
      <c r="M26" s="29" t="str">
        <f t="shared" si="0"/>
        <v>YES</v>
      </c>
      <c r="N26" s="9" t="str">
        <f t="shared" si="1"/>
        <v>YES</v>
      </c>
      <c r="O26" s="9">
        <f t="shared" si="2"/>
        <v>0.98474127772793207</v>
      </c>
      <c r="P26" s="9" t="str">
        <f t="shared" si="4"/>
        <v>YES</v>
      </c>
      <c r="Q26" s="9" t="s">
        <v>4658</v>
      </c>
      <c r="R26" s="30" t="s">
        <v>4658</v>
      </c>
      <c r="T26" s="17">
        <v>54130607.724079996</v>
      </c>
      <c r="U26" s="18">
        <v>36727.97954</v>
      </c>
      <c r="V26" s="18">
        <v>66</v>
      </c>
      <c r="W26" s="18">
        <v>66</v>
      </c>
      <c r="X26" s="18" t="s">
        <v>1853</v>
      </c>
      <c r="Y26" s="18">
        <v>24</v>
      </c>
      <c r="Z26" s="18">
        <v>2</v>
      </c>
      <c r="AA26" s="18">
        <v>2</v>
      </c>
      <c r="AB26" s="18">
        <v>1</v>
      </c>
      <c r="AC26" s="18" t="s">
        <v>1791</v>
      </c>
      <c r="AD26" s="18">
        <v>1</v>
      </c>
      <c r="AE26" s="19">
        <v>2</v>
      </c>
      <c r="AF26" s="24" t="s">
        <v>4735</v>
      </c>
      <c r="AG26" s="25" t="s">
        <v>4659</v>
      </c>
      <c r="AH26" s="19" t="str">
        <f t="shared" si="3"/>
        <v>04025024</v>
      </c>
      <c r="AJ26" s="17" t="s">
        <v>4735</v>
      </c>
      <c r="AK26" s="18" t="s">
        <v>10601</v>
      </c>
      <c r="AL26" s="19" t="s">
        <v>8218</v>
      </c>
    </row>
    <row r="27" spans="1:38" x14ac:dyDescent="0.25">
      <c r="A27" s="17">
        <v>1099664</v>
      </c>
      <c r="B27" s="18">
        <v>16.076044</v>
      </c>
      <c r="C27" s="18" t="s">
        <v>4291</v>
      </c>
      <c r="D27" s="18" t="s">
        <v>4735</v>
      </c>
      <c r="E27" s="18" t="s">
        <v>4756</v>
      </c>
      <c r="F27" s="18" t="s">
        <v>4758</v>
      </c>
      <c r="G27" s="18" t="s">
        <v>4758</v>
      </c>
      <c r="H27" s="18" t="s">
        <v>4292</v>
      </c>
      <c r="I27" s="18" t="s">
        <v>4760</v>
      </c>
      <c r="J27" s="19">
        <v>1262</v>
      </c>
      <c r="K27" s="34" t="s">
        <v>10602</v>
      </c>
      <c r="M27" s="29" t="str">
        <f t="shared" si="0"/>
        <v>YES</v>
      </c>
      <c r="N27" s="9" t="str">
        <f t="shared" si="1"/>
        <v>YES</v>
      </c>
      <c r="O27" s="9">
        <f t="shared" si="2"/>
        <v>1.0220725105002439</v>
      </c>
      <c r="P27" s="9" t="str">
        <f t="shared" si="4"/>
        <v>YES</v>
      </c>
      <c r="Q27" s="9" t="s">
        <v>4658</v>
      </c>
      <c r="R27" s="30" t="s">
        <v>4658</v>
      </c>
      <c r="T27" s="17">
        <v>438495684.45025998</v>
      </c>
      <c r="U27" s="18">
        <v>134626.18763999999</v>
      </c>
      <c r="V27" s="18">
        <v>65</v>
      </c>
      <c r="W27" s="18">
        <v>65</v>
      </c>
      <c r="X27" s="18" t="s">
        <v>1852</v>
      </c>
      <c r="Y27" s="18">
        <v>25</v>
      </c>
      <c r="Z27" s="18">
        <v>16</v>
      </c>
      <c r="AA27" s="18">
        <v>3</v>
      </c>
      <c r="AB27" s="18">
        <v>1</v>
      </c>
      <c r="AC27" s="18" t="s">
        <v>1791</v>
      </c>
      <c r="AD27" s="18">
        <v>1</v>
      </c>
      <c r="AE27" s="19">
        <v>2</v>
      </c>
      <c r="AF27" s="24" t="s">
        <v>4735</v>
      </c>
      <c r="AG27" s="25" t="s">
        <v>4659</v>
      </c>
      <c r="AH27" s="19" t="str">
        <f t="shared" si="3"/>
        <v>04025025</v>
      </c>
      <c r="AJ27" s="17" t="s">
        <v>4735</v>
      </c>
      <c r="AK27" s="18" t="s">
        <v>10602</v>
      </c>
      <c r="AL27" s="19" t="s">
        <v>8219</v>
      </c>
    </row>
    <row r="28" spans="1:38" x14ac:dyDescent="0.25">
      <c r="A28" s="17">
        <v>1124147</v>
      </c>
      <c r="B28" s="18">
        <v>0.44841999999999999</v>
      </c>
      <c r="C28" s="18" t="s">
        <v>4220</v>
      </c>
      <c r="D28" s="18" t="s">
        <v>4735</v>
      </c>
      <c r="E28" s="18" t="s">
        <v>4756</v>
      </c>
      <c r="F28" s="18" t="s">
        <v>7367</v>
      </c>
      <c r="G28" s="18" t="s">
        <v>4221</v>
      </c>
      <c r="H28" s="18" t="s">
        <v>4222</v>
      </c>
      <c r="I28" s="18" t="s">
        <v>4760</v>
      </c>
      <c r="J28" s="19">
        <v>1225</v>
      </c>
      <c r="K28" s="34" t="s">
        <v>10603</v>
      </c>
      <c r="M28" s="29" t="str">
        <f t="shared" si="0"/>
        <v>YES</v>
      </c>
      <c r="N28" s="9" t="str">
        <f t="shared" si="1"/>
        <v>YES</v>
      </c>
      <c r="O28" s="9">
        <f t="shared" si="2"/>
        <v>1.0047572256116939</v>
      </c>
      <c r="P28" s="9" t="str">
        <f t="shared" si="4"/>
        <v>YES</v>
      </c>
      <c r="Q28" s="9" t="s">
        <v>4658</v>
      </c>
      <c r="R28" s="30" t="s">
        <v>4658</v>
      </c>
      <c r="T28" s="17">
        <v>12442042.524639999</v>
      </c>
      <c r="U28" s="18">
        <v>19321.33337</v>
      </c>
      <c r="V28" s="18">
        <v>67</v>
      </c>
      <c r="W28" s="18">
        <v>67</v>
      </c>
      <c r="X28" s="18" t="s">
        <v>1854</v>
      </c>
      <c r="Y28" s="18">
        <v>26</v>
      </c>
      <c r="Z28" s="18">
        <v>0</v>
      </c>
      <c r="AA28" s="18">
        <v>3</v>
      </c>
      <c r="AB28" s="18">
        <v>1</v>
      </c>
      <c r="AC28" s="18" t="s">
        <v>1791</v>
      </c>
      <c r="AD28" s="18">
        <v>1</v>
      </c>
      <c r="AE28" s="19">
        <v>2</v>
      </c>
      <c r="AF28" s="24" t="s">
        <v>4735</v>
      </c>
      <c r="AG28" s="25" t="s">
        <v>4659</v>
      </c>
      <c r="AH28" s="19" t="str">
        <f t="shared" si="3"/>
        <v>04025026</v>
      </c>
      <c r="AJ28" s="17" t="s">
        <v>4735</v>
      </c>
      <c r="AK28" s="18" t="s">
        <v>10603</v>
      </c>
      <c r="AL28" s="19" t="s">
        <v>8220</v>
      </c>
    </row>
    <row r="29" spans="1:38" x14ac:dyDescent="0.25">
      <c r="A29" s="17">
        <v>1042285</v>
      </c>
      <c r="B29" s="18">
        <v>249.34725599999999</v>
      </c>
      <c r="C29" s="18" t="s">
        <v>7435</v>
      </c>
      <c r="D29" s="18" t="s">
        <v>4735</v>
      </c>
      <c r="E29" s="18" t="s">
        <v>4756</v>
      </c>
      <c r="F29" s="18" t="s">
        <v>4758</v>
      </c>
      <c r="G29" s="18" t="s">
        <v>4758</v>
      </c>
      <c r="H29" s="18" t="s">
        <v>7436</v>
      </c>
      <c r="I29" s="18" t="s">
        <v>4760</v>
      </c>
      <c r="J29" s="19">
        <v>609</v>
      </c>
      <c r="K29" s="34" t="s">
        <v>10604</v>
      </c>
      <c r="M29" s="29" t="str">
        <f t="shared" si="0"/>
        <v>YES</v>
      </c>
      <c r="N29" s="9" t="str">
        <f t="shared" si="1"/>
        <v>YES</v>
      </c>
      <c r="O29" s="9">
        <f t="shared" si="2"/>
        <v>0.99359101779134829</v>
      </c>
      <c r="P29" s="9" t="str">
        <f t="shared" si="4"/>
        <v>YES</v>
      </c>
      <c r="Q29" s="9" t="s">
        <v>4658</v>
      </c>
      <c r="R29" s="30" t="s">
        <v>4658</v>
      </c>
      <c r="T29" s="17">
        <v>6996241327.8681402</v>
      </c>
      <c r="U29" s="18">
        <v>438662.28661000001</v>
      </c>
      <c r="V29" s="18">
        <v>31</v>
      </c>
      <c r="W29" s="18">
        <v>31</v>
      </c>
      <c r="X29" s="18" t="s">
        <v>1819</v>
      </c>
      <c r="Y29" s="18">
        <v>27</v>
      </c>
      <c r="Z29" s="18">
        <v>252</v>
      </c>
      <c r="AA29" s="18">
        <v>3</v>
      </c>
      <c r="AB29" s="18">
        <v>1</v>
      </c>
      <c r="AC29" s="18" t="s">
        <v>1791</v>
      </c>
      <c r="AD29" s="18">
        <v>4</v>
      </c>
      <c r="AE29" s="19">
        <v>1</v>
      </c>
      <c r="AF29" s="24" t="s">
        <v>4735</v>
      </c>
      <c r="AG29" s="25" t="s">
        <v>4659</v>
      </c>
      <c r="AH29" s="19" t="str">
        <f t="shared" si="3"/>
        <v>04025027</v>
      </c>
      <c r="AJ29" s="17" t="s">
        <v>4735</v>
      </c>
      <c r="AK29" s="18" t="s">
        <v>10604</v>
      </c>
      <c r="AL29" s="19" t="s">
        <v>8221</v>
      </c>
    </row>
    <row r="30" spans="1:38" x14ac:dyDescent="0.25">
      <c r="A30" s="17">
        <v>1099618</v>
      </c>
      <c r="B30" s="18">
        <v>194.337748</v>
      </c>
      <c r="C30" s="18" t="s">
        <v>4287</v>
      </c>
      <c r="D30" s="18" t="s">
        <v>4735</v>
      </c>
      <c r="E30" s="18" t="s">
        <v>4756</v>
      </c>
      <c r="F30" s="18" t="s">
        <v>7431</v>
      </c>
      <c r="G30" s="18" t="s">
        <v>4758</v>
      </c>
      <c r="H30" s="18" t="s">
        <v>4288</v>
      </c>
      <c r="I30" s="18" t="s">
        <v>4760</v>
      </c>
      <c r="J30" s="19">
        <v>60</v>
      </c>
      <c r="K30" s="34" t="s">
        <v>10605</v>
      </c>
      <c r="M30" s="29" t="str">
        <f t="shared" si="0"/>
        <v>YES</v>
      </c>
      <c r="N30" s="9" t="str">
        <f t="shared" si="1"/>
        <v>YES</v>
      </c>
      <c r="O30" s="9">
        <f t="shared" si="2"/>
        <v>0.96683261044231261</v>
      </c>
      <c r="P30" s="9" t="str">
        <f t="shared" si="4"/>
        <v>NO</v>
      </c>
      <c r="Q30" s="9" t="s">
        <v>4658</v>
      </c>
      <c r="R30" s="30" t="s">
        <v>4658</v>
      </c>
      <c r="T30" s="17">
        <v>5603685079.8450203</v>
      </c>
      <c r="U30" s="18">
        <v>336961.05232000002</v>
      </c>
      <c r="V30" s="18">
        <v>82</v>
      </c>
      <c r="W30" s="18">
        <v>82</v>
      </c>
      <c r="X30" s="18" t="s">
        <v>1865</v>
      </c>
      <c r="Y30" s="18">
        <v>28</v>
      </c>
      <c r="Z30" s="18">
        <v>201</v>
      </c>
      <c r="AA30" s="18">
        <v>4</v>
      </c>
      <c r="AB30" s="18">
        <v>1</v>
      </c>
      <c r="AC30" s="18" t="s">
        <v>1811</v>
      </c>
      <c r="AD30" s="18">
        <v>4</v>
      </c>
      <c r="AE30" s="19">
        <v>2</v>
      </c>
      <c r="AF30" s="24" t="s">
        <v>4735</v>
      </c>
      <c r="AG30" s="25" t="s">
        <v>4659</v>
      </c>
      <c r="AH30" s="19" t="str">
        <f t="shared" si="3"/>
        <v>04025028</v>
      </c>
      <c r="AJ30" s="17" t="s">
        <v>4735</v>
      </c>
      <c r="AK30" s="18" t="s">
        <v>10605</v>
      </c>
      <c r="AL30" s="19" t="s">
        <v>8222</v>
      </c>
    </row>
    <row r="31" spans="1:38" x14ac:dyDescent="0.25">
      <c r="A31" s="17">
        <v>1042250</v>
      </c>
      <c r="B31" s="18">
        <v>76.728960000000001</v>
      </c>
      <c r="C31" s="18" t="s">
        <v>7430</v>
      </c>
      <c r="D31" s="18" t="s">
        <v>4735</v>
      </c>
      <c r="E31" s="18" t="s">
        <v>4756</v>
      </c>
      <c r="F31" s="18" t="s">
        <v>7431</v>
      </c>
      <c r="G31" s="18" t="s">
        <v>4758</v>
      </c>
      <c r="H31" s="18" t="s">
        <v>7432</v>
      </c>
      <c r="I31" s="18" t="s">
        <v>4760</v>
      </c>
      <c r="J31" s="19">
        <v>1182</v>
      </c>
      <c r="K31" s="34" t="s">
        <v>10606</v>
      </c>
      <c r="M31" s="29" t="str">
        <f t="shared" si="0"/>
        <v>YES</v>
      </c>
      <c r="N31" s="9" t="str">
        <f t="shared" si="1"/>
        <v>YES</v>
      </c>
      <c r="O31" s="9">
        <f t="shared" si="2"/>
        <v>0.9295508897930217</v>
      </c>
      <c r="P31" s="9" t="str">
        <f t="shared" si="4"/>
        <v>NO</v>
      </c>
      <c r="Q31" s="9" t="s">
        <v>4658</v>
      </c>
      <c r="R31" s="30" t="s">
        <v>4658</v>
      </c>
      <c r="T31" s="17">
        <v>2301197989.2142301</v>
      </c>
      <c r="U31" s="18">
        <v>228805.83493000001</v>
      </c>
      <c r="V31" s="18">
        <v>84</v>
      </c>
      <c r="W31" s="18">
        <v>84</v>
      </c>
      <c r="X31" s="18" t="s">
        <v>1867</v>
      </c>
      <c r="Y31" s="18">
        <v>29</v>
      </c>
      <c r="Z31" s="18">
        <v>83</v>
      </c>
      <c r="AA31" s="18">
        <v>4</v>
      </c>
      <c r="AB31" s="18">
        <v>1</v>
      </c>
      <c r="AC31" s="18" t="s">
        <v>1811</v>
      </c>
      <c r="AD31" s="18">
        <v>4</v>
      </c>
      <c r="AE31" s="19">
        <v>2</v>
      </c>
      <c r="AF31" s="24" t="s">
        <v>4735</v>
      </c>
      <c r="AG31" s="25" t="s">
        <v>4659</v>
      </c>
      <c r="AH31" s="19" t="str">
        <f t="shared" si="3"/>
        <v>04025029</v>
      </c>
      <c r="AJ31" s="17" t="s">
        <v>4735</v>
      </c>
      <c r="AK31" s="18" t="s">
        <v>10606</v>
      </c>
      <c r="AL31" s="19" t="s">
        <v>8223</v>
      </c>
    </row>
    <row r="32" spans="1:38" x14ac:dyDescent="0.25">
      <c r="A32" s="17">
        <v>1504229</v>
      </c>
      <c r="B32" s="18">
        <v>184.99149700000001</v>
      </c>
      <c r="C32" s="18" t="s">
        <v>4204</v>
      </c>
      <c r="D32" s="18" t="s">
        <v>4735</v>
      </c>
      <c r="E32" s="18" t="s">
        <v>4756</v>
      </c>
      <c r="F32" s="18" t="s">
        <v>7346</v>
      </c>
      <c r="G32" s="18" t="s">
        <v>4758</v>
      </c>
      <c r="H32" s="18" t="s">
        <v>4205</v>
      </c>
      <c r="I32" s="18" t="s">
        <v>4760</v>
      </c>
      <c r="J32" s="19">
        <v>4800</v>
      </c>
      <c r="K32" s="34" t="s">
        <v>10607</v>
      </c>
      <c r="M32" s="29" t="str">
        <f t="shared" si="0"/>
        <v>YES</v>
      </c>
      <c r="N32" s="9" t="str">
        <f t="shared" si="1"/>
        <v>YES</v>
      </c>
      <c r="O32" s="9">
        <f t="shared" si="2"/>
        <v>1.016681407915627</v>
      </c>
      <c r="P32" s="9" t="str">
        <f t="shared" si="4"/>
        <v>YES</v>
      </c>
      <c r="Q32" s="9" t="s">
        <v>4658</v>
      </c>
      <c r="R32" s="30" t="s">
        <v>4658</v>
      </c>
      <c r="T32" s="17">
        <v>5072648038.8168898</v>
      </c>
      <c r="U32" s="18">
        <v>362495.44344</v>
      </c>
      <c r="V32" s="18">
        <v>22</v>
      </c>
      <c r="W32" s="18">
        <v>22</v>
      </c>
      <c r="X32" s="18" t="s">
        <v>1809</v>
      </c>
      <c r="Y32" s="18">
        <v>30</v>
      </c>
      <c r="Z32" s="18">
        <v>182</v>
      </c>
      <c r="AA32" s="18">
        <v>4</v>
      </c>
      <c r="AB32" s="18">
        <v>1</v>
      </c>
      <c r="AC32" s="18" t="s">
        <v>1796</v>
      </c>
      <c r="AD32" s="18">
        <v>1</v>
      </c>
      <c r="AE32" s="19">
        <v>3</v>
      </c>
      <c r="AF32" s="24" t="s">
        <v>4735</v>
      </c>
      <c r="AG32" s="25" t="s">
        <v>4659</v>
      </c>
      <c r="AH32" s="19" t="str">
        <f t="shared" si="3"/>
        <v>04025030</v>
      </c>
      <c r="AJ32" s="17" t="s">
        <v>4735</v>
      </c>
      <c r="AK32" s="18" t="s">
        <v>10607</v>
      </c>
      <c r="AL32" s="19" t="s">
        <v>8224</v>
      </c>
    </row>
    <row r="33" spans="1:38" x14ac:dyDescent="0.25">
      <c r="A33" s="17">
        <v>1177933</v>
      </c>
      <c r="B33" s="18">
        <v>0.94359599999999999</v>
      </c>
      <c r="C33" s="18" t="s">
        <v>7400</v>
      </c>
      <c r="D33" s="18" t="s">
        <v>4735</v>
      </c>
      <c r="E33" s="18" t="s">
        <v>4756</v>
      </c>
      <c r="F33" s="18" t="s">
        <v>7367</v>
      </c>
      <c r="G33" s="18" t="s">
        <v>4758</v>
      </c>
      <c r="H33" s="18" t="s">
        <v>7401</v>
      </c>
      <c r="I33" s="18" t="s">
        <v>4760</v>
      </c>
      <c r="J33" s="19">
        <v>3500</v>
      </c>
      <c r="K33" s="34" t="s">
        <v>10608</v>
      </c>
      <c r="M33" s="29" t="str">
        <f t="shared" si="0"/>
        <v>YES</v>
      </c>
      <c r="N33" s="9" t="str">
        <f t="shared" si="1"/>
        <v>YES</v>
      </c>
      <c r="O33" s="9">
        <f t="shared" si="2"/>
        <v>1.0020630016663583</v>
      </c>
      <c r="P33" s="9" t="str">
        <f t="shared" si="4"/>
        <v>YES</v>
      </c>
      <c r="Q33" s="9" t="s">
        <v>4658</v>
      </c>
      <c r="R33" s="30" t="s">
        <v>4658</v>
      </c>
      <c r="T33" s="17">
        <v>26251789.241450001</v>
      </c>
      <c r="U33" s="18">
        <v>24404.485939999999</v>
      </c>
      <c r="V33" s="18">
        <v>111</v>
      </c>
      <c r="W33" s="18">
        <v>111</v>
      </c>
      <c r="X33" s="18" t="s">
        <v>1890</v>
      </c>
      <c r="Y33" s="18">
        <v>31</v>
      </c>
      <c r="Z33" s="18">
        <v>1</v>
      </c>
      <c r="AA33" s="18">
        <v>2</v>
      </c>
      <c r="AB33" s="18">
        <v>1</v>
      </c>
      <c r="AC33" s="18" t="s">
        <v>1791</v>
      </c>
      <c r="AD33" s="18">
        <v>1</v>
      </c>
      <c r="AE33" s="19">
        <v>2</v>
      </c>
      <c r="AF33" s="24" t="s">
        <v>4735</v>
      </c>
      <c r="AG33" s="25" t="s">
        <v>4659</v>
      </c>
      <c r="AH33" s="19" t="str">
        <f t="shared" si="3"/>
        <v>04025031</v>
      </c>
      <c r="AJ33" s="17" t="s">
        <v>4735</v>
      </c>
      <c r="AK33" s="18" t="s">
        <v>10608</v>
      </c>
      <c r="AL33" s="19" t="s">
        <v>8225</v>
      </c>
    </row>
    <row r="34" spans="1:38" x14ac:dyDescent="0.25">
      <c r="A34" s="17">
        <v>1124285</v>
      </c>
      <c r="B34" s="18">
        <v>1.2381139999999999</v>
      </c>
      <c r="C34" s="18" t="s">
        <v>4235</v>
      </c>
      <c r="D34" s="18" t="s">
        <v>4735</v>
      </c>
      <c r="E34" s="18" t="s">
        <v>4756</v>
      </c>
      <c r="F34" s="18" t="s">
        <v>7367</v>
      </c>
      <c r="G34" s="18" t="s">
        <v>4221</v>
      </c>
      <c r="H34" s="18" t="s">
        <v>4236</v>
      </c>
      <c r="I34" s="18" t="s">
        <v>4760</v>
      </c>
      <c r="J34" s="19">
        <v>2287</v>
      </c>
      <c r="K34" s="34" t="s">
        <v>10609</v>
      </c>
      <c r="M34" s="29" t="str">
        <f t="shared" si="0"/>
        <v>YES</v>
      </c>
      <c r="N34" s="9" t="str">
        <f t="shared" si="1"/>
        <v>YES</v>
      </c>
      <c r="O34" s="9">
        <f t="shared" si="2"/>
        <v>0.99494297269226095</v>
      </c>
      <c r="P34" s="9" t="str">
        <f t="shared" si="4"/>
        <v>YES</v>
      </c>
      <c r="Q34" s="9" t="s">
        <v>4658</v>
      </c>
      <c r="R34" s="30" t="s">
        <v>4658</v>
      </c>
      <c r="T34" s="17">
        <v>34692076.113870002</v>
      </c>
      <c r="U34" s="18">
        <v>36597.171880000002</v>
      </c>
      <c r="V34" s="18">
        <v>48</v>
      </c>
      <c r="W34" s="18">
        <v>48</v>
      </c>
      <c r="X34" s="18" t="s">
        <v>1835</v>
      </c>
      <c r="Y34" s="18">
        <v>32</v>
      </c>
      <c r="Z34" s="18">
        <v>1</v>
      </c>
      <c r="AA34" s="18">
        <v>1</v>
      </c>
      <c r="AB34" s="18">
        <v>1</v>
      </c>
      <c r="AC34" s="18" t="s">
        <v>1791</v>
      </c>
      <c r="AD34" s="18">
        <v>1</v>
      </c>
      <c r="AE34" s="19">
        <v>1</v>
      </c>
      <c r="AF34" s="24" t="s">
        <v>4735</v>
      </c>
      <c r="AG34" s="25" t="s">
        <v>4659</v>
      </c>
      <c r="AH34" s="19" t="str">
        <f t="shared" si="3"/>
        <v>04025032</v>
      </c>
      <c r="AJ34" s="17" t="s">
        <v>4735</v>
      </c>
      <c r="AK34" s="18" t="s">
        <v>10609</v>
      </c>
      <c r="AL34" s="19" t="s">
        <v>8226</v>
      </c>
    </row>
    <row r="35" spans="1:38" x14ac:dyDescent="0.25">
      <c r="A35" s="17">
        <v>1124639</v>
      </c>
      <c r="B35" s="18">
        <v>30.171368000000001</v>
      </c>
      <c r="C35" s="18" t="s">
        <v>4269</v>
      </c>
      <c r="D35" s="18" t="s">
        <v>4735</v>
      </c>
      <c r="E35" s="18" t="s">
        <v>4756</v>
      </c>
      <c r="F35" s="18" t="s">
        <v>4758</v>
      </c>
      <c r="G35" s="18" t="s">
        <v>4758</v>
      </c>
      <c r="H35" s="18" t="s">
        <v>4270</v>
      </c>
      <c r="I35" s="18" t="s">
        <v>4760</v>
      </c>
      <c r="J35" s="19">
        <v>2627</v>
      </c>
      <c r="K35" s="34" t="s">
        <v>10610</v>
      </c>
      <c r="M35" s="29" t="str">
        <f t="shared" ref="M35:M66" si="5">IF(C35=AH35,"YES","NO")</f>
        <v>YES</v>
      </c>
      <c r="N35" s="9" t="str">
        <f t="shared" ref="N35:N66" si="6">IF(H35=X35,"YES","NO")</f>
        <v>YES</v>
      </c>
      <c r="O35" s="9">
        <f t="shared" ref="O35:O66" si="7">(B35*(5280*5280))/T35</f>
        <v>1.0094169710202665</v>
      </c>
      <c r="P35" s="9" t="str">
        <f t="shared" si="4"/>
        <v>YES</v>
      </c>
      <c r="Q35" s="9" t="s">
        <v>4658</v>
      </c>
      <c r="R35" s="30" t="s">
        <v>4658</v>
      </c>
      <c r="T35" s="17">
        <v>833282468.79089999</v>
      </c>
      <c r="U35" s="18">
        <v>132953.54625000001</v>
      </c>
      <c r="V35" s="18">
        <v>69</v>
      </c>
      <c r="W35" s="18">
        <v>69</v>
      </c>
      <c r="X35" s="18" t="s">
        <v>1856</v>
      </c>
      <c r="Y35" s="18">
        <v>33</v>
      </c>
      <c r="Z35" s="18">
        <v>30</v>
      </c>
      <c r="AA35" s="18">
        <v>2</v>
      </c>
      <c r="AB35" s="18">
        <v>1</v>
      </c>
      <c r="AC35" s="18" t="s">
        <v>1825</v>
      </c>
      <c r="AD35" s="18">
        <v>4</v>
      </c>
      <c r="AE35" s="19">
        <v>1</v>
      </c>
      <c r="AF35" s="24" t="s">
        <v>4735</v>
      </c>
      <c r="AG35" s="25" t="s">
        <v>4659</v>
      </c>
      <c r="AH35" s="19" t="str">
        <f t="shared" ref="AH35:AH66" si="8">CONCATENATE(AF35,AG35,Y35)</f>
        <v>04025033</v>
      </c>
      <c r="AJ35" s="17" t="s">
        <v>4735</v>
      </c>
      <c r="AK35" s="18" t="s">
        <v>10610</v>
      </c>
      <c r="AL35" s="19" t="s">
        <v>8227</v>
      </c>
    </row>
    <row r="36" spans="1:38" x14ac:dyDescent="0.25">
      <c r="A36" s="17">
        <v>1504253</v>
      </c>
      <c r="B36" s="18">
        <v>5.1830259999999999</v>
      </c>
      <c r="C36" s="18" t="s">
        <v>4206</v>
      </c>
      <c r="D36" s="18" t="s">
        <v>4735</v>
      </c>
      <c r="E36" s="18" t="s">
        <v>4756</v>
      </c>
      <c r="F36" s="18" t="s">
        <v>7346</v>
      </c>
      <c r="G36" s="18" t="s">
        <v>4758</v>
      </c>
      <c r="H36" s="18" t="s">
        <v>4207</v>
      </c>
      <c r="I36" s="18" t="s">
        <v>4760</v>
      </c>
      <c r="J36" s="19">
        <v>1395</v>
      </c>
      <c r="K36" s="34" t="s">
        <v>10611</v>
      </c>
      <c r="M36" s="29" t="str">
        <f t="shared" si="5"/>
        <v>YES</v>
      </c>
      <c r="N36" s="9" t="str">
        <f t="shared" si="6"/>
        <v>YES</v>
      </c>
      <c r="O36" s="9">
        <f t="shared" si="7"/>
        <v>1.0077082918990699</v>
      </c>
      <c r="P36" s="9" t="str">
        <f t="shared" si="4"/>
        <v>YES</v>
      </c>
      <c r="Q36" s="9" t="s">
        <v>4658</v>
      </c>
      <c r="R36" s="30" t="s">
        <v>4658</v>
      </c>
      <c r="T36" s="17">
        <v>143389186.33496001</v>
      </c>
      <c r="U36" s="18">
        <v>65548.41863</v>
      </c>
      <c r="V36" s="18">
        <v>16</v>
      </c>
      <c r="W36" s="18">
        <v>16</v>
      </c>
      <c r="X36" s="18" t="s">
        <v>1803</v>
      </c>
      <c r="Y36" s="18">
        <v>34</v>
      </c>
      <c r="Z36" s="18">
        <v>5</v>
      </c>
      <c r="AA36" s="18">
        <v>4</v>
      </c>
      <c r="AB36" s="18">
        <v>1</v>
      </c>
      <c r="AC36" s="18" t="s">
        <v>1796</v>
      </c>
      <c r="AD36" s="18">
        <v>1</v>
      </c>
      <c r="AE36" s="19">
        <v>3</v>
      </c>
      <c r="AF36" s="24" t="s">
        <v>4735</v>
      </c>
      <c r="AG36" s="25" t="s">
        <v>4659</v>
      </c>
      <c r="AH36" s="19" t="str">
        <f t="shared" si="8"/>
        <v>04025034</v>
      </c>
      <c r="AJ36" s="17" t="s">
        <v>4735</v>
      </c>
      <c r="AK36" s="18" t="s">
        <v>10611</v>
      </c>
      <c r="AL36" s="19" t="s">
        <v>8228</v>
      </c>
    </row>
    <row r="37" spans="1:38" x14ac:dyDescent="0.25">
      <c r="A37" s="17">
        <v>1177759</v>
      </c>
      <c r="B37" s="18">
        <v>26.129977</v>
      </c>
      <c r="C37" s="18" t="s">
        <v>7381</v>
      </c>
      <c r="D37" s="18" t="s">
        <v>4735</v>
      </c>
      <c r="E37" s="18" t="s">
        <v>4756</v>
      </c>
      <c r="F37" s="18" t="s">
        <v>7367</v>
      </c>
      <c r="G37" s="18" t="s">
        <v>4758</v>
      </c>
      <c r="H37" s="18" t="s">
        <v>7382</v>
      </c>
      <c r="I37" s="18" t="s">
        <v>4760</v>
      </c>
      <c r="J37" s="19">
        <v>1654</v>
      </c>
      <c r="K37" s="34" t="s">
        <v>10612</v>
      </c>
      <c r="M37" s="29" t="str">
        <f t="shared" si="5"/>
        <v>YES</v>
      </c>
      <c r="N37" s="9" t="str">
        <f t="shared" si="6"/>
        <v>YES</v>
      </c>
      <c r="O37" s="9">
        <f t="shared" si="7"/>
        <v>0.99666350927507419</v>
      </c>
      <c r="P37" s="9" t="str">
        <f t="shared" si="4"/>
        <v>YES</v>
      </c>
      <c r="Q37" s="9" t="s">
        <v>4658</v>
      </c>
      <c r="R37" s="30" t="s">
        <v>4658</v>
      </c>
      <c r="T37" s="17">
        <v>730900593.84902</v>
      </c>
      <c r="U37" s="18">
        <v>119695.77583</v>
      </c>
      <c r="V37" s="18">
        <v>98</v>
      </c>
      <c r="W37" s="18">
        <v>98</v>
      </c>
      <c r="X37" s="18" t="s">
        <v>1878</v>
      </c>
      <c r="Y37" s="18">
        <v>35</v>
      </c>
      <c r="Z37" s="18">
        <v>59</v>
      </c>
      <c r="AA37" s="18">
        <v>3</v>
      </c>
      <c r="AB37" s="18">
        <v>1</v>
      </c>
      <c r="AC37" s="18" t="s">
        <v>1791</v>
      </c>
      <c r="AD37" s="18">
        <v>1</v>
      </c>
      <c r="AE37" s="19">
        <v>1</v>
      </c>
      <c r="AF37" s="24" t="s">
        <v>4735</v>
      </c>
      <c r="AG37" s="25" t="s">
        <v>4659</v>
      </c>
      <c r="AH37" s="19" t="str">
        <f t="shared" si="8"/>
        <v>04025035</v>
      </c>
      <c r="AJ37" s="17" t="s">
        <v>4735</v>
      </c>
      <c r="AK37" s="18" t="s">
        <v>10612</v>
      </c>
      <c r="AL37" s="19" t="s">
        <v>8229</v>
      </c>
    </row>
    <row r="38" spans="1:38" x14ac:dyDescent="0.25">
      <c r="A38" s="17">
        <v>1409053</v>
      </c>
      <c r="B38" s="18">
        <v>1.769296</v>
      </c>
      <c r="C38" s="18" t="s">
        <v>7364</v>
      </c>
      <c r="D38" s="18" t="s">
        <v>4735</v>
      </c>
      <c r="E38" s="18" t="s">
        <v>4756</v>
      </c>
      <c r="F38" s="18" t="s">
        <v>7351</v>
      </c>
      <c r="G38" s="18" t="s">
        <v>4758</v>
      </c>
      <c r="H38" s="18" t="s">
        <v>7365</v>
      </c>
      <c r="I38" s="18" t="s">
        <v>4760</v>
      </c>
      <c r="J38" s="19">
        <v>3080</v>
      </c>
      <c r="K38" s="34" t="s">
        <v>10613</v>
      </c>
      <c r="M38" s="29" t="str">
        <f t="shared" si="5"/>
        <v>YES</v>
      </c>
      <c r="N38" s="9" t="str">
        <f t="shared" si="6"/>
        <v>YES</v>
      </c>
      <c r="O38" s="9">
        <f t="shared" si="7"/>
        <v>0.99657474802417889</v>
      </c>
      <c r="P38" s="9" t="str">
        <f t="shared" si="4"/>
        <v>YES</v>
      </c>
      <c r="Q38" s="9" t="s">
        <v>4658</v>
      </c>
      <c r="R38" s="30" t="s">
        <v>4658</v>
      </c>
      <c r="T38" s="17">
        <v>49494673.334030002</v>
      </c>
      <c r="U38" s="18">
        <v>44705.673159999998</v>
      </c>
      <c r="V38" s="18">
        <v>102</v>
      </c>
      <c r="W38" s="18">
        <v>102</v>
      </c>
      <c r="X38" s="18" t="s">
        <v>1882</v>
      </c>
      <c r="Y38" s="18">
        <v>36</v>
      </c>
      <c r="Z38" s="18">
        <v>2</v>
      </c>
      <c r="AA38" s="18">
        <v>5</v>
      </c>
      <c r="AB38" s="18">
        <v>1</v>
      </c>
      <c r="AC38" s="18" t="s">
        <v>1796</v>
      </c>
      <c r="AD38" s="18">
        <v>1</v>
      </c>
      <c r="AE38" s="19">
        <v>3</v>
      </c>
      <c r="AF38" s="24" t="s">
        <v>4735</v>
      </c>
      <c r="AG38" s="25" t="s">
        <v>4659</v>
      </c>
      <c r="AH38" s="19" t="str">
        <f t="shared" si="8"/>
        <v>04025036</v>
      </c>
      <c r="AJ38" s="17" t="s">
        <v>4735</v>
      </c>
      <c r="AK38" s="18" t="s">
        <v>10613</v>
      </c>
      <c r="AL38" s="19" t="s">
        <v>8230</v>
      </c>
    </row>
    <row r="39" spans="1:38" x14ac:dyDescent="0.25">
      <c r="A39" s="17">
        <v>1504063</v>
      </c>
      <c r="B39" s="18">
        <v>1.87426</v>
      </c>
      <c r="C39" s="18" t="s">
        <v>4190</v>
      </c>
      <c r="D39" s="18" t="s">
        <v>4735</v>
      </c>
      <c r="E39" s="18" t="s">
        <v>4756</v>
      </c>
      <c r="F39" s="18" t="s">
        <v>7351</v>
      </c>
      <c r="G39" s="18" t="s">
        <v>4758</v>
      </c>
      <c r="H39" s="18" t="s">
        <v>4191</v>
      </c>
      <c r="I39" s="18" t="s">
        <v>4760</v>
      </c>
      <c r="J39" s="19">
        <v>2256</v>
      </c>
      <c r="K39" s="34" t="s">
        <v>10614</v>
      </c>
      <c r="M39" s="29" t="str">
        <f t="shared" si="5"/>
        <v>YES</v>
      </c>
      <c r="N39" s="9" t="str">
        <f t="shared" si="6"/>
        <v>YES</v>
      </c>
      <c r="O39" s="9">
        <f t="shared" si="7"/>
        <v>0.99131529230912963</v>
      </c>
      <c r="P39" s="9" t="str">
        <f t="shared" si="4"/>
        <v>YES</v>
      </c>
      <c r="Q39" s="9" t="s">
        <v>4658</v>
      </c>
      <c r="R39" s="30" t="s">
        <v>4658</v>
      </c>
      <c r="T39" s="17">
        <v>52709133.400219999</v>
      </c>
      <c r="U39" s="18">
        <v>47171.715129999997</v>
      </c>
      <c r="V39" s="18">
        <v>26</v>
      </c>
      <c r="W39" s="18">
        <v>26</v>
      </c>
      <c r="X39" s="18" t="s">
        <v>1814</v>
      </c>
      <c r="Y39" s="18">
        <v>37</v>
      </c>
      <c r="Z39" s="18">
        <v>2</v>
      </c>
      <c r="AA39" s="18">
        <v>5</v>
      </c>
      <c r="AB39" s="18">
        <v>1</v>
      </c>
      <c r="AC39" s="18" t="s">
        <v>1796</v>
      </c>
      <c r="AD39" s="18">
        <v>1</v>
      </c>
      <c r="AE39" s="19">
        <v>3</v>
      </c>
      <c r="AF39" s="24" t="s">
        <v>4735</v>
      </c>
      <c r="AG39" s="25" t="s">
        <v>4659</v>
      </c>
      <c r="AH39" s="19" t="str">
        <f t="shared" si="8"/>
        <v>04025037</v>
      </c>
      <c r="AJ39" s="17" t="s">
        <v>4735</v>
      </c>
      <c r="AK39" s="18" t="s">
        <v>10614</v>
      </c>
      <c r="AL39" s="19" t="s">
        <v>8231</v>
      </c>
    </row>
    <row r="40" spans="1:38" x14ac:dyDescent="0.25">
      <c r="A40" s="17">
        <v>1408999</v>
      </c>
      <c r="B40" s="18">
        <v>1.2871900000000001</v>
      </c>
      <c r="C40" s="18" t="s">
        <v>7358</v>
      </c>
      <c r="D40" s="18" t="s">
        <v>4735</v>
      </c>
      <c r="E40" s="18" t="s">
        <v>4756</v>
      </c>
      <c r="F40" s="18" t="s">
        <v>7351</v>
      </c>
      <c r="G40" s="18" t="s">
        <v>4758</v>
      </c>
      <c r="H40" s="18" t="s">
        <v>7359</v>
      </c>
      <c r="I40" s="18" t="s">
        <v>4760</v>
      </c>
      <c r="J40" s="19">
        <v>2779</v>
      </c>
      <c r="K40" s="34" t="s">
        <v>10615</v>
      </c>
      <c r="M40" s="29" t="str">
        <f t="shared" si="5"/>
        <v>YES</v>
      </c>
      <c r="N40" s="9" t="str">
        <f t="shared" si="6"/>
        <v>YES</v>
      </c>
      <c r="O40" s="9">
        <f t="shared" si="7"/>
        <v>1.000481680270598</v>
      </c>
      <c r="P40" s="9" t="str">
        <f t="shared" si="4"/>
        <v>YES</v>
      </c>
      <c r="Q40" s="9" t="s">
        <v>4658</v>
      </c>
      <c r="R40" s="30" t="s">
        <v>4658</v>
      </c>
      <c r="T40" s="17">
        <v>35867521.018770002</v>
      </c>
      <c r="U40" s="18">
        <v>31523.841219999998</v>
      </c>
      <c r="V40" s="18">
        <v>32</v>
      </c>
      <c r="W40" s="18">
        <v>32</v>
      </c>
      <c r="X40" s="18" t="s">
        <v>1820</v>
      </c>
      <c r="Y40" s="18">
        <v>38</v>
      </c>
      <c r="Z40" s="18">
        <v>1</v>
      </c>
      <c r="AA40" s="18">
        <v>5</v>
      </c>
      <c r="AB40" s="18">
        <v>1</v>
      </c>
      <c r="AC40" s="18" t="s">
        <v>1796</v>
      </c>
      <c r="AD40" s="18">
        <v>1</v>
      </c>
      <c r="AE40" s="19">
        <v>3</v>
      </c>
      <c r="AF40" s="24" t="s">
        <v>4735</v>
      </c>
      <c r="AG40" s="25" t="s">
        <v>4659</v>
      </c>
      <c r="AH40" s="19" t="str">
        <f t="shared" si="8"/>
        <v>04025038</v>
      </c>
      <c r="AJ40" s="17" t="s">
        <v>4735</v>
      </c>
      <c r="AK40" s="18" t="s">
        <v>10615</v>
      </c>
      <c r="AL40" s="19" t="s">
        <v>8232</v>
      </c>
    </row>
    <row r="41" spans="1:38" x14ac:dyDescent="0.25">
      <c r="A41" s="17">
        <v>1408915</v>
      </c>
      <c r="B41" s="18">
        <v>136.691552</v>
      </c>
      <c r="C41" s="18" t="s">
        <v>7348</v>
      </c>
      <c r="D41" s="18" t="s">
        <v>4735</v>
      </c>
      <c r="E41" s="18" t="s">
        <v>4756</v>
      </c>
      <c r="F41" s="18" t="s">
        <v>4758</v>
      </c>
      <c r="G41" s="18" t="s">
        <v>4758</v>
      </c>
      <c r="H41" s="18" t="s">
        <v>7349</v>
      </c>
      <c r="I41" s="18" t="s">
        <v>4760</v>
      </c>
      <c r="J41" s="19">
        <v>504</v>
      </c>
      <c r="K41" s="34" t="s">
        <v>10616</v>
      </c>
      <c r="M41" s="29" t="str">
        <f t="shared" si="5"/>
        <v>YES</v>
      </c>
      <c r="N41" s="9" t="str">
        <f t="shared" si="6"/>
        <v>YES</v>
      </c>
      <c r="O41" s="9">
        <f t="shared" si="7"/>
        <v>1.0019598059808017</v>
      </c>
      <c r="P41" s="9" t="str">
        <f t="shared" si="4"/>
        <v>YES</v>
      </c>
      <c r="Q41" s="9" t="s">
        <v>4658</v>
      </c>
      <c r="R41" s="30" t="s">
        <v>4658</v>
      </c>
      <c r="T41" s="17">
        <v>3803288056.5967698</v>
      </c>
      <c r="U41" s="18">
        <v>490985.34275000001</v>
      </c>
      <c r="V41" s="18">
        <v>10</v>
      </c>
      <c r="W41" s="18">
        <v>10</v>
      </c>
      <c r="X41" s="18" t="s">
        <v>1797</v>
      </c>
      <c r="Y41" s="18">
        <v>39</v>
      </c>
      <c r="Z41" s="18">
        <v>136</v>
      </c>
      <c r="AA41" s="18">
        <v>5</v>
      </c>
      <c r="AB41" s="18">
        <v>1</v>
      </c>
      <c r="AC41" s="18" t="s">
        <v>1796</v>
      </c>
      <c r="AD41" s="18">
        <v>1</v>
      </c>
      <c r="AE41" s="19">
        <v>3</v>
      </c>
      <c r="AF41" s="24" t="s">
        <v>4735</v>
      </c>
      <c r="AG41" s="25" t="s">
        <v>4659</v>
      </c>
      <c r="AH41" s="19" t="str">
        <f t="shared" si="8"/>
        <v>04025039</v>
      </c>
      <c r="AJ41" s="17" t="s">
        <v>4735</v>
      </c>
      <c r="AK41" s="18" t="s">
        <v>10616</v>
      </c>
      <c r="AL41" s="19" t="s">
        <v>8233</v>
      </c>
    </row>
    <row r="42" spans="1:38" x14ac:dyDescent="0.25">
      <c r="A42" s="17">
        <v>1504169</v>
      </c>
      <c r="B42" s="18">
        <v>35.218539999999997</v>
      </c>
      <c r="C42" s="18" t="s">
        <v>4198</v>
      </c>
      <c r="D42" s="18" t="s">
        <v>4735</v>
      </c>
      <c r="E42" s="18" t="s">
        <v>4756</v>
      </c>
      <c r="F42" s="18" t="s">
        <v>7346</v>
      </c>
      <c r="G42" s="18" t="s">
        <v>4758</v>
      </c>
      <c r="H42" s="18" t="s">
        <v>4199</v>
      </c>
      <c r="I42" s="18" t="s">
        <v>4760</v>
      </c>
      <c r="J42" s="19">
        <v>2039</v>
      </c>
      <c r="K42" s="34" t="s">
        <v>10617</v>
      </c>
      <c r="M42" s="29" t="str">
        <f t="shared" si="5"/>
        <v>YES</v>
      </c>
      <c r="N42" s="9" t="str">
        <f t="shared" si="6"/>
        <v>YES</v>
      </c>
      <c r="O42" s="9">
        <f t="shared" si="7"/>
        <v>0.98964215822159807</v>
      </c>
      <c r="P42" s="9" t="str">
        <f t="shared" si="4"/>
        <v>YES</v>
      </c>
      <c r="Q42" s="9" t="s">
        <v>4658</v>
      </c>
      <c r="R42" s="30" t="s">
        <v>4658</v>
      </c>
      <c r="T42" s="17">
        <v>992112691.82426</v>
      </c>
      <c r="U42" s="18">
        <v>157151.31289999999</v>
      </c>
      <c r="V42" s="18">
        <v>17</v>
      </c>
      <c r="W42" s="18">
        <v>17</v>
      </c>
      <c r="X42" s="18" t="s">
        <v>1804</v>
      </c>
      <c r="Y42" s="18">
        <v>40</v>
      </c>
      <c r="Z42" s="18">
        <v>36</v>
      </c>
      <c r="AA42" s="18">
        <v>5</v>
      </c>
      <c r="AB42" s="18">
        <v>1</v>
      </c>
      <c r="AC42" s="18" t="s">
        <v>1796</v>
      </c>
      <c r="AD42" s="18">
        <v>1</v>
      </c>
      <c r="AE42" s="19">
        <v>3</v>
      </c>
      <c r="AF42" s="24" t="s">
        <v>4735</v>
      </c>
      <c r="AG42" s="25" t="s">
        <v>4659</v>
      </c>
      <c r="AH42" s="19" t="str">
        <f t="shared" si="8"/>
        <v>04025040</v>
      </c>
      <c r="AJ42" s="17" t="s">
        <v>4735</v>
      </c>
      <c r="AK42" s="18" t="s">
        <v>10617</v>
      </c>
      <c r="AL42" s="19" t="s">
        <v>8234</v>
      </c>
    </row>
    <row r="43" spans="1:38" x14ac:dyDescent="0.25">
      <c r="A43" s="17">
        <v>1504369</v>
      </c>
      <c r="B43" s="18">
        <v>6.8852359999999999</v>
      </c>
      <c r="C43" s="18" t="s">
        <v>4216</v>
      </c>
      <c r="D43" s="18" t="s">
        <v>4735</v>
      </c>
      <c r="E43" s="18" t="s">
        <v>4756</v>
      </c>
      <c r="F43" s="18" t="s">
        <v>7346</v>
      </c>
      <c r="G43" s="18" t="s">
        <v>4758</v>
      </c>
      <c r="H43" s="18" t="s">
        <v>4217</v>
      </c>
      <c r="I43" s="18" t="s">
        <v>4760</v>
      </c>
      <c r="J43" s="19">
        <v>1403</v>
      </c>
      <c r="K43" s="34" t="s">
        <v>10618</v>
      </c>
      <c r="M43" s="29" t="str">
        <f t="shared" si="5"/>
        <v>YES</v>
      </c>
      <c r="N43" s="9" t="str">
        <f t="shared" si="6"/>
        <v>YES</v>
      </c>
      <c r="O43" s="9">
        <f t="shared" si="7"/>
        <v>1.0166837897297307</v>
      </c>
      <c r="P43" s="9" t="str">
        <f t="shared" si="4"/>
        <v>YES</v>
      </c>
      <c r="Q43" s="9" t="s">
        <v>4658</v>
      </c>
      <c r="R43" s="30" t="s">
        <v>4658</v>
      </c>
      <c r="T43" s="17">
        <v>188799472.60045001</v>
      </c>
      <c r="U43" s="18">
        <v>71594.224029999998</v>
      </c>
      <c r="V43" s="18">
        <v>11</v>
      </c>
      <c r="W43" s="18">
        <v>11</v>
      </c>
      <c r="X43" s="18" t="s">
        <v>1798</v>
      </c>
      <c r="Y43" s="18">
        <v>41</v>
      </c>
      <c r="Z43" s="18">
        <v>7</v>
      </c>
      <c r="AA43" s="18">
        <v>4</v>
      </c>
      <c r="AB43" s="18">
        <v>1</v>
      </c>
      <c r="AC43" s="18" t="s">
        <v>1796</v>
      </c>
      <c r="AD43" s="18">
        <v>1</v>
      </c>
      <c r="AE43" s="19">
        <v>3</v>
      </c>
      <c r="AF43" s="24" t="s">
        <v>4735</v>
      </c>
      <c r="AG43" s="25" t="s">
        <v>4659</v>
      </c>
      <c r="AH43" s="19" t="str">
        <f t="shared" si="8"/>
        <v>04025041</v>
      </c>
      <c r="AJ43" s="17" t="s">
        <v>4735</v>
      </c>
      <c r="AK43" s="18" t="s">
        <v>10618</v>
      </c>
      <c r="AL43" s="19" t="s">
        <v>8235</v>
      </c>
    </row>
    <row r="44" spans="1:38" x14ac:dyDescent="0.25">
      <c r="A44" s="17">
        <v>1504209</v>
      </c>
      <c r="B44" s="18">
        <v>10.770583999999999</v>
      </c>
      <c r="C44" s="18" t="s">
        <v>4202</v>
      </c>
      <c r="D44" s="18" t="s">
        <v>4735</v>
      </c>
      <c r="E44" s="18" t="s">
        <v>4756</v>
      </c>
      <c r="F44" s="18" t="s">
        <v>7346</v>
      </c>
      <c r="G44" s="18" t="s">
        <v>4758</v>
      </c>
      <c r="H44" s="18" t="s">
        <v>4203</v>
      </c>
      <c r="I44" s="18" t="s">
        <v>4760</v>
      </c>
      <c r="J44" s="19">
        <v>1476</v>
      </c>
      <c r="K44" s="34" t="s">
        <v>10619</v>
      </c>
      <c r="M44" s="29" t="str">
        <f t="shared" si="5"/>
        <v>YES</v>
      </c>
      <c r="N44" s="9" t="str">
        <f t="shared" si="6"/>
        <v>YES</v>
      </c>
      <c r="O44" s="9">
        <f t="shared" si="7"/>
        <v>0.95429503514047265</v>
      </c>
      <c r="P44" s="9" t="str">
        <f t="shared" si="4"/>
        <v>NO</v>
      </c>
      <c r="Q44" s="9" t="s">
        <v>4658</v>
      </c>
      <c r="R44" s="30" t="s">
        <v>4658</v>
      </c>
      <c r="T44" s="17">
        <v>314647606.79741001</v>
      </c>
      <c r="U44" s="18">
        <v>102600.06301</v>
      </c>
      <c r="V44" s="18">
        <v>15</v>
      </c>
      <c r="W44" s="18">
        <v>15</v>
      </c>
      <c r="X44" s="18" t="s">
        <v>1802</v>
      </c>
      <c r="Y44" s="18">
        <v>42</v>
      </c>
      <c r="Z44" s="18">
        <v>11</v>
      </c>
      <c r="AA44" s="18">
        <v>5</v>
      </c>
      <c r="AB44" s="18">
        <v>1</v>
      </c>
      <c r="AC44" s="18" t="s">
        <v>1796</v>
      </c>
      <c r="AD44" s="18">
        <v>1</v>
      </c>
      <c r="AE44" s="19">
        <v>3</v>
      </c>
      <c r="AF44" s="24" t="s">
        <v>4735</v>
      </c>
      <c r="AG44" s="25" t="s">
        <v>4659</v>
      </c>
      <c r="AH44" s="19" t="str">
        <f t="shared" si="8"/>
        <v>04025042</v>
      </c>
      <c r="AJ44" s="17" t="s">
        <v>4735</v>
      </c>
      <c r="AK44" s="18" t="s">
        <v>10619</v>
      </c>
      <c r="AL44" s="19" t="s">
        <v>8236</v>
      </c>
    </row>
    <row r="45" spans="1:38" x14ac:dyDescent="0.25">
      <c r="A45" s="17">
        <v>1178159</v>
      </c>
      <c r="B45" s="18">
        <v>330.437769</v>
      </c>
      <c r="C45" s="18" t="s">
        <v>7423</v>
      </c>
      <c r="D45" s="18" t="s">
        <v>4735</v>
      </c>
      <c r="E45" s="18" t="s">
        <v>4756</v>
      </c>
      <c r="F45" s="18" t="s">
        <v>4758</v>
      </c>
      <c r="G45" s="18" t="s">
        <v>4758</v>
      </c>
      <c r="H45" s="18" t="s">
        <v>7424</v>
      </c>
      <c r="I45" s="18" t="s">
        <v>4760</v>
      </c>
      <c r="J45" s="19">
        <v>1000</v>
      </c>
      <c r="K45" s="34" t="s">
        <v>10620</v>
      </c>
      <c r="M45" s="29" t="str">
        <f t="shared" si="5"/>
        <v>YES</v>
      </c>
      <c r="N45" s="9" t="str">
        <f t="shared" si="6"/>
        <v>YES</v>
      </c>
      <c r="O45" s="9">
        <f t="shared" si="7"/>
        <v>1.0043715163237652</v>
      </c>
      <c r="P45" s="9" t="str">
        <f t="shared" si="4"/>
        <v>YES</v>
      </c>
      <c r="Q45" s="9" t="s">
        <v>4658</v>
      </c>
      <c r="R45" s="30" t="s">
        <v>4658</v>
      </c>
      <c r="T45" s="17">
        <v>9171980835.3466206</v>
      </c>
      <c r="U45" s="18">
        <v>487927.74161999999</v>
      </c>
      <c r="V45" s="18">
        <v>4</v>
      </c>
      <c r="W45" s="18">
        <v>4</v>
      </c>
      <c r="X45" s="18" t="s">
        <v>1789</v>
      </c>
      <c r="Y45" s="18">
        <v>43</v>
      </c>
      <c r="Z45" s="18">
        <v>329</v>
      </c>
      <c r="AA45" s="18">
        <v>1</v>
      </c>
      <c r="AB45" s="18">
        <v>1</v>
      </c>
      <c r="AC45" s="18" t="s">
        <v>1786</v>
      </c>
      <c r="AD45" s="18">
        <v>1</v>
      </c>
      <c r="AE45" s="19">
        <v>1</v>
      </c>
      <c r="AF45" s="24" t="s">
        <v>4735</v>
      </c>
      <c r="AG45" s="25" t="s">
        <v>4659</v>
      </c>
      <c r="AH45" s="19" t="str">
        <f t="shared" si="8"/>
        <v>04025043</v>
      </c>
      <c r="AJ45" s="17" t="s">
        <v>4735</v>
      </c>
      <c r="AK45" s="18" t="s">
        <v>10620</v>
      </c>
      <c r="AL45" s="19" t="s">
        <v>8237</v>
      </c>
    </row>
    <row r="46" spans="1:38" x14ac:dyDescent="0.25">
      <c r="A46" s="17">
        <v>1177697</v>
      </c>
      <c r="B46" s="18">
        <v>201.561611</v>
      </c>
      <c r="C46" s="18" t="s">
        <v>7375</v>
      </c>
      <c r="D46" s="18" t="s">
        <v>4735</v>
      </c>
      <c r="E46" s="18" t="s">
        <v>4756</v>
      </c>
      <c r="F46" s="18" t="s">
        <v>4758</v>
      </c>
      <c r="G46" s="18" t="s">
        <v>4758</v>
      </c>
      <c r="H46" s="18" t="s">
        <v>7376</v>
      </c>
      <c r="I46" s="18" t="s">
        <v>4760</v>
      </c>
      <c r="J46" s="19">
        <v>514</v>
      </c>
      <c r="K46" s="34" t="s">
        <v>10621</v>
      </c>
      <c r="M46" s="29" t="str">
        <f t="shared" si="5"/>
        <v>YES</v>
      </c>
      <c r="N46" s="9" t="str">
        <f t="shared" si="6"/>
        <v>YES</v>
      </c>
      <c r="O46" s="9">
        <f t="shared" si="7"/>
        <v>1.0055964145543159</v>
      </c>
      <c r="P46" s="9" t="str">
        <f t="shared" si="4"/>
        <v>YES</v>
      </c>
      <c r="Q46" s="9" t="s">
        <v>4658</v>
      </c>
      <c r="R46" s="30" t="s">
        <v>4658</v>
      </c>
      <c r="T46" s="17">
        <v>5587942771.8453598</v>
      </c>
      <c r="U46" s="18">
        <v>372232.92031999998</v>
      </c>
      <c r="V46" s="18">
        <v>3</v>
      </c>
      <c r="W46" s="18">
        <v>3</v>
      </c>
      <c r="X46" s="18" t="s">
        <v>1788</v>
      </c>
      <c r="Y46" s="18">
        <v>44</v>
      </c>
      <c r="Z46" s="18">
        <v>200</v>
      </c>
      <c r="AA46" s="18">
        <v>1</v>
      </c>
      <c r="AB46" s="18">
        <v>1</v>
      </c>
      <c r="AC46" s="18" t="s">
        <v>1786</v>
      </c>
      <c r="AD46" s="18">
        <v>1</v>
      </c>
      <c r="AE46" s="19">
        <v>1</v>
      </c>
      <c r="AF46" s="24" t="s">
        <v>4735</v>
      </c>
      <c r="AG46" s="25" t="s">
        <v>4659</v>
      </c>
      <c r="AH46" s="19" t="str">
        <f t="shared" si="8"/>
        <v>04025044</v>
      </c>
      <c r="AJ46" s="17" t="s">
        <v>4735</v>
      </c>
      <c r="AK46" s="18" t="s">
        <v>10621</v>
      </c>
      <c r="AL46" s="19" t="s">
        <v>8238</v>
      </c>
    </row>
    <row r="47" spans="1:38" x14ac:dyDescent="0.25">
      <c r="A47" s="17">
        <v>1408481</v>
      </c>
      <c r="B47" s="18">
        <v>144.88528099999999</v>
      </c>
      <c r="C47" s="18" t="s">
        <v>7339</v>
      </c>
      <c r="D47" s="18" t="s">
        <v>4735</v>
      </c>
      <c r="E47" s="18" t="s">
        <v>4756</v>
      </c>
      <c r="F47" s="18" t="s">
        <v>4758</v>
      </c>
      <c r="G47" s="18" t="s">
        <v>4758</v>
      </c>
      <c r="H47" s="18" t="s">
        <v>7340</v>
      </c>
      <c r="I47" s="18" t="s">
        <v>4760</v>
      </c>
      <c r="J47" s="19">
        <v>2533</v>
      </c>
      <c r="K47" s="34" t="s">
        <v>10622</v>
      </c>
      <c r="M47" s="29" t="str">
        <f t="shared" si="5"/>
        <v>YES</v>
      </c>
      <c r="N47" s="9" t="str">
        <f t="shared" si="6"/>
        <v>YES</v>
      </c>
      <c r="O47" s="9">
        <f t="shared" si="7"/>
        <v>0.99736534582895142</v>
      </c>
      <c r="P47" s="9" t="str">
        <f t="shared" si="4"/>
        <v>YES</v>
      </c>
      <c r="Q47" s="9" t="s">
        <v>4658</v>
      </c>
      <c r="R47" s="30" t="s">
        <v>4658</v>
      </c>
      <c r="T47" s="17">
        <v>4049839745.00666</v>
      </c>
      <c r="U47" s="18">
        <v>379103.95883999998</v>
      </c>
      <c r="V47" s="18">
        <v>59</v>
      </c>
      <c r="W47" s="18">
        <v>59</v>
      </c>
      <c r="X47" s="18" t="s">
        <v>1846</v>
      </c>
      <c r="Y47" s="18">
        <v>45</v>
      </c>
      <c r="Z47" s="18">
        <v>145</v>
      </c>
      <c r="AA47" s="18">
        <v>4</v>
      </c>
      <c r="AB47" s="18">
        <v>1</v>
      </c>
      <c r="AC47" s="18" t="s">
        <v>1796</v>
      </c>
      <c r="AD47" s="18">
        <v>1</v>
      </c>
      <c r="AE47" s="19">
        <v>3</v>
      </c>
      <c r="AF47" s="24" t="s">
        <v>4735</v>
      </c>
      <c r="AG47" s="25" t="s">
        <v>4659</v>
      </c>
      <c r="AH47" s="19" t="str">
        <f t="shared" si="8"/>
        <v>04025045</v>
      </c>
      <c r="AJ47" s="17" t="s">
        <v>4735</v>
      </c>
      <c r="AK47" s="18" t="s">
        <v>10622</v>
      </c>
      <c r="AL47" s="19" t="s">
        <v>8239</v>
      </c>
    </row>
    <row r="48" spans="1:38" x14ac:dyDescent="0.25">
      <c r="A48" s="17">
        <v>1408455</v>
      </c>
      <c r="B48" s="18">
        <v>481.740205</v>
      </c>
      <c r="C48" s="18" t="s">
        <v>7337</v>
      </c>
      <c r="D48" s="18" t="s">
        <v>4735</v>
      </c>
      <c r="E48" s="18" t="s">
        <v>4756</v>
      </c>
      <c r="F48" s="18" t="s">
        <v>4758</v>
      </c>
      <c r="G48" s="18" t="s">
        <v>4758</v>
      </c>
      <c r="H48" s="18" t="s">
        <v>7338</v>
      </c>
      <c r="I48" s="18" t="s">
        <v>4760</v>
      </c>
      <c r="J48" s="19">
        <v>2897</v>
      </c>
      <c r="K48" s="34" t="s">
        <v>10623</v>
      </c>
      <c r="M48" s="29" t="str">
        <f t="shared" si="5"/>
        <v>YES</v>
      </c>
      <c r="N48" s="9" t="str">
        <f t="shared" si="6"/>
        <v>YES</v>
      </c>
      <c r="O48" s="9">
        <f t="shared" si="7"/>
        <v>1.0008549237311375</v>
      </c>
      <c r="P48" s="9" t="str">
        <f t="shared" si="4"/>
        <v>YES</v>
      </c>
      <c r="Q48" s="9" t="s">
        <v>4658</v>
      </c>
      <c r="R48" s="30" t="s">
        <v>4658</v>
      </c>
      <c r="T48" s="17">
        <v>13418674188.06822</v>
      </c>
      <c r="U48" s="18">
        <v>783574.87615999999</v>
      </c>
      <c r="V48" s="18">
        <v>85</v>
      </c>
      <c r="W48" s="18">
        <v>85</v>
      </c>
      <c r="X48" s="18" t="s">
        <v>2969</v>
      </c>
      <c r="Y48" s="18">
        <v>46</v>
      </c>
      <c r="Z48" s="18">
        <v>481</v>
      </c>
      <c r="AA48" s="18">
        <v>4</v>
      </c>
      <c r="AB48" s="18">
        <v>1</v>
      </c>
      <c r="AC48" s="18" t="s">
        <v>1825</v>
      </c>
      <c r="AD48" s="18">
        <v>4</v>
      </c>
      <c r="AE48" s="19">
        <v>2</v>
      </c>
      <c r="AF48" s="24" t="s">
        <v>4735</v>
      </c>
      <c r="AG48" s="25" t="s">
        <v>4659</v>
      </c>
      <c r="AH48" s="19" t="str">
        <f t="shared" si="8"/>
        <v>04025046</v>
      </c>
      <c r="AJ48" s="17" t="s">
        <v>4735</v>
      </c>
      <c r="AK48" s="18" t="s">
        <v>10623</v>
      </c>
      <c r="AL48" s="19" t="s">
        <v>8240</v>
      </c>
    </row>
    <row r="49" spans="1:38" x14ac:dyDescent="0.25">
      <c r="A49" s="17">
        <v>1408521</v>
      </c>
      <c r="B49" s="18">
        <v>113.892196</v>
      </c>
      <c r="C49" s="18" t="s">
        <v>7343</v>
      </c>
      <c r="D49" s="18" t="s">
        <v>4735</v>
      </c>
      <c r="E49" s="18" t="s">
        <v>4756</v>
      </c>
      <c r="F49" s="18" t="s">
        <v>4758</v>
      </c>
      <c r="G49" s="18" t="s">
        <v>4758</v>
      </c>
      <c r="H49" s="18" t="s">
        <v>7344</v>
      </c>
      <c r="I49" s="18" t="s">
        <v>4760</v>
      </c>
      <c r="J49" s="19">
        <v>1998</v>
      </c>
      <c r="K49" s="34" t="s">
        <v>10624</v>
      </c>
      <c r="M49" s="29" t="str">
        <f t="shared" si="5"/>
        <v>YES</v>
      </c>
      <c r="N49" s="9" t="str">
        <f t="shared" si="6"/>
        <v>YES</v>
      </c>
      <c r="O49" s="9">
        <f t="shared" si="7"/>
        <v>1.0015415736321767</v>
      </c>
      <c r="P49" s="9" t="str">
        <f t="shared" si="4"/>
        <v>YES</v>
      </c>
      <c r="Q49" s="9" t="s">
        <v>4658</v>
      </c>
      <c r="R49" s="30" t="s">
        <v>4658</v>
      </c>
      <c r="T49" s="17">
        <v>3170245030.8193498</v>
      </c>
      <c r="U49" s="18">
        <v>351839.98089000001</v>
      </c>
      <c r="V49" s="18">
        <v>72</v>
      </c>
      <c r="W49" s="18">
        <v>72</v>
      </c>
      <c r="X49" s="18" t="s">
        <v>1858</v>
      </c>
      <c r="Y49" s="18">
        <v>47</v>
      </c>
      <c r="Z49" s="18">
        <v>114</v>
      </c>
      <c r="AA49" s="18">
        <v>4</v>
      </c>
      <c r="AB49" s="18">
        <v>1</v>
      </c>
      <c r="AC49" s="18" t="s">
        <v>1796</v>
      </c>
      <c r="AD49" s="18">
        <v>1</v>
      </c>
      <c r="AE49" s="19">
        <v>3</v>
      </c>
      <c r="AF49" s="24" t="s">
        <v>4735</v>
      </c>
      <c r="AG49" s="25" t="s">
        <v>4659</v>
      </c>
      <c r="AH49" s="19" t="str">
        <f t="shared" si="8"/>
        <v>04025047</v>
      </c>
      <c r="AJ49" s="17" t="s">
        <v>4735</v>
      </c>
      <c r="AK49" s="18" t="s">
        <v>10624</v>
      </c>
      <c r="AL49" s="19" t="s">
        <v>8241</v>
      </c>
    </row>
    <row r="50" spans="1:38" x14ac:dyDescent="0.25">
      <c r="A50" s="17">
        <v>1408406</v>
      </c>
      <c r="B50" s="18">
        <v>372.44577299999997</v>
      </c>
      <c r="C50" s="18" t="s">
        <v>7333</v>
      </c>
      <c r="D50" s="18" t="s">
        <v>4735</v>
      </c>
      <c r="E50" s="18" t="s">
        <v>4756</v>
      </c>
      <c r="F50" s="18" t="s">
        <v>4758</v>
      </c>
      <c r="G50" s="18" t="s">
        <v>4758</v>
      </c>
      <c r="H50" s="18" t="s">
        <v>7334</v>
      </c>
      <c r="I50" s="18" t="s">
        <v>4760</v>
      </c>
      <c r="J50" s="19">
        <v>4057</v>
      </c>
      <c r="K50" s="34" t="s">
        <v>10625</v>
      </c>
      <c r="M50" s="29" t="str">
        <f t="shared" si="5"/>
        <v>YES</v>
      </c>
      <c r="N50" s="9" t="str">
        <f t="shared" si="6"/>
        <v>NO</v>
      </c>
      <c r="O50" s="9">
        <f t="shared" si="7"/>
        <v>1.0015578631105915</v>
      </c>
      <c r="P50" s="9" t="str">
        <f t="shared" si="4"/>
        <v>YES</v>
      </c>
      <c r="Q50" s="9" t="s">
        <v>4658</v>
      </c>
      <c r="R50" s="30" t="s">
        <v>4658</v>
      </c>
      <c r="T50" s="17">
        <v>10367041806.00766</v>
      </c>
      <c r="U50" s="18">
        <v>721258.98377000005</v>
      </c>
      <c r="V50" s="18">
        <v>81</v>
      </c>
      <c r="W50" s="18">
        <v>81</v>
      </c>
      <c r="X50" s="18" t="s">
        <v>1864</v>
      </c>
      <c r="Y50" s="18">
        <v>48</v>
      </c>
      <c r="Z50" s="18">
        <v>373</v>
      </c>
      <c r="AA50" s="18">
        <v>4</v>
      </c>
      <c r="AB50" s="18">
        <v>1</v>
      </c>
      <c r="AC50" s="18" t="s">
        <v>1825</v>
      </c>
      <c r="AD50" s="18">
        <v>4</v>
      </c>
      <c r="AE50" s="19">
        <v>2</v>
      </c>
      <c r="AF50" s="24" t="s">
        <v>4735</v>
      </c>
      <c r="AG50" s="25" t="s">
        <v>4659</v>
      </c>
      <c r="AH50" s="19" t="str">
        <f t="shared" si="8"/>
        <v>04025048</v>
      </c>
      <c r="AJ50" s="17" t="s">
        <v>4735</v>
      </c>
      <c r="AK50" s="18" t="s">
        <v>10625</v>
      </c>
      <c r="AL50" s="19" t="s">
        <v>8242</v>
      </c>
    </row>
    <row r="51" spans="1:38" x14ac:dyDescent="0.25">
      <c r="A51" s="17">
        <v>1124576</v>
      </c>
      <c r="B51" s="18">
        <v>6.3222060000000004</v>
      </c>
      <c r="C51" s="18" t="s">
        <v>4263</v>
      </c>
      <c r="D51" s="18" t="s">
        <v>4735</v>
      </c>
      <c r="E51" s="18" t="s">
        <v>4756</v>
      </c>
      <c r="F51" s="18" t="s">
        <v>7367</v>
      </c>
      <c r="G51" s="18" t="s">
        <v>4758</v>
      </c>
      <c r="H51" s="18" t="s">
        <v>4264</v>
      </c>
      <c r="I51" s="18" t="s">
        <v>4760</v>
      </c>
      <c r="J51" s="19">
        <v>2262</v>
      </c>
      <c r="K51" s="34" t="s">
        <v>10626</v>
      </c>
      <c r="M51" s="29" t="str">
        <f t="shared" si="5"/>
        <v>YES</v>
      </c>
      <c r="N51" s="9" t="str">
        <f t="shared" si="6"/>
        <v>YES</v>
      </c>
      <c r="O51" s="9">
        <f t="shared" si="7"/>
        <v>0.99920581184319524</v>
      </c>
      <c r="P51" s="9" t="str">
        <f t="shared" si="4"/>
        <v>YES</v>
      </c>
      <c r="Q51" s="9" t="s">
        <v>4658</v>
      </c>
      <c r="R51" s="30" t="s">
        <v>4658</v>
      </c>
      <c r="T51" s="17">
        <v>176393077.04313001</v>
      </c>
      <c r="U51" s="18">
        <v>58969.227039999998</v>
      </c>
      <c r="V51" s="18">
        <v>108</v>
      </c>
      <c r="W51" s="18">
        <v>108</v>
      </c>
      <c r="X51" s="18" t="s">
        <v>1887</v>
      </c>
      <c r="Y51" s="18">
        <v>49</v>
      </c>
      <c r="Z51" s="18">
        <v>8</v>
      </c>
      <c r="AA51" s="18">
        <v>2</v>
      </c>
      <c r="AB51" s="18">
        <v>1</v>
      </c>
      <c r="AC51" s="18" t="s">
        <v>1791</v>
      </c>
      <c r="AD51" s="18">
        <v>1</v>
      </c>
      <c r="AE51" s="19">
        <v>2</v>
      </c>
      <c r="AF51" s="24" t="s">
        <v>4735</v>
      </c>
      <c r="AG51" s="25" t="s">
        <v>4659</v>
      </c>
      <c r="AH51" s="19" t="str">
        <f t="shared" si="8"/>
        <v>04025049</v>
      </c>
      <c r="AJ51" s="17" t="s">
        <v>4735</v>
      </c>
      <c r="AK51" s="18" t="s">
        <v>10626</v>
      </c>
      <c r="AL51" s="19" t="s">
        <v>8243</v>
      </c>
    </row>
    <row r="52" spans="1:38" x14ac:dyDescent="0.25">
      <c r="A52" s="17">
        <v>1124661</v>
      </c>
      <c r="B52" s="18">
        <v>5.7069850000000004</v>
      </c>
      <c r="C52" s="18" t="s">
        <v>4271</v>
      </c>
      <c r="D52" s="18" t="s">
        <v>4735</v>
      </c>
      <c r="E52" s="18" t="s">
        <v>4756</v>
      </c>
      <c r="F52" s="18" t="s">
        <v>7367</v>
      </c>
      <c r="G52" s="18" t="s">
        <v>4758</v>
      </c>
      <c r="H52" s="18" t="s">
        <v>4272</v>
      </c>
      <c r="I52" s="18" t="s">
        <v>4760</v>
      </c>
      <c r="J52" s="19">
        <v>182</v>
      </c>
      <c r="K52" s="34" t="s">
        <v>10627</v>
      </c>
      <c r="M52" s="29" t="str">
        <f t="shared" si="5"/>
        <v>YES</v>
      </c>
      <c r="N52" s="9" t="str">
        <f t="shared" si="6"/>
        <v>NO</v>
      </c>
      <c r="O52" s="9">
        <f t="shared" si="7"/>
        <v>1.0104489284427993</v>
      </c>
      <c r="P52" s="9" t="str">
        <f t="shared" si="4"/>
        <v>YES</v>
      </c>
      <c r="Q52" s="9" t="s">
        <v>4658</v>
      </c>
      <c r="R52" s="30" t="s">
        <v>4658</v>
      </c>
      <c r="T52" s="17">
        <v>157456360.38150999</v>
      </c>
      <c r="U52" s="18">
        <v>78745.132859999998</v>
      </c>
      <c r="V52" s="18">
        <v>51</v>
      </c>
      <c r="W52" s="18">
        <v>51</v>
      </c>
      <c r="X52" s="18" t="s">
        <v>1838</v>
      </c>
      <c r="Y52" s="18">
        <v>50</v>
      </c>
      <c r="Z52" s="18">
        <v>6</v>
      </c>
      <c r="AA52" s="18">
        <v>2</v>
      </c>
      <c r="AB52" s="18">
        <v>1</v>
      </c>
      <c r="AC52" s="18" t="s">
        <v>1825</v>
      </c>
      <c r="AD52" s="18">
        <v>1</v>
      </c>
      <c r="AE52" s="19">
        <v>2</v>
      </c>
      <c r="AF52" s="24" t="s">
        <v>4735</v>
      </c>
      <c r="AG52" s="25" t="s">
        <v>4659</v>
      </c>
      <c r="AH52" s="19" t="str">
        <f t="shared" si="8"/>
        <v>04025050</v>
      </c>
      <c r="AJ52" s="17" t="s">
        <v>4735</v>
      </c>
      <c r="AK52" s="18" t="s">
        <v>10627</v>
      </c>
      <c r="AL52" s="19" t="s">
        <v>8244</v>
      </c>
    </row>
    <row r="53" spans="1:38" x14ac:dyDescent="0.25">
      <c r="A53" s="17">
        <v>1124247</v>
      </c>
      <c r="B53" s="18">
        <v>1.888801</v>
      </c>
      <c r="C53" s="18" t="s">
        <v>4231</v>
      </c>
      <c r="D53" s="18" t="s">
        <v>4735</v>
      </c>
      <c r="E53" s="18" t="s">
        <v>4756</v>
      </c>
      <c r="F53" s="18" t="s">
        <v>7367</v>
      </c>
      <c r="G53" s="18" t="s">
        <v>4758</v>
      </c>
      <c r="H53" s="18" t="s">
        <v>4232</v>
      </c>
      <c r="I53" s="18" t="s">
        <v>4760</v>
      </c>
      <c r="J53" s="19">
        <v>1368</v>
      </c>
      <c r="K53" s="34" t="s">
        <v>10628</v>
      </c>
      <c r="M53" s="29" t="str">
        <f t="shared" si="5"/>
        <v>YES</v>
      </c>
      <c r="N53" s="9" t="str">
        <f t="shared" si="6"/>
        <v>YES</v>
      </c>
      <c r="O53" s="9">
        <f t="shared" si="7"/>
        <v>0.99915038936801914</v>
      </c>
      <c r="P53" s="9" t="str">
        <f t="shared" si="4"/>
        <v>YES</v>
      </c>
      <c r="Q53" s="9" t="s">
        <v>4658</v>
      </c>
      <c r="R53" s="30" t="s">
        <v>4658</v>
      </c>
      <c r="T53" s="17">
        <v>52701525.57485</v>
      </c>
      <c r="U53" s="18">
        <v>35147.85759</v>
      </c>
      <c r="V53" s="18">
        <v>47</v>
      </c>
      <c r="W53" s="18">
        <v>47</v>
      </c>
      <c r="X53" s="18" t="s">
        <v>1834</v>
      </c>
      <c r="Y53" s="18">
        <v>51</v>
      </c>
      <c r="Z53" s="18">
        <v>2</v>
      </c>
      <c r="AA53" s="18">
        <v>3</v>
      </c>
      <c r="AB53" s="18">
        <v>1</v>
      </c>
      <c r="AC53" s="18" t="s">
        <v>1791</v>
      </c>
      <c r="AD53" s="18">
        <v>1</v>
      </c>
      <c r="AE53" s="19">
        <v>1</v>
      </c>
      <c r="AF53" s="24" t="s">
        <v>4735</v>
      </c>
      <c r="AG53" s="25" t="s">
        <v>4659</v>
      </c>
      <c r="AH53" s="19" t="str">
        <f t="shared" si="8"/>
        <v>04025051</v>
      </c>
      <c r="AJ53" s="17" t="s">
        <v>4735</v>
      </c>
      <c r="AK53" s="18" t="s">
        <v>10628</v>
      </c>
      <c r="AL53" s="19" t="s">
        <v>8245</v>
      </c>
    </row>
    <row r="54" spans="1:38" x14ac:dyDescent="0.25">
      <c r="A54" s="17">
        <v>1178053</v>
      </c>
      <c r="B54" s="18">
        <v>3.9543740000000001</v>
      </c>
      <c r="C54" s="18" t="s">
        <v>7413</v>
      </c>
      <c r="D54" s="18" t="s">
        <v>4735</v>
      </c>
      <c r="E54" s="18" t="s">
        <v>4756</v>
      </c>
      <c r="F54" s="18" t="s">
        <v>4758</v>
      </c>
      <c r="G54" s="18" t="s">
        <v>7403</v>
      </c>
      <c r="H54" s="18" t="s">
        <v>7414</v>
      </c>
      <c r="I54" s="18" t="s">
        <v>4760</v>
      </c>
      <c r="J54" s="19">
        <v>3757</v>
      </c>
      <c r="K54" s="34" t="s">
        <v>10629</v>
      </c>
      <c r="M54" s="29" t="str">
        <f t="shared" si="5"/>
        <v>YES</v>
      </c>
      <c r="N54" s="9" t="str">
        <f t="shared" si="6"/>
        <v>YES</v>
      </c>
      <c r="O54" s="9">
        <f t="shared" si="7"/>
        <v>0.99626359535831788</v>
      </c>
      <c r="P54" s="9" t="str">
        <f t="shared" si="4"/>
        <v>YES</v>
      </c>
      <c r="Q54" s="9" t="s">
        <v>4658</v>
      </c>
      <c r="R54" s="30" t="s">
        <v>4658</v>
      </c>
      <c r="T54" s="17">
        <v>110655072.24717</v>
      </c>
      <c r="U54" s="18">
        <v>56702.584770000001</v>
      </c>
      <c r="V54" s="18">
        <v>40</v>
      </c>
      <c r="W54" s="18">
        <v>40</v>
      </c>
      <c r="X54" s="18" t="s">
        <v>1829</v>
      </c>
      <c r="Y54" s="18">
        <v>52</v>
      </c>
      <c r="Z54" s="18">
        <v>4</v>
      </c>
      <c r="AA54" s="18">
        <v>2</v>
      </c>
      <c r="AB54" s="18">
        <v>1</v>
      </c>
      <c r="AC54" s="18" t="s">
        <v>1791</v>
      </c>
      <c r="AD54" s="18">
        <v>1</v>
      </c>
      <c r="AE54" s="19">
        <v>2</v>
      </c>
      <c r="AF54" s="24" t="s">
        <v>4735</v>
      </c>
      <c r="AG54" s="25" t="s">
        <v>4659</v>
      </c>
      <c r="AH54" s="19" t="str">
        <f t="shared" si="8"/>
        <v>04025052</v>
      </c>
      <c r="AJ54" s="17" t="s">
        <v>4735</v>
      </c>
      <c r="AK54" s="18" t="s">
        <v>10629</v>
      </c>
      <c r="AL54" s="19" t="s">
        <v>8246</v>
      </c>
    </row>
    <row r="55" spans="1:38" x14ac:dyDescent="0.25">
      <c r="A55" s="17">
        <v>1124497</v>
      </c>
      <c r="B55" s="18">
        <v>1.0198910000000001</v>
      </c>
      <c r="C55" s="18" t="s">
        <v>4255</v>
      </c>
      <c r="D55" s="18" t="s">
        <v>4735</v>
      </c>
      <c r="E55" s="18" t="s">
        <v>4756</v>
      </c>
      <c r="F55" s="18" t="s">
        <v>7367</v>
      </c>
      <c r="G55" s="18" t="s">
        <v>4221</v>
      </c>
      <c r="H55" s="18" t="s">
        <v>4256</v>
      </c>
      <c r="I55" s="18" t="s">
        <v>4760</v>
      </c>
      <c r="J55" s="19">
        <v>1318</v>
      </c>
      <c r="K55" s="34" t="s">
        <v>10630</v>
      </c>
      <c r="M55" s="29" t="str">
        <f t="shared" si="5"/>
        <v>YES</v>
      </c>
      <c r="N55" s="9" t="str">
        <f t="shared" si="6"/>
        <v>YES</v>
      </c>
      <c r="O55" s="9">
        <f t="shared" si="7"/>
        <v>1.0061202746528939</v>
      </c>
      <c r="P55" s="9" t="str">
        <f t="shared" si="4"/>
        <v>YES</v>
      </c>
      <c r="Q55" s="9" t="s">
        <v>4658</v>
      </c>
      <c r="R55" s="30" t="s">
        <v>4658</v>
      </c>
      <c r="T55" s="17">
        <v>28259970.473420002</v>
      </c>
      <c r="U55" s="18">
        <v>22495.175350000001</v>
      </c>
      <c r="V55" s="18">
        <v>95</v>
      </c>
      <c r="W55" s="18">
        <v>95</v>
      </c>
      <c r="X55" s="18" t="s">
        <v>1876</v>
      </c>
      <c r="Y55" s="18">
        <v>53</v>
      </c>
      <c r="Z55" s="18">
        <v>2</v>
      </c>
      <c r="AA55" s="18">
        <v>1</v>
      </c>
      <c r="AB55" s="18">
        <v>1</v>
      </c>
      <c r="AC55" s="18" t="s">
        <v>1791</v>
      </c>
      <c r="AD55" s="18">
        <v>1</v>
      </c>
      <c r="AE55" s="19">
        <v>1</v>
      </c>
      <c r="AF55" s="24" t="s">
        <v>4735</v>
      </c>
      <c r="AG55" s="25" t="s">
        <v>4659</v>
      </c>
      <c r="AH55" s="19" t="str">
        <f t="shared" si="8"/>
        <v>04025053</v>
      </c>
      <c r="AJ55" s="17" t="s">
        <v>4735</v>
      </c>
      <c r="AK55" s="18" t="s">
        <v>10630</v>
      </c>
      <c r="AL55" s="19" t="s">
        <v>8247</v>
      </c>
    </row>
    <row r="56" spans="1:38" x14ac:dyDescent="0.25">
      <c r="A56" s="17">
        <v>1504130</v>
      </c>
      <c r="B56" s="18">
        <v>18.822808999999999</v>
      </c>
      <c r="C56" s="18" t="s">
        <v>4194</v>
      </c>
      <c r="D56" s="18" t="s">
        <v>4735</v>
      </c>
      <c r="E56" s="18" t="s">
        <v>4756</v>
      </c>
      <c r="F56" s="18" t="s">
        <v>4758</v>
      </c>
      <c r="G56" s="18" t="s">
        <v>4758</v>
      </c>
      <c r="H56" s="18" t="s">
        <v>4195</v>
      </c>
      <c r="I56" s="18" t="s">
        <v>4760</v>
      </c>
      <c r="J56" s="19">
        <v>2719</v>
      </c>
      <c r="K56" s="34" t="s">
        <v>10631</v>
      </c>
      <c r="M56" s="29" t="str">
        <f t="shared" si="5"/>
        <v>YES</v>
      </c>
      <c r="N56" s="9" t="str">
        <f t="shared" si="6"/>
        <v>YES</v>
      </c>
      <c r="O56" s="9">
        <f t="shared" si="7"/>
        <v>1.0617353943289629</v>
      </c>
      <c r="P56" s="9" t="str">
        <f t="shared" si="4"/>
        <v>NO</v>
      </c>
      <c r="Q56" s="9" t="s">
        <v>4658</v>
      </c>
      <c r="R56" s="30" t="s">
        <v>4658</v>
      </c>
      <c r="T56" s="17">
        <v>494237831.03439999</v>
      </c>
      <c r="U56" s="18">
        <v>104617.81823</v>
      </c>
      <c r="V56" s="18">
        <v>38</v>
      </c>
      <c r="W56" s="18">
        <v>38</v>
      </c>
      <c r="X56" s="18" t="s">
        <v>1827</v>
      </c>
      <c r="Y56" s="18">
        <v>54</v>
      </c>
      <c r="Z56" s="18">
        <v>18</v>
      </c>
      <c r="AA56" s="18">
        <v>4</v>
      </c>
      <c r="AB56" s="18">
        <v>1</v>
      </c>
      <c r="AC56" s="18" t="s">
        <v>1796</v>
      </c>
      <c r="AD56" s="18">
        <v>1</v>
      </c>
      <c r="AE56" s="19">
        <v>3</v>
      </c>
      <c r="AF56" s="24" t="s">
        <v>4735</v>
      </c>
      <c r="AG56" s="25" t="s">
        <v>4659</v>
      </c>
      <c r="AH56" s="19" t="str">
        <f t="shared" si="8"/>
        <v>04025054</v>
      </c>
      <c r="AJ56" s="17" t="s">
        <v>4735</v>
      </c>
      <c r="AK56" s="18" t="s">
        <v>10631</v>
      </c>
      <c r="AL56" s="19" t="s">
        <v>8248</v>
      </c>
    </row>
    <row r="57" spans="1:38" x14ac:dyDescent="0.25">
      <c r="A57" s="17">
        <v>1504045</v>
      </c>
      <c r="B57" s="18">
        <v>0.86462600000000001</v>
      </c>
      <c r="C57" s="18" t="s">
        <v>4188</v>
      </c>
      <c r="D57" s="18" t="s">
        <v>4735</v>
      </c>
      <c r="E57" s="18" t="s">
        <v>4756</v>
      </c>
      <c r="F57" s="18" t="s">
        <v>7351</v>
      </c>
      <c r="G57" s="18" t="s">
        <v>7354</v>
      </c>
      <c r="H57" s="18" t="s">
        <v>4189</v>
      </c>
      <c r="I57" s="18" t="s">
        <v>4760</v>
      </c>
      <c r="J57" s="19">
        <v>2225</v>
      </c>
      <c r="K57" s="34" t="s">
        <v>10632</v>
      </c>
      <c r="M57" s="29" t="str">
        <f t="shared" si="5"/>
        <v>YES</v>
      </c>
      <c r="N57" s="9" t="str">
        <f t="shared" si="6"/>
        <v>YES</v>
      </c>
      <c r="O57" s="9">
        <f t="shared" si="7"/>
        <v>1.0068175011959151</v>
      </c>
      <c r="P57" s="9" t="str">
        <f t="shared" si="4"/>
        <v>YES</v>
      </c>
      <c r="Q57" s="9" t="s">
        <v>4658</v>
      </c>
      <c r="R57" s="30" t="s">
        <v>4658</v>
      </c>
      <c r="T57" s="17">
        <v>23941170.519749999</v>
      </c>
      <c r="U57" s="18">
        <v>20905.89673</v>
      </c>
      <c r="V57" s="18">
        <v>27</v>
      </c>
      <c r="W57" s="18">
        <v>27</v>
      </c>
      <c r="X57" s="18" t="s">
        <v>1815</v>
      </c>
      <c r="Y57" s="18">
        <v>55</v>
      </c>
      <c r="Z57" s="18">
        <v>1</v>
      </c>
      <c r="AA57" s="18">
        <v>5</v>
      </c>
      <c r="AB57" s="18">
        <v>1</v>
      </c>
      <c r="AC57" s="18" t="s">
        <v>1796</v>
      </c>
      <c r="AD57" s="18">
        <v>1</v>
      </c>
      <c r="AE57" s="19">
        <v>3</v>
      </c>
      <c r="AF57" s="24" t="s">
        <v>4735</v>
      </c>
      <c r="AG57" s="25" t="s">
        <v>4659</v>
      </c>
      <c r="AH57" s="19" t="str">
        <f t="shared" si="8"/>
        <v>04025055</v>
      </c>
      <c r="AJ57" s="17" t="s">
        <v>4735</v>
      </c>
      <c r="AK57" s="18" t="s">
        <v>10632</v>
      </c>
      <c r="AL57" s="19" t="s">
        <v>8249</v>
      </c>
    </row>
    <row r="58" spans="1:38" x14ac:dyDescent="0.25">
      <c r="A58" s="17">
        <v>1124329</v>
      </c>
      <c r="B58" s="18">
        <v>158.84304700000001</v>
      </c>
      <c r="C58" s="18" t="s">
        <v>4239</v>
      </c>
      <c r="D58" s="18" t="s">
        <v>4735</v>
      </c>
      <c r="E58" s="18" t="s">
        <v>4756</v>
      </c>
      <c r="F58" s="18" t="s">
        <v>7431</v>
      </c>
      <c r="G58" s="18" t="s">
        <v>4758</v>
      </c>
      <c r="H58" s="18" t="s">
        <v>4240</v>
      </c>
      <c r="I58" s="18" t="s">
        <v>4760</v>
      </c>
      <c r="J58" s="19">
        <v>197</v>
      </c>
      <c r="K58" s="34" t="s">
        <v>10633</v>
      </c>
      <c r="M58" s="29" t="str">
        <f t="shared" si="5"/>
        <v>YES</v>
      </c>
      <c r="N58" s="9" t="str">
        <f t="shared" si="6"/>
        <v>YES</v>
      </c>
      <c r="O58" s="9">
        <f t="shared" si="7"/>
        <v>0.95238366843089894</v>
      </c>
      <c r="P58" s="9" t="str">
        <f t="shared" si="4"/>
        <v>NO</v>
      </c>
      <c r="Q58" s="9" t="s">
        <v>4658</v>
      </c>
      <c r="R58" s="30" t="s">
        <v>4658</v>
      </c>
      <c r="T58" s="17">
        <v>4649691241.3257103</v>
      </c>
      <c r="U58" s="18">
        <v>288620.14541</v>
      </c>
      <c r="V58" s="18">
        <v>83</v>
      </c>
      <c r="W58" s="18">
        <v>83</v>
      </c>
      <c r="X58" s="18" t="s">
        <v>1866</v>
      </c>
      <c r="Y58" s="18">
        <v>56</v>
      </c>
      <c r="Z58" s="18">
        <v>167</v>
      </c>
      <c r="AA58" s="18">
        <v>4</v>
      </c>
      <c r="AB58" s="18">
        <v>1</v>
      </c>
      <c r="AC58" s="18" t="s">
        <v>1825</v>
      </c>
      <c r="AD58" s="18">
        <v>4</v>
      </c>
      <c r="AE58" s="19">
        <v>2</v>
      </c>
      <c r="AF58" s="24" t="s">
        <v>4735</v>
      </c>
      <c r="AG58" s="25" t="s">
        <v>4659</v>
      </c>
      <c r="AH58" s="19" t="str">
        <f t="shared" si="8"/>
        <v>04025056</v>
      </c>
      <c r="AJ58" s="17" t="s">
        <v>4735</v>
      </c>
      <c r="AK58" s="18" t="s">
        <v>10633</v>
      </c>
      <c r="AL58" s="19" t="s">
        <v>8250</v>
      </c>
    </row>
    <row r="59" spans="1:38" x14ac:dyDescent="0.25">
      <c r="A59" s="17">
        <v>1178016</v>
      </c>
      <c r="B59" s="18">
        <v>2.963117</v>
      </c>
      <c r="C59" s="18" t="s">
        <v>7409</v>
      </c>
      <c r="D59" s="18" t="s">
        <v>4735</v>
      </c>
      <c r="E59" s="18" t="s">
        <v>4756</v>
      </c>
      <c r="F59" s="18" t="s">
        <v>7367</v>
      </c>
      <c r="G59" s="18" t="s">
        <v>7390</v>
      </c>
      <c r="H59" s="18" t="s">
        <v>7410</v>
      </c>
      <c r="I59" s="18" t="s">
        <v>4760</v>
      </c>
      <c r="J59" s="19">
        <v>4193</v>
      </c>
      <c r="K59" s="34" t="s">
        <v>10634</v>
      </c>
      <c r="M59" s="29" t="str">
        <f t="shared" si="5"/>
        <v>YES</v>
      </c>
      <c r="N59" s="9" t="str">
        <f t="shared" si="6"/>
        <v>YES</v>
      </c>
      <c r="O59" s="9">
        <f t="shared" si="7"/>
        <v>0.98733664619298955</v>
      </c>
      <c r="P59" s="9" t="str">
        <f t="shared" si="4"/>
        <v>YES</v>
      </c>
      <c r="Q59" s="9" t="s">
        <v>4658</v>
      </c>
      <c r="R59" s="30" t="s">
        <v>4658</v>
      </c>
      <c r="T59" s="17">
        <v>83666458.944189996</v>
      </c>
      <c r="U59" s="18">
        <v>37988.71963</v>
      </c>
      <c r="V59" s="18">
        <v>25</v>
      </c>
      <c r="W59" s="18">
        <v>25</v>
      </c>
      <c r="X59" s="18" t="s">
        <v>1813</v>
      </c>
      <c r="Y59" s="18">
        <v>57</v>
      </c>
      <c r="Z59" s="18">
        <v>3</v>
      </c>
      <c r="AA59" s="18">
        <v>1</v>
      </c>
      <c r="AB59" s="18">
        <v>1</v>
      </c>
      <c r="AC59" s="18" t="s">
        <v>1791</v>
      </c>
      <c r="AD59" s="18">
        <v>1</v>
      </c>
      <c r="AE59" s="19">
        <v>1</v>
      </c>
      <c r="AF59" s="24" t="s">
        <v>4735</v>
      </c>
      <c r="AG59" s="25" t="s">
        <v>4659</v>
      </c>
      <c r="AH59" s="19" t="str">
        <f t="shared" si="8"/>
        <v>04025057</v>
      </c>
      <c r="AJ59" s="17" t="s">
        <v>4735</v>
      </c>
      <c r="AK59" s="18" t="s">
        <v>10634</v>
      </c>
      <c r="AL59" s="19" t="s">
        <v>8251</v>
      </c>
    </row>
    <row r="60" spans="1:38" x14ac:dyDescent="0.25">
      <c r="A60" s="17">
        <v>1099705</v>
      </c>
      <c r="B60" s="18">
        <v>23.392821999999999</v>
      </c>
      <c r="C60" s="18" t="s">
        <v>4295</v>
      </c>
      <c r="D60" s="18" t="s">
        <v>4735</v>
      </c>
      <c r="E60" s="18" t="s">
        <v>4756</v>
      </c>
      <c r="F60" s="18" t="s">
        <v>7367</v>
      </c>
      <c r="G60" s="18" t="s">
        <v>4758</v>
      </c>
      <c r="H60" s="18" t="s">
        <v>4296</v>
      </c>
      <c r="I60" s="18" t="s">
        <v>4760</v>
      </c>
      <c r="J60" s="19">
        <v>1976</v>
      </c>
      <c r="K60" s="34" t="s">
        <v>10635</v>
      </c>
      <c r="M60" s="29" t="str">
        <f t="shared" si="5"/>
        <v>YES</v>
      </c>
      <c r="N60" s="9" t="str">
        <f t="shared" si="6"/>
        <v>YES</v>
      </c>
      <c r="O60" s="9">
        <f t="shared" si="7"/>
        <v>0.98491991500460874</v>
      </c>
      <c r="P60" s="9" t="str">
        <f t="shared" si="4"/>
        <v>YES</v>
      </c>
      <c r="Q60" s="9" t="s">
        <v>4658</v>
      </c>
      <c r="R60" s="30" t="s">
        <v>4658</v>
      </c>
      <c r="T60" s="17">
        <v>662139569.83675003</v>
      </c>
      <c r="U60" s="18">
        <v>128823.07771</v>
      </c>
      <c r="V60" s="18">
        <v>46</v>
      </c>
      <c r="W60" s="18">
        <v>46</v>
      </c>
      <c r="X60" s="18" t="s">
        <v>1833</v>
      </c>
      <c r="Y60" s="18">
        <v>58</v>
      </c>
      <c r="Z60" s="18">
        <v>24</v>
      </c>
      <c r="AA60" s="18">
        <v>3</v>
      </c>
      <c r="AB60" s="18">
        <v>1</v>
      </c>
      <c r="AC60" s="18" t="s">
        <v>1791</v>
      </c>
      <c r="AD60" s="18">
        <v>1</v>
      </c>
      <c r="AE60" s="19">
        <v>1</v>
      </c>
      <c r="AF60" s="24" t="s">
        <v>4735</v>
      </c>
      <c r="AG60" s="25" t="s">
        <v>4659</v>
      </c>
      <c r="AH60" s="19" t="str">
        <f t="shared" si="8"/>
        <v>04025058</v>
      </c>
      <c r="AJ60" s="17" t="s">
        <v>4735</v>
      </c>
      <c r="AK60" s="18" t="s">
        <v>10635</v>
      </c>
      <c r="AL60" s="19" t="s">
        <v>8252</v>
      </c>
    </row>
    <row r="61" spans="1:38" x14ac:dyDescent="0.25">
      <c r="A61" s="17">
        <v>1099746</v>
      </c>
      <c r="B61" s="18">
        <v>3.1562030000000001</v>
      </c>
      <c r="C61" s="18" t="s">
        <v>4299</v>
      </c>
      <c r="D61" s="18" t="s">
        <v>4735</v>
      </c>
      <c r="E61" s="18" t="s">
        <v>4756</v>
      </c>
      <c r="F61" s="18" t="s">
        <v>4758</v>
      </c>
      <c r="G61" s="18" t="s">
        <v>4758</v>
      </c>
      <c r="H61" s="18" t="s">
        <v>4300</v>
      </c>
      <c r="I61" s="18" t="s">
        <v>4760</v>
      </c>
      <c r="J61" s="19">
        <v>355</v>
      </c>
      <c r="K61" s="34" t="s">
        <v>10636</v>
      </c>
      <c r="M61" s="29" t="str">
        <f t="shared" si="5"/>
        <v>YES</v>
      </c>
      <c r="N61" s="9" t="str">
        <f t="shared" si="6"/>
        <v>YES</v>
      </c>
      <c r="O61" s="9">
        <f t="shared" si="7"/>
        <v>1.0692569334880355</v>
      </c>
      <c r="P61" s="9" t="str">
        <f t="shared" si="4"/>
        <v>NO</v>
      </c>
      <c r="Q61" s="9" t="s">
        <v>4658</v>
      </c>
      <c r="R61" s="30" t="s">
        <v>4658</v>
      </c>
      <c r="T61" s="17">
        <v>82290688.944299996</v>
      </c>
      <c r="U61" s="18">
        <v>42770.199059999999</v>
      </c>
      <c r="V61" s="18">
        <v>79</v>
      </c>
      <c r="W61" s="18">
        <v>79</v>
      </c>
      <c r="X61" s="18" t="s">
        <v>6388</v>
      </c>
      <c r="Y61" s="18">
        <v>59</v>
      </c>
      <c r="Z61" s="18">
        <v>3</v>
      </c>
      <c r="AA61" s="18">
        <v>2</v>
      </c>
      <c r="AB61" s="18">
        <v>1</v>
      </c>
      <c r="AC61" s="18" t="s">
        <v>1791</v>
      </c>
      <c r="AD61" s="18">
        <v>4</v>
      </c>
      <c r="AE61" s="19">
        <v>2</v>
      </c>
      <c r="AF61" s="24" t="s">
        <v>4735</v>
      </c>
      <c r="AG61" s="25" t="s">
        <v>4659</v>
      </c>
      <c r="AH61" s="19" t="str">
        <f t="shared" si="8"/>
        <v>04025059</v>
      </c>
      <c r="AJ61" s="17" t="s">
        <v>4735</v>
      </c>
      <c r="AK61" s="18" t="s">
        <v>10636</v>
      </c>
      <c r="AL61" s="19" t="s">
        <v>8253</v>
      </c>
    </row>
    <row r="62" spans="1:38" x14ac:dyDescent="0.25">
      <c r="A62" s="17">
        <v>1504271</v>
      </c>
      <c r="B62" s="18">
        <v>3.1578439999999999</v>
      </c>
      <c r="C62" s="18" t="s">
        <v>4208</v>
      </c>
      <c r="D62" s="18" t="s">
        <v>4735</v>
      </c>
      <c r="E62" s="18" t="s">
        <v>4756</v>
      </c>
      <c r="F62" s="18" t="s">
        <v>7346</v>
      </c>
      <c r="G62" s="18" t="s">
        <v>4758</v>
      </c>
      <c r="H62" s="18" t="s">
        <v>4209</v>
      </c>
      <c r="I62" s="18" t="s">
        <v>4760</v>
      </c>
      <c r="J62" s="19">
        <v>1758</v>
      </c>
      <c r="K62" s="34" t="s">
        <v>10637</v>
      </c>
      <c r="M62" s="29" t="str">
        <f t="shared" si="5"/>
        <v>YES</v>
      </c>
      <c r="N62" s="9" t="str">
        <f t="shared" si="6"/>
        <v>YES</v>
      </c>
      <c r="O62" s="9">
        <f t="shared" si="7"/>
        <v>1.0066132770353331</v>
      </c>
      <c r="P62" s="9" t="str">
        <f t="shared" si="4"/>
        <v>YES</v>
      </c>
      <c r="Q62" s="9" t="s">
        <v>4658</v>
      </c>
      <c r="R62" s="30" t="s">
        <v>4658</v>
      </c>
      <c r="T62" s="17">
        <v>87457259.086510003</v>
      </c>
      <c r="U62" s="18">
        <v>47572.651409999999</v>
      </c>
      <c r="V62" s="18">
        <v>14</v>
      </c>
      <c r="W62" s="18">
        <v>14</v>
      </c>
      <c r="X62" s="18" t="s">
        <v>1801</v>
      </c>
      <c r="Y62" s="18">
        <v>60</v>
      </c>
      <c r="Z62" s="18">
        <v>3</v>
      </c>
      <c r="AA62" s="18">
        <v>4</v>
      </c>
      <c r="AB62" s="18">
        <v>1</v>
      </c>
      <c r="AC62" s="18" t="s">
        <v>1796</v>
      </c>
      <c r="AD62" s="18">
        <v>1</v>
      </c>
      <c r="AE62" s="19">
        <v>3</v>
      </c>
      <c r="AF62" s="24" t="s">
        <v>4735</v>
      </c>
      <c r="AG62" s="25" t="s">
        <v>4659</v>
      </c>
      <c r="AH62" s="19" t="str">
        <f t="shared" si="8"/>
        <v>04025060</v>
      </c>
      <c r="AJ62" s="17" t="s">
        <v>4735</v>
      </c>
      <c r="AK62" s="18" t="s">
        <v>10637</v>
      </c>
      <c r="AL62" s="19" t="s">
        <v>8254</v>
      </c>
    </row>
    <row r="63" spans="1:38" x14ac:dyDescent="0.25">
      <c r="A63" s="17">
        <v>1504349</v>
      </c>
      <c r="B63" s="18">
        <v>3.4493710000000002</v>
      </c>
      <c r="C63" s="18" t="s">
        <v>4214</v>
      </c>
      <c r="D63" s="18" t="s">
        <v>4735</v>
      </c>
      <c r="E63" s="18" t="s">
        <v>4756</v>
      </c>
      <c r="F63" s="18" t="s">
        <v>7346</v>
      </c>
      <c r="G63" s="18" t="s">
        <v>4758</v>
      </c>
      <c r="H63" s="18" t="s">
        <v>4215</v>
      </c>
      <c r="I63" s="18" t="s">
        <v>4760</v>
      </c>
      <c r="J63" s="19">
        <v>2252</v>
      </c>
      <c r="K63" s="34" t="s">
        <v>10638</v>
      </c>
      <c r="M63" s="29" t="str">
        <f t="shared" si="5"/>
        <v>YES</v>
      </c>
      <c r="N63" s="9" t="str">
        <f t="shared" si="6"/>
        <v>YES</v>
      </c>
      <c r="O63" s="9">
        <f t="shared" si="7"/>
        <v>1.0008339413991201</v>
      </c>
      <c r="P63" s="9" t="str">
        <f t="shared" si="4"/>
        <v>YES</v>
      </c>
      <c r="Q63" s="9" t="s">
        <v>4658</v>
      </c>
      <c r="R63" s="30" t="s">
        <v>4658</v>
      </c>
      <c r="T63" s="17">
        <v>96082817.047519997</v>
      </c>
      <c r="U63" s="18">
        <v>44931.110249999998</v>
      </c>
      <c r="V63" s="18">
        <v>13</v>
      </c>
      <c r="W63" s="18">
        <v>13</v>
      </c>
      <c r="X63" s="18" t="s">
        <v>1800</v>
      </c>
      <c r="Y63" s="18">
        <v>61</v>
      </c>
      <c r="Z63" s="18">
        <v>3</v>
      </c>
      <c r="AA63" s="18">
        <v>5</v>
      </c>
      <c r="AB63" s="18">
        <v>1</v>
      </c>
      <c r="AC63" s="18" t="s">
        <v>1796</v>
      </c>
      <c r="AD63" s="18">
        <v>1</v>
      </c>
      <c r="AE63" s="19">
        <v>3</v>
      </c>
      <c r="AF63" s="24" t="s">
        <v>4735</v>
      </c>
      <c r="AG63" s="25" t="s">
        <v>4659</v>
      </c>
      <c r="AH63" s="19" t="str">
        <f t="shared" si="8"/>
        <v>04025061</v>
      </c>
      <c r="AJ63" s="17" t="s">
        <v>4735</v>
      </c>
      <c r="AK63" s="18" t="s">
        <v>10638</v>
      </c>
      <c r="AL63" s="19" t="s">
        <v>8255</v>
      </c>
    </row>
    <row r="64" spans="1:38" x14ac:dyDescent="0.25">
      <c r="A64" s="17">
        <v>1099685</v>
      </c>
      <c r="B64" s="18">
        <v>5.9052059999999997</v>
      </c>
      <c r="C64" s="18" t="s">
        <v>4293</v>
      </c>
      <c r="D64" s="18" t="s">
        <v>4735</v>
      </c>
      <c r="E64" s="18" t="s">
        <v>4756</v>
      </c>
      <c r="F64" s="18" t="s">
        <v>7367</v>
      </c>
      <c r="G64" s="18" t="s">
        <v>4758</v>
      </c>
      <c r="H64" s="18" t="s">
        <v>4294</v>
      </c>
      <c r="I64" s="18" t="s">
        <v>4760</v>
      </c>
      <c r="J64" s="19">
        <v>1690</v>
      </c>
      <c r="K64" s="34" t="s">
        <v>10639</v>
      </c>
      <c r="M64" s="29" t="str">
        <f t="shared" si="5"/>
        <v>YES</v>
      </c>
      <c r="N64" s="9" t="str">
        <f t="shared" si="6"/>
        <v>NO</v>
      </c>
      <c r="O64" s="9">
        <f t="shared" si="7"/>
        <v>1.0116565889505349</v>
      </c>
      <c r="P64" s="9" t="str">
        <f t="shared" si="4"/>
        <v>YES</v>
      </c>
      <c r="Q64" s="9" t="s">
        <v>4658</v>
      </c>
      <c r="R64" s="30" t="s">
        <v>4658</v>
      </c>
      <c r="T64" s="17">
        <v>162730808.8026</v>
      </c>
      <c r="U64" s="18">
        <v>83957.738889999993</v>
      </c>
      <c r="V64" s="18">
        <v>63</v>
      </c>
      <c r="W64" s="18">
        <v>63</v>
      </c>
      <c r="X64" s="18" t="s">
        <v>1850</v>
      </c>
      <c r="Y64" s="18">
        <v>62</v>
      </c>
      <c r="Z64" s="18">
        <v>6</v>
      </c>
      <c r="AA64" s="18">
        <v>3</v>
      </c>
      <c r="AB64" s="18">
        <v>1</v>
      </c>
      <c r="AC64" s="18" t="s">
        <v>1791</v>
      </c>
      <c r="AD64" s="18">
        <v>1</v>
      </c>
      <c r="AE64" s="19">
        <v>1</v>
      </c>
      <c r="AF64" s="24" t="s">
        <v>4735</v>
      </c>
      <c r="AG64" s="25" t="s">
        <v>4659</v>
      </c>
      <c r="AH64" s="19" t="str">
        <f t="shared" si="8"/>
        <v>04025062</v>
      </c>
      <c r="AJ64" s="17" t="s">
        <v>4735</v>
      </c>
      <c r="AK64" s="18" t="s">
        <v>10639</v>
      </c>
      <c r="AL64" s="19" t="s">
        <v>8256</v>
      </c>
    </row>
    <row r="65" spans="1:38" x14ac:dyDescent="0.25">
      <c r="A65" s="17">
        <v>1408981</v>
      </c>
      <c r="B65" s="18">
        <v>5.1642619999999999</v>
      </c>
      <c r="C65" s="18" t="s">
        <v>7356</v>
      </c>
      <c r="D65" s="18" t="s">
        <v>4735</v>
      </c>
      <c r="E65" s="18" t="s">
        <v>4756</v>
      </c>
      <c r="F65" s="18" t="s">
        <v>7351</v>
      </c>
      <c r="G65" s="18" t="s">
        <v>4758</v>
      </c>
      <c r="H65" s="18" t="s">
        <v>7357</v>
      </c>
      <c r="I65" s="18" t="s">
        <v>4760</v>
      </c>
      <c r="J65" s="19">
        <v>2390</v>
      </c>
      <c r="K65" s="34" t="s">
        <v>10640</v>
      </c>
      <c r="M65" s="29" t="str">
        <f t="shared" si="5"/>
        <v>YES</v>
      </c>
      <c r="N65" s="9" t="str">
        <f t="shared" si="6"/>
        <v>YES</v>
      </c>
      <c r="O65" s="9">
        <f t="shared" si="7"/>
        <v>1.0064345389107896</v>
      </c>
      <c r="P65" s="9" t="str">
        <f t="shared" si="4"/>
        <v>YES</v>
      </c>
      <c r="Q65" s="9" t="s">
        <v>4658</v>
      </c>
      <c r="R65" s="30" t="s">
        <v>4658</v>
      </c>
      <c r="T65" s="17">
        <v>143050895.18948001</v>
      </c>
      <c r="U65" s="18">
        <v>74929.127179999996</v>
      </c>
      <c r="V65" s="18">
        <v>33</v>
      </c>
      <c r="W65" s="18">
        <v>33</v>
      </c>
      <c r="X65" s="18" t="s">
        <v>1821</v>
      </c>
      <c r="Y65" s="18">
        <v>63</v>
      </c>
      <c r="Z65" s="18">
        <v>5</v>
      </c>
      <c r="AA65" s="18">
        <v>5</v>
      </c>
      <c r="AB65" s="18">
        <v>1</v>
      </c>
      <c r="AC65" s="18" t="s">
        <v>1796</v>
      </c>
      <c r="AD65" s="18">
        <v>1</v>
      </c>
      <c r="AE65" s="19">
        <v>3</v>
      </c>
      <c r="AF65" s="24" t="s">
        <v>4735</v>
      </c>
      <c r="AG65" s="25" t="s">
        <v>4659</v>
      </c>
      <c r="AH65" s="19" t="str">
        <f t="shared" si="8"/>
        <v>04025063</v>
      </c>
      <c r="AJ65" s="17" t="s">
        <v>4735</v>
      </c>
      <c r="AK65" s="18" t="s">
        <v>10640</v>
      </c>
      <c r="AL65" s="19" t="s">
        <v>8257</v>
      </c>
    </row>
    <row r="66" spans="1:38" x14ac:dyDescent="0.25">
      <c r="A66" s="17">
        <v>1124533</v>
      </c>
      <c r="B66" s="18">
        <v>11.917831</v>
      </c>
      <c r="C66" s="18" t="s">
        <v>4259</v>
      </c>
      <c r="D66" s="18" t="s">
        <v>4735</v>
      </c>
      <c r="E66" s="18" t="s">
        <v>4756</v>
      </c>
      <c r="F66" s="18" t="s">
        <v>4758</v>
      </c>
      <c r="G66" s="18" t="s">
        <v>4758</v>
      </c>
      <c r="H66" s="18" t="s">
        <v>4260</v>
      </c>
      <c r="I66" s="18" t="s">
        <v>4760</v>
      </c>
      <c r="J66" s="19">
        <v>2465</v>
      </c>
      <c r="K66" s="34" t="s">
        <v>10641</v>
      </c>
      <c r="M66" s="29" t="str">
        <f t="shared" si="5"/>
        <v>YES</v>
      </c>
      <c r="N66" s="9" t="str">
        <f t="shared" si="6"/>
        <v>YES</v>
      </c>
      <c r="O66" s="9">
        <f t="shared" si="7"/>
        <v>1.0056121476084792</v>
      </c>
      <c r="P66" s="9" t="str">
        <f t="shared" si="4"/>
        <v>YES</v>
      </c>
      <c r="Q66" s="9" t="s">
        <v>4658</v>
      </c>
      <c r="R66" s="30" t="s">
        <v>4658</v>
      </c>
      <c r="T66" s="17">
        <v>330395829.58554</v>
      </c>
      <c r="U66" s="18">
        <v>127714.25156</v>
      </c>
      <c r="V66" s="18">
        <v>106</v>
      </c>
      <c r="W66" s="18">
        <v>106</v>
      </c>
      <c r="X66" s="18" t="s">
        <v>1885</v>
      </c>
      <c r="Y66" s="18">
        <v>64</v>
      </c>
      <c r="Z66" s="18">
        <v>21</v>
      </c>
      <c r="AA66" s="18">
        <v>1</v>
      </c>
      <c r="AB66" s="18">
        <v>1</v>
      </c>
      <c r="AC66" s="18" t="s">
        <v>1791</v>
      </c>
      <c r="AD66" s="18">
        <v>1</v>
      </c>
      <c r="AE66" s="19">
        <v>1</v>
      </c>
      <c r="AF66" s="24" t="s">
        <v>4735</v>
      </c>
      <c r="AG66" s="25" t="s">
        <v>4659</v>
      </c>
      <c r="AH66" s="19" t="str">
        <f t="shared" si="8"/>
        <v>04025064</v>
      </c>
      <c r="AJ66" s="17" t="s">
        <v>4735</v>
      </c>
      <c r="AK66" s="18" t="s">
        <v>10641</v>
      </c>
      <c r="AL66" s="19" t="s">
        <v>8258</v>
      </c>
    </row>
    <row r="67" spans="1:38" x14ac:dyDescent="0.25">
      <c r="A67" s="17">
        <v>1408500</v>
      </c>
      <c r="B67" s="18">
        <v>34.513990999999997</v>
      </c>
      <c r="C67" s="18" t="s">
        <v>7341</v>
      </c>
      <c r="D67" s="18" t="s">
        <v>4735</v>
      </c>
      <c r="E67" s="18" t="s">
        <v>4756</v>
      </c>
      <c r="F67" s="18" t="s">
        <v>4758</v>
      </c>
      <c r="G67" s="18" t="s">
        <v>4758</v>
      </c>
      <c r="H67" s="18" t="s">
        <v>7342</v>
      </c>
      <c r="I67" s="18" t="s">
        <v>4760</v>
      </c>
      <c r="J67" s="19">
        <v>3372</v>
      </c>
      <c r="K67" s="34" t="s">
        <v>10642</v>
      </c>
      <c r="M67" s="29" t="str">
        <f t="shared" ref="M67:M98" si="9">IF(C67=AH67,"YES","NO")</f>
        <v>YES</v>
      </c>
      <c r="N67" s="9" t="str">
        <f t="shared" ref="N67:N98" si="10">IF(H67=X67,"YES","NO")</f>
        <v>YES</v>
      </c>
      <c r="O67" s="9">
        <f t="shared" ref="O67:O98" si="11">(B67*(5280*5280))/T67</f>
        <v>1.0188950352947239</v>
      </c>
      <c r="P67" s="9" t="str">
        <f t="shared" si="4"/>
        <v>YES</v>
      </c>
      <c r="Q67" s="9" t="s">
        <v>4658</v>
      </c>
      <c r="R67" s="30" t="s">
        <v>4658</v>
      </c>
      <c r="T67" s="17">
        <v>944351295.63279998</v>
      </c>
      <c r="U67" s="18">
        <v>159139.72722999999</v>
      </c>
      <c r="V67" s="18">
        <v>39</v>
      </c>
      <c r="W67" s="18">
        <v>39</v>
      </c>
      <c r="X67" s="18" t="s">
        <v>1828</v>
      </c>
      <c r="Y67" s="18">
        <v>65</v>
      </c>
      <c r="Z67" s="18">
        <v>34</v>
      </c>
      <c r="AA67" s="18">
        <v>4</v>
      </c>
      <c r="AB67" s="18">
        <v>1</v>
      </c>
      <c r="AC67" s="18" t="s">
        <v>1796</v>
      </c>
      <c r="AD67" s="18">
        <v>1</v>
      </c>
      <c r="AE67" s="19">
        <v>3</v>
      </c>
      <c r="AF67" s="24" t="s">
        <v>4735</v>
      </c>
      <c r="AG67" s="25" t="s">
        <v>4659</v>
      </c>
      <c r="AH67" s="19" t="str">
        <f t="shared" ref="AH67:AH98" si="12">CONCATENATE(AF67,AG67,Y67)</f>
        <v>04025065</v>
      </c>
      <c r="AJ67" s="17" t="s">
        <v>4735</v>
      </c>
      <c r="AK67" s="18" t="s">
        <v>10642</v>
      </c>
      <c r="AL67" s="19" t="s">
        <v>8259</v>
      </c>
    </row>
    <row r="68" spans="1:38" x14ac:dyDescent="0.25">
      <c r="A68" s="17">
        <v>1177831</v>
      </c>
      <c r="B68" s="18">
        <v>5.4132559999999996</v>
      </c>
      <c r="C68" s="18" t="s">
        <v>7389</v>
      </c>
      <c r="D68" s="18" t="s">
        <v>4735</v>
      </c>
      <c r="E68" s="18" t="s">
        <v>4756</v>
      </c>
      <c r="F68" s="18" t="s">
        <v>7367</v>
      </c>
      <c r="G68" s="18" t="s">
        <v>7390</v>
      </c>
      <c r="H68" s="18" t="s">
        <v>7391</v>
      </c>
      <c r="I68" s="18" t="s">
        <v>4760</v>
      </c>
      <c r="J68" s="19">
        <v>1982</v>
      </c>
      <c r="K68" s="34" t="s">
        <v>10643</v>
      </c>
      <c r="M68" s="29" t="str">
        <f t="shared" si="9"/>
        <v>YES</v>
      </c>
      <c r="N68" s="9" t="str">
        <f t="shared" si="10"/>
        <v>YES</v>
      </c>
      <c r="O68" s="9">
        <f t="shared" si="11"/>
        <v>1.0020325010045905</v>
      </c>
      <c r="P68" s="9" t="str">
        <f t="shared" ref="P68:P114" si="13">IF(O68&gt;0.970001,IF(O68&lt;1.02999,"YES","NO"),"NO")</f>
        <v>YES</v>
      </c>
      <c r="Q68" s="9" t="s">
        <v>4658</v>
      </c>
      <c r="R68" s="30" t="s">
        <v>4658</v>
      </c>
      <c r="T68" s="17">
        <v>150606807.58269</v>
      </c>
      <c r="U68" s="18">
        <v>51078.000489999999</v>
      </c>
      <c r="V68" s="18">
        <v>20</v>
      </c>
      <c r="W68" s="18">
        <v>20</v>
      </c>
      <c r="X68" s="18" t="s">
        <v>1807</v>
      </c>
      <c r="Y68" s="18">
        <v>66</v>
      </c>
      <c r="Z68" s="18">
        <v>5</v>
      </c>
      <c r="AA68" s="18">
        <v>1</v>
      </c>
      <c r="AB68" s="18">
        <v>1</v>
      </c>
      <c r="AC68" s="18" t="s">
        <v>1791</v>
      </c>
      <c r="AD68" s="18">
        <v>1</v>
      </c>
      <c r="AE68" s="19">
        <v>1</v>
      </c>
      <c r="AF68" s="24" t="s">
        <v>4735</v>
      </c>
      <c r="AG68" s="25" t="s">
        <v>4659</v>
      </c>
      <c r="AH68" s="19" t="str">
        <f t="shared" si="12"/>
        <v>04025066</v>
      </c>
      <c r="AJ68" s="17" t="s">
        <v>4735</v>
      </c>
      <c r="AK68" s="18" t="s">
        <v>10643</v>
      </c>
      <c r="AL68" s="19" t="s">
        <v>8260</v>
      </c>
    </row>
    <row r="69" spans="1:38" x14ac:dyDescent="0.25">
      <c r="A69" s="17">
        <v>1178034</v>
      </c>
      <c r="B69" s="18">
        <v>3.7030249999999998</v>
      </c>
      <c r="C69" s="18" t="s">
        <v>7411</v>
      </c>
      <c r="D69" s="18" t="s">
        <v>4735</v>
      </c>
      <c r="E69" s="18" t="s">
        <v>4756</v>
      </c>
      <c r="F69" s="18" t="s">
        <v>7367</v>
      </c>
      <c r="G69" s="18" t="s">
        <v>7390</v>
      </c>
      <c r="H69" s="18" t="s">
        <v>7412</v>
      </c>
      <c r="I69" s="18" t="s">
        <v>4760</v>
      </c>
      <c r="J69" s="19">
        <v>1457</v>
      </c>
      <c r="K69" s="34" t="s">
        <v>10644</v>
      </c>
      <c r="M69" s="29" t="str">
        <f t="shared" si="9"/>
        <v>YES</v>
      </c>
      <c r="N69" s="9" t="str">
        <f t="shared" si="10"/>
        <v>YES</v>
      </c>
      <c r="O69" s="9">
        <f t="shared" si="11"/>
        <v>1.0136971418416103</v>
      </c>
      <c r="P69" s="9" t="str">
        <f t="shared" si="13"/>
        <v>YES</v>
      </c>
      <c r="Q69" s="9" t="s">
        <v>4658</v>
      </c>
      <c r="R69" s="30" t="s">
        <v>4658</v>
      </c>
      <c r="T69" s="17">
        <v>101839502.05527</v>
      </c>
      <c r="U69" s="18">
        <v>45286.698409999997</v>
      </c>
      <c r="V69" s="18">
        <v>19</v>
      </c>
      <c r="W69" s="18">
        <v>19</v>
      </c>
      <c r="X69" s="18" t="s">
        <v>1806</v>
      </c>
      <c r="Y69" s="18">
        <v>67</v>
      </c>
      <c r="Z69" s="18">
        <v>4</v>
      </c>
      <c r="AA69" s="18">
        <v>1</v>
      </c>
      <c r="AB69" s="18">
        <v>1</v>
      </c>
      <c r="AC69" s="18" t="s">
        <v>1791</v>
      </c>
      <c r="AD69" s="18">
        <v>1</v>
      </c>
      <c r="AE69" s="19">
        <v>1</v>
      </c>
      <c r="AF69" s="24" t="s">
        <v>4735</v>
      </c>
      <c r="AG69" s="25" t="s">
        <v>4659</v>
      </c>
      <c r="AH69" s="19" t="str">
        <f t="shared" si="12"/>
        <v>04025067</v>
      </c>
      <c r="AJ69" s="17" t="s">
        <v>4735</v>
      </c>
      <c r="AK69" s="18" t="s">
        <v>10644</v>
      </c>
      <c r="AL69" s="19" t="s">
        <v>8261</v>
      </c>
    </row>
    <row r="70" spans="1:38" x14ac:dyDescent="0.25">
      <c r="A70" s="17">
        <v>1124455</v>
      </c>
      <c r="B70" s="18">
        <v>5.6020430000000001</v>
      </c>
      <c r="C70" s="18" t="s">
        <v>4251</v>
      </c>
      <c r="D70" s="18" t="s">
        <v>4735</v>
      </c>
      <c r="E70" s="18" t="s">
        <v>4756</v>
      </c>
      <c r="F70" s="18" t="s">
        <v>7367</v>
      </c>
      <c r="G70" s="18" t="s">
        <v>4758</v>
      </c>
      <c r="H70" s="18" t="s">
        <v>4252</v>
      </c>
      <c r="I70" s="18" t="s">
        <v>4760</v>
      </c>
      <c r="J70" s="19">
        <v>1012</v>
      </c>
      <c r="K70" s="34" t="s">
        <v>10645</v>
      </c>
      <c r="M70" s="29" t="str">
        <f t="shared" si="9"/>
        <v>YES</v>
      </c>
      <c r="N70" s="9" t="str">
        <f t="shared" si="10"/>
        <v>NO</v>
      </c>
      <c r="O70" s="9">
        <f t="shared" si="11"/>
        <v>1.0077438628780293</v>
      </c>
      <c r="P70" s="9" t="str">
        <f t="shared" si="13"/>
        <v>YES</v>
      </c>
      <c r="Q70" s="9" t="s">
        <v>4658</v>
      </c>
      <c r="R70" s="30" t="s">
        <v>4658</v>
      </c>
      <c r="T70" s="17">
        <v>154975883.57936001</v>
      </c>
      <c r="U70" s="18">
        <v>67049.113389999999</v>
      </c>
      <c r="V70" s="18">
        <v>50</v>
      </c>
      <c r="W70" s="18">
        <v>50</v>
      </c>
      <c r="X70" s="18" t="s">
        <v>1837</v>
      </c>
      <c r="Y70" s="18">
        <v>68</v>
      </c>
      <c r="Z70" s="18">
        <v>6</v>
      </c>
      <c r="AA70" s="18">
        <v>1</v>
      </c>
      <c r="AB70" s="18">
        <v>1</v>
      </c>
      <c r="AC70" s="18" t="s">
        <v>1791</v>
      </c>
      <c r="AD70" s="18">
        <v>1</v>
      </c>
      <c r="AE70" s="19">
        <v>1</v>
      </c>
      <c r="AF70" s="24" t="s">
        <v>4735</v>
      </c>
      <c r="AG70" s="25" t="s">
        <v>4659</v>
      </c>
      <c r="AH70" s="19" t="str">
        <f t="shared" si="12"/>
        <v>04025068</v>
      </c>
      <c r="AJ70" s="17" t="s">
        <v>4735</v>
      </c>
      <c r="AK70" s="18" t="s">
        <v>10645</v>
      </c>
      <c r="AL70" s="19" t="s">
        <v>8262</v>
      </c>
    </row>
    <row r="71" spans="1:38" x14ac:dyDescent="0.25">
      <c r="A71" s="17">
        <v>1124206</v>
      </c>
      <c r="B71" s="18">
        <v>0.58676300000000003</v>
      </c>
      <c r="C71" s="18" t="s">
        <v>4227</v>
      </c>
      <c r="D71" s="18" t="s">
        <v>4735</v>
      </c>
      <c r="E71" s="18" t="s">
        <v>4756</v>
      </c>
      <c r="F71" s="18" t="s">
        <v>7367</v>
      </c>
      <c r="G71" s="18" t="s">
        <v>4221</v>
      </c>
      <c r="H71" s="18" t="s">
        <v>4228</v>
      </c>
      <c r="I71" s="18" t="s">
        <v>4760</v>
      </c>
      <c r="J71" s="19">
        <v>1813</v>
      </c>
      <c r="K71" s="34" t="s">
        <v>10646</v>
      </c>
      <c r="M71" s="29" t="str">
        <f t="shared" si="9"/>
        <v>YES</v>
      </c>
      <c r="N71" s="9" t="str">
        <f t="shared" si="10"/>
        <v>YES</v>
      </c>
      <c r="O71" s="9">
        <f t="shared" si="11"/>
        <v>1.0104438627937395</v>
      </c>
      <c r="P71" s="9" t="str">
        <f t="shared" si="13"/>
        <v>YES</v>
      </c>
      <c r="Q71" s="9" t="s">
        <v>4658</v>
      </c>
      <c r="R71" s="30" t="s">
        <v>4658</v>
      </c>
      <c r="T71" s="17">
        <v>16188938.56604</v>
      </c>
      <c r="U71" s="18">
        <v>22128.87383</v>
      </c>
      <c r="V71" s="18">
        <v>53</v>
      </c>
      <c r="W71" s="18">
        <v>53</v>
      </c>
      <c r="X71" s="18" t="s">
        <v>1840</v>
      </c>
      <c r="Y71" s="18">
        <v>69</v>
      </c>
      <c r="Z71" s="18">
        <v>1</v>
      </c>
      <c r="AA71" s="18">
        <v>1</v>
      </c>
      <c r="AB71" s="18">
        <v>1</v>
      </c>
      <c r="AC71" s="18" t="s">
        <v>1791</v>
      </c>
      <c r="AD71" s="18">
        <v>1</v>
      </c>
      <c r="AE71" s="19">
        <v>1</v>
      </c>
      <c r="AF71" s="24" t="s">
        <v>4735</v>
      </c>
      <c r="AG71" s="25" t="s">
        <v>4659</v>
      </c>
      <c r="AH71" s="19" t="str">
        <f t="shared" si="12"/>
        <v>04025069</v>
      </c>
      <c r="AJ71" s="17" t="s">
        <v>4735</v>
      </c>
      <c r="AK71" s="18" t="s">
        <v>10646</v>
      </c>
      <c r="AL71" s="19" t="s">
        <v>8263</v>
      </c>
    </row>
    <row r="72" spans="1:38" x14ac:dyDescent="0.25">
      <c r="A72" s="17">
        <v>1124128</v>
      </c>
      <c r="B72" s="18">
        <v>2.353367</v>
      </c>
      <c r="C72" s="18" t="s">
        <v>4218</v>
      </c>
      <c r="D72" s="18" t="s">
        <v>4735</v>
      </c>
      <c r="E72" s="18" t="s">
        <v>4756</v>
      </c>
      <c r="F72" s="18" t="s">
        <v>7367</v>
      </c>
      <c r="G72" s="18" t="s">
        <v>4758</v>
      </c>
      <c r="H72" s="18" t="s">
        <v>4219</v>
      </c>
      <c r="I72" s="18" t="s">
        <v>4760</v>
      </c>
      <c r="J72" s="19">
        <v>1562</v>
      </c>
      <c r="K72" s="34" t="s">
        <v>10647</v>
      </c>
      <c r="M72" s="29" t="str">
        <f t="shared" si="9"/>
        <v>YES</v>
      </c>
      <c r="N72" s="9" t="str">
        <f t="shared" si="10"/>
        <v>YES</v>
      </c>
      <c r="O72" s="9">
        <f t="shared" si="11"/>
        <v>1.0118932610651044</v>
      </c>
      <c r="P72" s="9" t="str">
        <f t="shared" si="13"/>
        <v>YES</v>
      </c>
      <c r="Q72" s="9" t="s">
        <v>4658</v>
      </c>
      <c r="R72" s="30" t="s">
        <v>4658</v>
      </c>
      <c r="T72" s="17">
        <v>64836983.402520001</v>
      </c>
      <c r="U72" s="18">
        <v>43861.916440000001</v>
      </c>
      <c r="V72" s="18">
        <v>100</v>
      </c>
      <c r="W72" s="18">
        <v>100</v>
      </c>
      <c r="X72" s="18" t="s">
        <v>1880</v>
      </c>
      <c r="Y72" s="18">
        <v>70</v>
      </c>
      <c r="Z72" s="18">
        <v>2</v>
      </c>
      <c r="AA72" s="18">
        <v>3</v>
      </c>
      <c r="AB72" s="18">
        <v>1</v>
      </c>
      <c r="AC72" s="18" t="s">
        <v>1791</v>
      </c>
      <c r="AD72" s="18">
        <v>1</v>
      </c>
      <c r="AE72" s="19">
        <v>1</v>
      </c>
      <c r="AF72" s="24" t="s">
        <v>4735</v>
      </c>
      <c r="AG72" s="25" t="s">
        <v>4659</v>
      </c>
      <c r="AH72" s="19" t="str">
        <f t="shared" si="12"/>
        <v>04025070</v>
      </c>
      <c r="AJ72" s="17" t="s">
        <v>4735</v>
      </c>
      <c r="AK72" s="18" t="s">
        <v>10647</v>
      </c>
      <c r="AL72" s="19" t="s">
        <v>8264</v>
      </c>
    </row>
    <row r="73" spans="1:38" x14ac:dyDescent="0.25">
      <c r="A73" s="17">
        <v>1124187</v>
      </c>
      <c r="B73" s="18">
        <v>0.81899900000000003</v>
      </c>
      <c r="C73" s="18" t="s">
        <v>4225</v>
      </c>
      <c r="D73" s="18" t="s">
        <v>4735</v>
      </c>
      <c r="E73" s="18" t="s">
        <v>4756</v>
      </c>
      <c r="F73" s="18" t="s">
        <v>7367</v>
      </c>
      <c r="G73" s="18" t="s">
        <v>4758</v>
      </c>
      <c r="H73" s="18" t="s">
        <v>4226</v>
      </c>
      <c r="I73" s="18" t="s">
        <v>4760</v>
      </c>
      <c r="J73" s="19">
        <v>1561</v>
      </c>
      <c r="K73" s="34" t="s">
        <v>10648</v>
      </c>
      <c r="M73" s="29" t="str">
        <f t="shared" si="9"/>
        <v>YES</v>
      </c>
      <c r="N73" s="9" t="str">
        <f t="shared" si="10"/>
        <v>YES</v>
      </c>
      <c r="O73" s="9">
        <f t="shared" si="11"/>
        <v>1.0012216541197501</v>
      </c>
      <c r="P73" s="9" t="str">
        <f t="shared" si="13"/>
        <v>YES</v>
      </c>
      <c r="Q73" s="9" t="s">
        <v>4658</v>
      </c>
      <c r="R73" s="30" t="s">
        <v>4658</v>
      </c>
      <c r="T73" s="17">
        <v>22804522.482760001</v>
      </c>
      <c r="U73" s="18">
        <v>25100.753390000002</v>
      </c>
      <c r="V73" s="18">
        <v>57</v>
      </c>
      <c r="W73" s="18">
        <v>57</v>
      </c>
      <c r="X73" s="18" t="s">
        <v>1844</v>
      </c>
      <c r="Y73" s="18">
        <v>71</v>
      </c>
      <c r="Z73" s="18">
        <v>1</v>
      </c>
      <c r="AA73" s="18">
        <v>1</v>
      </c>
      <c r="AB73" s="18">
        <v>1</v>
      </c>
      <c r="AC73" s="18" t="s">
        <v>1791</v>
      </c>
      <c r="AD73" s="18">
        <v>1</v>
      </c>
      <c r="AE73" s="19">
        <v>1</v>
      </c>
      <c r="AF73" s="24" t="s">
        <v>4735</v>
      </c>
      <c r="AG73" s="25" t="s">
        <v>4659</v>
      </c>
      <c r="AH73" s="19" t="str">
        <f t="shared" si="12"/>
        <v>04025071</v>
      </c>
      <c r="AJ73" s="17" t="s">
        <v>4735</v>
      </c>
      <c r="AK73" s="18" t="s">
        <v>10648</v>
      </c>
      <c r="AL73" s="19" t="s">
        <v>8265</v>
      </c>
    </row>
    <row r="74" spans="1:38" x14ac:dyDescent="0.25">
      <c r="A74" s="17">
        <v>1124348</v>
      </c>
      <c r="B74" s="18">
        <v>73.499797999999998</v>
      </c>
      <c r="C74" s="18" t="s">
        <v>4241</v>
      </c>
      <c r="D74" s="18" t="s">
        <v>4735</v>
      </c>
      <c r="E74" s="18" t="s">
        <v>4756</v>
      </c>
      <c r="F74" s="18" t="s">
        <v>4758</v>
      </c>
      <c r="G74" s="18" t="s">
        <v>4758</v>
      </c>
      <c r="H74" s="18" t="s">
        <v>4242</v>
      </c>
      <c r="I74" s="18" t="s">
        <v>4760</v>
      </c>
      <c r="J74" s="19">
        <v>425</v>
      </c>
      <c r="K74" s="34" t="s">
        <v>10649</v>
      </c>
      <c r="M74" s="29" t="str">
        <f t="shared" si="9"/>
        <v>YES</v>
      </c>
      <c r="N74" s="9" t="str">
        <f t="shared" si="10"/>
        <v>YES</v>
      </c>
      <c r="O74" s="9">
        <f t="shared" si="11"/>
        <v>1.0848777267426741</v>
      </c>
      <c r="P74" s="9" t="str">
        <f t="shared" si="13"/>
        <v>NO</v>
      </c>
      <c r="Q74" s="9" t="s">
        <v>4658</v>
      </c>
      <c r="R74" s="30" t="s">
        <v>4658</v>
      </c>
      <c r="T74" s="17">
        <v>1888744434.55988</v>
      </c>
      <c r="U74" s="18">
        <v>246715.15895000001</v>
      </c>
      <c r="V74" s="18">
        <v>68</v>
      </c>
      <c r="W74" s="18">
        <v>68</v>
      </c>
      <c r="X74" s="18" t="s">
        <v>1855</v>
      </c>
      <c r="Y74" s="18">
        <v>72</v>
      </c>
      <c r="Z74" s="18">
        <v>68</v>
      </c>
      <c r="AA74" s="18">
        <v>2</v>
      </c>
      <c r="AB74" s="18">
        <v>1</v>
      </c>
      <c r="AC74" s="18" t="s">
        <v>1791</v>
      </c>
      <c r="AD74" s="18">
        <v>4</v>
      </c>
      <c r="AE74" s="19">
        <v>2</v>
      </c>
      <c r="AF74" s="24" t="s">
        <v>4735</v>
      </c>
      <c r="AG74" s="25" t="s">
        <v>4659</v>
      </c>
      <c r="AH74" s="19" t="str">
        <f t="shared" si="12"/>
        <v>04025072</v>
      </c>
      <c r="AJ74" s="17" t="s">
        <v>4735</v>
      </c>
      <c r="AK74" s="18" t="s">
        <v>10649</v>
      </c>
      <c r="AL74" s="19" t="s">
        <v>8266</v>
      </c>
    </row>
    <row r="75" spans="1:38" x14ac:dyDescent="0.25">
      <c r="A75" s="17">
        <v>1099803</v>
      </c>
      <c r="B75" s="18">
        <v>1.0679909999999999</v>
      </c>
      <c r="C75" s="18" t="s">
        <v>4304</v>
      </c>
      <c r="D75" s="18" t="s">
        <v>4735</v>
      </c>
      <c r="E75" s="18" t="s">
        <v>4756</v>
      </c>
      <c r="F75" s="18" t="s">
        <v>7367</v>
      </c>
      <c r="G75" s="18" t="s">
        <v>4758</v>
      </c>
      <c r="H75" s="18" t="s">
        <v>725</v>
      </c>
      <c r="I75" s="18" t="s">
        <v>4760</v>
      </c>
      <c r="J75" s="19">
        <v>956</v>
      </c>
      <c r="K75" s="34" t="s">
        <v>10650</v>
      </c>
      <c r="M75" s="29" t="str">
        <f t="shared" si="9"/>
        <v>YES</v>
      </c>
      <c r="N75" s="9" t="str">
        <f t="shared" si="10"/>
        <v>YES</v>
      </c>
      <c r="O75" s="9">
        <f t="shared" si="11"/>
        <v>0.98130749296033493</v>
      </c>
      <c r="P75" s="9" t="str">
        <f t="shared" si="13"/>
        <v>YES</v>
      </c>
      <c r="Q75" s="9" t="s">
        <v>4658</v>
      </c>
      <c r="R75" s="30" t="s">
        <v>4658</v>
      </c>
      <c r="T75" s="17">
        <v>30341030.215289999</v>
      </c>
      <c r="U75" s="18">
        <v>27254.568350000001</v>
      </c>
      <c r="V75" s="18">
        <v>75</v>
      </c>
      <c r="W75" s="18">
        <v>75</v>
      </c>
      <c r="X75" s="18" t="s">
        <v>8357</v>
      </c>
      <c r="Y75" s="18">
        <v>73</v>
      </c>
      <c r="Z75" s="18">
        <v>1</v>
      </c>
      <c r="AA75" s="18">
        <v>2</v>
      </c>
      <c r="AB75" s="18">
        <v>1</v>
      </c>
      <c r="AC75" s="18" t="s">
        <v>1791</v>
      </c>
      <c r="AD75" s="18">
        <v>1</v>
      </c>
      <c r="AE75" s="19">
        <v>2</v>
      </c>
      <c r="AF75" s="24" t="s">
        <v>4735</v>
      </c>
      <c r="AG75" s="25" t="s">
        <v>4659</v>
      </c>
      <c r="AH75" s="19" t="str">
        <f t="shared" si="12"/>
        <v>04025073</v>
      </c>
      <c r="AJ75" s="17" t="s">
        <v>4735</v>
      </c>
      <c r="AK75" s="18" t="s">
        <v>10650</v>
      </c>
      <c r="AL75" s="19" t="s">
        <v>8267</v>
      </c>
    </row>
    <row r="76" spans="1:38" x14ac:dyDescent="0.25">
      <c r="A76" s="17">
        <v>1177851</v>
      </c>
      <c r="B76" s="18">
        <v>19.658427</v>
      </c>
      <c r="C76" s="18" t="s">
        <v>7392</v>
      </c>
      <c r="D76" s="18" t="s">
        <v>4735</v>
      </c>
      <c r="E76" s="18" t="s">
        <v>4756</v>
      </c>
      <c r="F76" s="18" t="s">
        <v>7367</v>
      </c>
      <c r="G76" s="18" t="s">
        <v>4758</v>
      </c>
      <c r="H76" s="18" t="s">
        <v>7393</v>
      </c>
      <c r="I76" s="18" t="s">
        <v>4760</v>
      </c>
      <c r="J76" s="19">
        <v>1900</v>
      </c>
      <c r="K76" s="34" t="s">
        <v>10651</v>
      </c>
      <c r="M76" s="29" t="str">
        <f t="shared" si="9"/>
        <v>YES</v>
      </c>
      <c r="N76" s="9" t="str">
        <f t="shared" si="10"/>
        <v>YES</v>
      </c>
      <c r="O76" s="9">
        <f t="shared" si="11"/>
        <v>1.0027008466067957</v>
      </c>
      <c r="P76" s="9" t="str">
        <f t="shared" si="13"/>
        <v>YES</v>
      </c>
      <c r="Q76" s="9" t="s">
        <v>4658</v>
      </c>
      <c r="R76" s="30" t="s">
        <v>4658</v>
      </c>
      <c r="T76" s="17">
        <v>546569291.46057999</v>
      </c>
      <c r="U76" s="18">
        <v>102296.32459</v>
      </c>
      <c r="V76" s="18">
        <v>104</v>
      </c>
      <c r="W76" s="18">
        <v>104</v>
      </c>
      <c r="X76" s="18" t="s">
        <v>6356</v>
      </c>
      <c r="Y76" s="18">
        <v>74</v>
      </c>
      <c r="Z76" s="18">
        <v>30</v>
      </c>
      <c r="AA76" s="18">
        <v>1</v>
      </c>
      <c r="AB76" s="18">
        <v>1</v>
      </c>
      <c r="AC76" s="18" t="s">
        <v>1791</v>
      </c>
      <c r="AD76" s="18">
        <v>1</v>
      </c>
      <c r="AE76" s="19">
        <v>1</v>
      </c>
      <c r="AF76" s="24" t="s">
        <v>4735</v>
      </c>
      <c r="AG76" s="25" t="s">
        <v>4659</v>
      </c>
      <c r="AH76" s="19" t="str">
        <f t="shared" si="12"/>
        <v>04025074</v>
      </c>
      <c r="AJ76" s="17" t="s">
        <v>4735</v>
      </c>
      <c r="AK76" s="18" t="s">
        <v>10651</v>
      </c>
      <c r="AL76" s="19" t="s">
        <v>8268</v>
      </c>
    </row>
    <row r="77" spans="1:38" x14ac:dyDescent="0.25">
      <c r="A77" s="17">
        <v>1124735</v>
      </c>
      <c r="B77" s="18">
        <v>2.9410059999999998</v>
      </c>
      <c r="C77" s="18" t="s">
        <v>4279</v>
      </c>
      <c r="D77" s="18" t="s">
        <v>4735</v>
      </c>
      <c r="E77" s="18" t="s">
        <v>4756</v>
      </c>
      <c r="F77" s="18" t="s">
        <v>4758</v>
      </c>
      <c r="G77" s="18" t="s">
        <v>4758</v>
      </c>
      <c r="H77" s="18" t="s">
        <v>4280</v>
      </c>
      <c r="I77" s="18" t="s">
        <v>4760</v>
      </c>
      <c r="J77" s="19">
        <v>3584</v>
      </c>
      <c r="K77" s="34" t="s">
        <v>10652</v>
      </c>
      <c r="M77" s="29" t="str">
        <f t="shared" si="9"/>
        <v>YES</v>
      </c>
      <c r="N77" s="9" t="str">
        <f t="shared" si="10"/>
        <v>YES</v>
      </c>
      <c r="O77" s="9">
        <f t="shared" si="11"/>
        <v>0.99753280869521965</v>
      </c>
      <c r="P77" s="9" t="str">
        <f t="shared" si="13"/>
        <v>YES</v>
      </c>
      <c r="Q77" s="9" t="s">
        <v>4658</v>
      </c>
      <c r="R77" s="30" t="s">
        <v>4658</v>
      </c>
      <c r="T77" s="17">
        <v>82193328.335380003</v>
      </c>
      <c r="U77" s="18">
        <v>52206.482510000002</v>
      </c>
      <c r="V77" s="18">
        <v>43</v>
      </c>
      <c r="W77" s="18">
        <v>43</v>
      </c>
      <c r="X77" s="18" t="s">
        <v>3791</v>
      </c>
      <c r="Y77" s="18">
        <v>75</v>
      </c>
      <c r="Z77" s="18">
        <v>3</v>
      </c>
      <c r="AA77" s="18">
        <v>2</v>
      </c>
      <c r="AB77" s="18">
        <v>1</v>
      </c>
      <c r="AC77" s="18" t="s">
        <v>1791</v>
      </c>
      <c r="AD77" s="18">
        <v>1</v>
      </c>
      <c r="AE77" s="19">
        <v>2</v>
      </c>
      <c r="AF77" s="24" t="s">
        <v>4735</v>
      </c>
      <c r="AG77" s="25" t="s">
        <v>4659</v>
      </c>
      <c r="AH77" s="19" t="str">
        <f t="shared" si="12"/>
        <v>04025075</v>
      </c>
      <c r="AJ77" s="17" t="s">
        <v>4735</v>
      </c>
      <c r="AK77" s="18" t="s">
        <v>10652</v>
      </c>
      <c r="AL77" s="19" t="s">
        <v>8269</v>
      </c>
    </row>
    <row r="78" spans="1:38" x14ac:dyDescent="0.25">
      <c r="A78" s="17">
        <v>1504312</v>
      </c>
      <c r="B78" s="18">
        <v>21.267287</v>
      </c>
      <c r="C78" s="18" t="s">
        <v>4210</v>
      </c>
      <c r="D78" s="18" t="s">
        <v>4735</v>
      </c>
      <c r="E78" s="18" t="s">
        <v>4756</v>
      </c>
      <c r="F78" s="18" t="s">
        <v>7346</v>
      </c>
      <c r="G78" s="18" t="s">
        <v>4758</v>
      </c>
      <c r="H78" s="18" t="s">
        <v>4211</v>
      </c>
      <c r="I78" s="18" t="s">
        <v>4760</v>
      </c>
      <c r="J78" s="19">
        <v>2661</v>
      </c>
      <c r="K78" s="34" t="s">
        <v>10653</v>
      </c>
      <c r="M78" s="29" t="str">
        <f t="shared" si="9"/>
        <v>YES</v>
      </c>
      <c r="N78" s="9" t="str">
        <f t="shared" si="10"/>
        <v>YES</v>
      </c>
      <c r="O78" s="9">
        <f t="shared" si="11"/>
        <v>0.98319457076663164</v>
      </c>
      <c r="P78" s="9" t="str">
        <f t="shared" si="13"/>
        <v>YES</v>
      </c>
      <c r="Q78" s="9" t="s">
        <v>4658</v>
      </c>
      <c r="R78" s="30" t="s">
        <v>4658</v>
      </c>
      <c r="T78" s="17">
        <v>603032147.98927999</v>
      </c>
      <c r="U78" s="18">
        <v>112023.61292</v>
      </c>
      <c r="V78" s="18">
        <v>21</v>
      </c>
      <c r="W78" s="18">
        <v>21</v>
      </c>
      <c r="X78" s="18" t="s">
        <v>1808</v>
      </c>
      <c r="Y78" s="18">
        <v>76</v>
      </c>
      <c r="Z78" s="18">
        <v>22</v>
      </c>
      <c r="AA78" s="18">
        <v>4</v>
      </c>
      <c r="AB78" s="18">
        <v>1</v>
      </c>
      <c r="AC78" s="18" t="s">
        <v>1796</v>
      </c>
      <c r="AD78" s="18">
        <v>1</v>
      </c>
      <c r="AE78" s="19">
        <v>3</v>
      </c>
      <c r="AF78" s="24" t="s">
        <v>4735</v>
      </c>
      <c r="AG78" s="25" t="s">
        <v>4659</v>
      </c>
      <c r="AH78" s="19" t="str">
        <f t="shared" si="12"/>
        <v>04025076</v>
      </c>
      <c r="AJ78" s="17" t="s">
        <v>4735</v>
      </c>
      <c r="AK78" s="18" t="s">
        <v>10653</v>
      </c>
      <c r="AL78" s="19" t="s">
        <v>8270</v>
      </c>
    </row>
    <row r="79" spans="1:38" x14ac:dyDescent="0.25">
      <c r="A79" s="17">
        <v>1409036</v>
      </c>
      <c r="B79" s="18">
        <v>2.5759660000000002</v>
      </c>
      <c r="C79" s="18" t="s">
        <v>7362</v>
      </c>
      <c r="D79" s="18" t="s">
        <v>4735</v>
      </c>
      <c r="E79" s="18" t="s">
        <v>4756</v>
      </c>
      <c r="F79" s="18" t="s">
        <v>7351</v>
      </c>
      <c r="G79" s="18" t="s">
        <v>4758</v>
      </c>
      <c r="H79" s="18" t="s">
        <v>7363</v>
      </c>
      <c r="I79" s="18" t="s">
        <v>4760</v>
      </c>
      <c r="J79" s="19">
        <v>1683</v>
      </c>
      <c r="K79" s="34" t="s">
        <v>10654</v>
      </c>
      <c r="M79" s="29" t="str">
        <f t="shared" si="9"/>
        <v>YES</v>
      </c>
      <c r="N79" s="9" t="str">
        <f t="shared" si="10"/>
        <v>YES</v>
      </c>
      <c r="O79" s="9">
        <f t="shared" si="11"/>
        <v>1.0366035167728245</v>
      </c>
      <c r="P79" s="9" t="str">
        <f t="shared" si="13"/>
        <v>NO</v>
      </c>
      <c r="Q79" s="9" t="s">
        <v>4658</v>
      </c>
      <c r="R79" s="30" t="s">
        <v>4658</v>
      </c>
      <c r="T79" s="17">
        <v>69277992.378389999</v>
      </c>
      <c r="U79" s="18">
        <v>42020.3914</v>
      </c>
      <c r="V79" s="18">
        <v>103</v>
      </c>
      <c r="W79" s="18">
        <v>103</v>
      </c>
      <c r="X79" s="18" t="s">
        <v>1883</v>
      </c>
      <c r="Y79" s="18">
        <v>77</v>
      </c>
      <c r="Z79" s="18">
        <v>8</v>
      </c>
      <c r="AA79" s="18">
        <v>5</v>
      </c>
      <c r="AB79" s="18">
        <v>1</v>
      </c>
      <c r="AC79" s="18" t="s">
        <v>1796</v>
      </c>
      <c r="AD79" s="18">
        <v>1</v>
      </c>
      <c r="AE79" s="19">
        <v>3</v>
      </c>
      <c r="AF79" s="24" t="s">
        <v>4735</v>
      </c>
      <c r="AG79" s="25" t="s">
        <v>4659</v>
      </c>
      <c r="AH79" s="19" t="str">
        <f t="shared" si="12"/>
        <v>04025077</v>
      </c>
      <c r="AJ79" s="17" t="s">
        <v>4735</v>
      </c>
      <c r="AK79" s="18" t="s">
        <v>10654</v>
      </c>
      <c r="AL79" s="19" t="s">
        <v>8271</v>
      </c>
    </row>
    <row r="80" spans="1:38" x14ac:dyDescent="0.25">
      <c r="A80" s="17">
        <v>1177913</v>
      </c>
      <c r="B80" s="18">
        <v>2.1334080000000002</v>
      </c>
      <c r="C80" s="18" t="s">
        <v>7398</v>
      </c>
      <c r="D80" s="18" t="s">
        <v>4735</v>
      </c>
      <c r="E80" s="18" t="s">
        <v>4756</v>
      </c>
      <c r="F80" s="18" t="s">
        <v>7367</v>
      </c>
      <c r="G80" s="18" t="s">
        <v>4758</v>
      </c>
      <c r="H80" s="18" t="s">
        <v>7399</v>
      </c>
      <c r="I80" s="18" t="s">
        <v>4760</v>
      </c>
      <c r="J80" s="19">
        <v>2615</v>
      </c>
      <c r="K80" s="34" t="s">
        <v>10655</v>
      </c>
      <c r="M80" s="29" t="str">
        <f t="shared" si="9"/>
        <v>YES</v>
      </c>
      <c r="N80" s="9" t="str">
        <f t="shared" si="10"/>
        <v>YES</v>
      </c>
      <c r="O80" s="9">
        <f t="shared" si="11"/>
        <v>0.99907335683639054</v>
      </c>
      <c r="P80" s="9" t="str">
        <f t="shared" si="13"/>
        <v>YES</v>
      </c>
      <c r="Q80" s="9" t="s">
        <v>4658</v>
      </c>
      <c r="R80" s="30" t="s">
        <v>4658</v>
      </c>
      <c r="T80" s="17">
        <v>59531165.734949999</v>
      </c>
      <c r="U80" s="18">
        <v>41565.898289999997</v>
      </c>
      <c r="V80" s="18">
        <v>112</v>
      </c>
      <c r="W80" s="18">
        <v>112</v>
      </c>
      <c r="X80" s="18" t="s">
        <v>1891</v>
      </c>
      <c r="Y80" s="18">
        <v>78</v>
      </c>
      <c r="Z80" s="18">
        <v>2</v>
      </c>
      <c r="AA80" s="18">
        <v>2</v>
      </c>
      <c r="AB80" s="18">
        <v>1</v>
      </c>
      <c r="AC80" s="18" t="s">
        <v>1791</v>
      </c>
      <c r="AD80" s="18">
        <v>1</v>
      </c>
      <c r="AE80" s="19">
        <v>2</v>
      </c>
      <c r="AF80" s="24" t="s">
        <v>4735</v>
      </c>
      <c r="AG80" s="25" t="s">
        <v>4659</v>
      </c>
      <c r="AH80" s="19" t="str">
        <f t="shared" si="12"/>
        <v>04025078</v>
      </c>
      <c r="AJ80" s="17" t="s">
        <v>4735</v>
      </c>
      <c r="AK80" s="18" t="s">
        <v>10655</v>
      </c>
      <c r="AL80" s="19" t="s">
        <v>8272</v>
      </c>
    </row>
    <row r="81" spans="1:38" x14ac:dyDescent="0.25">
      <c r="A81" s="17">
        <v>1504331</v>
      </c>
      <c r="B81" s="18">
        <v>22.002841</v>
      </c>
      <c r="C81" s="18" t="s">
        <v>4212</v>
      </c>
      <c r="D81" s="18" t="s">
        <v>4735</v>
      </c>
      <c r="E81" s="18" t="s">
        <v>4756</v>
      </c>
      <c r="F81" s="18" t="s">
        <v>7346</v>
      </c>
      <c r="G81" s="18" t="s">
        <v>4758</v>
      </c>
      <c r="H81" s="18" t="s">
        <v>4213</v>
      </c>
      <c r="I81" s="18" t="s">
        <v>4760</v>
      </c>
      <c r="J81" s="19">
        <v>977</v>
      </c>
      <c r="K81" s="34" t="s">
        <v>10656</v>
      </c>
      <c r="M81" s="29" t="str">
        <f t="shared" si="9"/>
        <v>YES</v>
      </c>
      <c r="N81" s="9" t="str">
        <f t="shared" si="10"/>
        <v>YES</v>
      </c>
      <c r="O81" s="9">
        <f t="shared" si="11"/>
        <v>0.93659825573917654</v>
      </c>
      <c r="P81" s="9" t="str">
        <f t="shared" si="13"/>
        <v>NO</v>
      </c>
      <c r="Q81" s="9" t="s">
        <v>4658</v>
      </c>
      <c r="R81" s="30" t="s">
        <v>4658</v>
      </c>
      <c r="T81" s="17">
        <v>654927551.67507005</v>
      </c>
      <c r="U81" s="18">
        <v>114562.10413000001</v>
      </c>
      <c r="V81" s="18">
        <v>12</v>
      </c>
      <c r="W81" s="18">
        <v>12</v>
      </c>
      <c r="X81" s="18" t="s">
        <v>1799</v>
      </c>
      <c r="Y81" s="18">
        <v>79</v>
      </c>
      <c r="Z81" s="18">
        <v>23</v>
      </c>
      <c r="AA81" s="18">
        <v>5</v>
      </c>
      <c r="AB81" s="18">
        <v>1</v>
      </c>
      <c r="AC81" s="18" t="s">
        <v>1796</v>
      </c>
      <c r="AD81" s="18">
        <v>1</v>
      </c>
      <c r="AE81" s="19">
        <v>3</v>
      </c>
      <c r="AF81" s="24" t="s">
        <v>4735</v>
      </c>
      <c r="AG81" s="25" t="s">
        <v>4659</v>
      </c>
      <c r="AH81" s="19" t="str">
        <f t="shared" si="12"/>
        <v>04025079</v>
      </c>
      <c r="AJ81" s="17" t="s">
        <v>4735</v>
      </c>
      <c r="AK81" s="18" t="s">
        <v>10656</v>
      </c>
      <c r="AL81" s="19" t="s">
        <v>8273</v>
      </c>
    </row>
    <row r="82" spans="1:38" x14ac:dyDescent="0.25">
      <c r="A82" s="17">
        <v>1124517</v>
      </c>
      <c r="B82" s="18">
        <v>0.96693200000000001</v>
      </c>
      <c r="C82" s="18" t="s">
        <v>4257</v>
      </c>
      <c r="D82" s="18" t="s">
        <v>4735</v>
      </c>
      <c r="E82" s="18" t="s">
        <v>4756</v>
      </c>
      <c r="F82" s="18" t="s">
        <v>7367</v>
      </c>
      <c r="G82" s="18" t="s">
        <v>4221</v>
      </c>
      <c r="H82" s="18" t="s">
        <v>4258</v>
      </c>
      <c r="I82" s="18" t="s">
        <v>4760</v>
      </c>
      <c r="J82" s="19">
        <v>2181</v>
      </c>
      <c r="K82" s="34" t="s">
        <v>10657</v>
      </c>
      <c r="M82" s="29" t="str">
        <f t="shared" si="9"/>
        <v>YES</v>
      </c>
      <c r="N82" s="9" t="str">
        <f t="shared" si="10"/>
        <v>YES</v>
      </c>
      <c r="O82" s="9">
        <f t="shared" si="11"/>
        <v>1.0133238644648679</v>
      </c>
      <c r="P82" s="9" t="str">
        <f t="shared" si="13"/>
        <v>YES</v>
      </c>
      <c r="Q82" s="9" t="s">
        <v>4658</v>
      </c>
      <c r="R82" s="30" t="s">
        <v>4658</v>
      </c>
      <c r="T82" s="17">
        <v>26602074.631919999</v>
      </c>
      <c r="U82" s="18">
        <v>23927.965510000002</v>
      </c>
      <c r="V82" s="18">
        <v>97</v>
      </c>
      <c r="W82" s="18">
        <v>97</v>
      </c>
      <c r="X82" s="18" t="s">
        <v>6370</v>
      </c>
      <c r="Y82" s="18">
        <v>80</v>
      </c>
      <c r="Z82" s="18">
        <v>2</v>
      </c>
      <c r="AA82" s="18">
        <v>1</v>
      </c>
      <c r="AB82" s="18">
        <v>1</v>
      </c>
      <c r="AC82" s="18" t="s">
        <v>1791</v>
      </c>
      <c r="AD82" s="18">
        <v>1</v>
      </c>
      <c r="AE82" s="19">
        <v>1</v>
      </c>
      <c r="AF82" s="24" t="s">
        <v>4735</v>
      </c>
      <c r="AG82" s="25" t="s">
        <v>4659</v>
      </c>
      <c r="AH82" s="19" t="str">
        <f t="shared" si="12"/>
        <v>04025080</v>
      </c>
      <c r="AJ82" s="17" t="s">
        <v>4735</v>
      </c>
      <c r="AK82" s="18" t="s">
        <v>10657</v>
      </c>
      <c r="AL82" s="19" t="s">
        <v>8274</v>
      </c>
    </row>
    <row r="83" spans="1:38" x14ac:dyDescent="0.25">
      <c r="A83" s="17">
        <v>1124618</v>
      </c>
      <c r="B83" s="18">
        <v>119.838503</v>
      </c>
      <c r="C83" s="18" t="s">
        <v>4267</v>
      </c>
      <c r="D83" s="18" t="s">
        <v>4735</v>
      </c>
      <c r="E83" s="18" t="s">
        <v>4756</v>
      </c>
      <c r="F83" s="18" t="s">
        <v>4758</v>
      </c>
      <c r="G83" s="18" t="s">
        <v>4758</v>
      </c>
      <c r="H83" s="18" t="s">
        <v>4268</v>
      </c>
      <c r="I83" s="18" t="s">
        <v>4760</v>
      </c>
      <c r="J83" s="19">
        <v>1620</v>
      </c>
      <c r="K83" s="34" t="s">
        <v>10658</v>
      </c>
      <c r="M83" s="29" t="str">
        <f t="shared" si="9"/>
        <v>YES</v>
      </c>
      <c r="N83" s="9" t="str">
        <f t="shared" si="10"/>
        <v>YES</v>
      </c>
      <c r="O83" s="9">
        <f t="shared" si="11"/>
        <v>1.027582223668017</v>
      </c>
      <c r="P83" s="9" t="str">
        <f t="shared" si="13"/>
        <v>YES</v>
      </c>
      <c r="Q83" s="9" t="s">
        <v>4658</v>
      </c>
      <c r="R83" s="30" t="s">
        <v>4658</v>
      </c>
      <c r="T83" s="17">
        <v>3251229580.54844</v>
      </c>
      <c r="U83" s="18">
        <v>283742.30615000002</v>
      </c>
      <c r="V83" s="18">
        <v>80</v>
      </c>
      <c r="W83" s="18">
        <v>80</v>
      </c>
      <c r="X83" s="18" t="s">
        <v>1825</v>
      </c>
      <c r="Y83" s="18">
        <v>81</v>
      </c>
      <c r="Z83" s="18">
        <v>115</v>
      </c>
      <c r="AA83" s="18">
        <v>4</v>
      </c>
      <c r="AB83" s="18">
        <v>1</v>
      </c>
      <c r="AC83" s="18" t="s">
        <v>1825</v>
      </c>
      <c r="AD83" s="18">
        <v>4</v>
      </c>
      <c r="AE83" s="19">
        <v>2</v>
      </c>
      <c r="AF83" s="24" t="s">
        <v>4735</v>
      </c>
      <c r="AG83" s="25" t="s">
        <v>4659</v>
      </c>
      <c r="AH83" s="19" t="str">
        <f t="shared" si="12"/>
        <v>04025081</v>
      </c>
      <c r="AJ83" s="17" t="s">
        <v>4735</v>
      </c>
      <c r="AK83" s="18" t="s">
        <v>10658</v>
      </c>
      <c r="AL83" s="19" t="s">
        <v>8275</v>
      </c>
    </row>
    <row r="84" spans="1:38" x14ac:dyDescent="0.25">
      <c r="A84" s="17">
        <v>1099725</v>
      </c>
      <c r="B84" s="18">
        <v>4.502008</v>
      </c>
      <c r="C84" s="18" t="s">
        <v>4297</v>
      </c>
      <c r="D84" s="18" t="s">
        <v>4735</v>
      </c>
      <c r="E84" s="18" t="s">
        <v>4756</v>
      </c>
      <c r="F84" s="18" t="s">
        <v>7367</v>
      </c>
      <c r="G84" s="18" t="s">
        <v>4758</v>
      </c>
      <c r="H84" s="18" t="s">
        <v>4298</v>
      </c>
      <c r="I84" s="18" t="s">
        <v>4760</v>
      </c>
      <c r="J84" s="19">
        <v>1700</v>
      </c>
      <c r="K84" s="34" t="s">
        <v>10659</v>
      </c>
      <c r="M84" s="29" t="str">
        <f t="shared" si="9"/>
        <v>YES</v>
      </c>
      <c r="N84" s="9" t="str">
        <f t="shared" si="10"/>
        <v>YES</v>
      </c>
      <c r="O84" s="9">
        <f t="shared" si="11"/>
        <v>1.0357518351799722</v>
      </c>
      <c r="P84" s="9" t="str">
        <f t="shared" si="13"/>
        <v>NO</v>
      </c>
      <c r="Q84" s="9" t="s">
        <v>4658</v>
      </c>
      <c r="R84" s="30" t="s">
        <v>4658</v>
      </c>
      <c r="T84" s="17">
        <v>121176497.65534</v>
      </c>
      <c r="U84" s="18">
        <v>60834.704089999999</v>
      </c>
      <c r="V84" s="18">
        <v>76</v>
      </c>
      <c r="W84" s="18">
        <v>76</v>
      </c>
      <c r="X84" s="18" t="s">
        <v>1861</v>
      </c>
      <c r="Y84" s="18">
        <v>82</v>
      </c>
      <c r="Z84" s="18">
        <v>4</v>
      </c>
      <c r="AA84" s="18">
        <v>3</v>
      </c>
      <c r="AB84" s="18">
        <v>1</v>
      </c>
      <c r="AC84" s="18" t="s">
        <v>1791</v>
      </c>
      <c r="AD84" s="18">
        <v>1</v>
      </c>
      <c r="AE84" s="19">
        <v>2</v>
      </c>
      <c r="AF84" s="24" t="s">
        <v>4735</v>
      </c>
      <c r="AG84" s="25" t="s">
        <v>4659</v>
      </c>
      <c r="AH84" s="19" t="str">
        <f t="shared" si="12"/>
        <v>04025082</v>
      </c>
      <c r="AJ84" s="17" t="s">
        <v>4735</v>
      </c>
      <c r="AK84" s="18" t="s">
        <v>10659</v>
      </c>
      <c r="AL84" s="19" t="s">
        <v>8276</v>
      </c>
    </row>
    <row r="85" spans="1:38" x14ac:dyDescent="0.25">
      <c r="A85" s="17">
        <v>1124306</v>
      </c>
      <c r="B85" s="18">
        <v>1.989123</v>
      </c>
      <c r="C85" s="18" t="s">
        <v>4237</v>
      </c>
      <c r="D85" s="18" t="s">
        <v>4735</v>
      </c>
      <c r="E85" s="18" t="s">
        <v>4756</v>
      </c>
      <c r="F85" s="18" t="s">
        <v>7367</v>
      </c>
      <c r="G85" s="18" t="s">
        <v>4221</v>
      </c>
      <c r="H85" s="18" t="s">
        <v>4238</v>
      </c>
      <c r="I85" s="18" t="s">
        <v>4760</v>
      </c>
      <c r="J85" s="19">
        <v>1761</v>
      </c>
      <c r="K85" s="34" t="s">
        <v>10660</v>
      </c>
      <c r="M85" s="29" t="str">
        <f t="shared" si="9"/>
        <v>YES</v>
      </c>
      <c r="N85" s="9" t="str">
        <f t="shared" si="10"/>
        <v>YES</v>
      </c>
      <c r="O85" s="9">
        <f t="shared" si="11"/>
        <v>0.99124515276786962</v>
      </c>
      <c r="P85" s="9" t="str">
        <f t="shared" si="13"/>
        <v>YES</v>
      </c>
      <c r="Q85" s="9" t="s">
        <v>4658</v>
      </c>
      <c r="R85" s="30" t="s">
        <v>4658</v>
      </c>
      <c r="T85" s="17">
        <v>55943342.056560002</v>
      </c>
      <c r="U85" s="18">
        <v>34971.089240000001</v>
      </c>
      <c r="V85" s="18">
        <v>92</v>
      </c>
      <c r="W85" s="18">
        <v>92</v>
      </c>
      <c r="X85" s="18" t="s">
        <v>1874</v>
      </c>
      <c r="Y85" s="18">
        <v>83</v>
      </c>
      <c r="Z85" s="18">
        <v>8</v>
      </c>
      <c r="AA85" s="18">
        <v>1</v>
      </c>
      <c r="AB85" s="18">
        <v>1</v>
      </c>
      <c r="AC85" s="18" t="s">
        <v>1791</v>
      </c>
      <c r="AD85" s="18">
        <v>1</v>
      </c>
      <c r="AE85" s="19">
        <v>1</v>
      </c>
      <c r="AF85" s="24" t="s">
        <v>4735</v>
      </c>
      <c r="AG85" s="25" t="s">
        <v>4659</v>
      </c>
      <c r="AH85" s="19" t="str">
        <f t="shared" si="12"/>
        <v>04025083</v>
      </c>
      <c r="AJ85" s="17" t="s">
        <v>4735</v>
      </c>
      <c r="AK85" s="18" t="s">
        <v>10660</v>
      </c>
      <c r="AL85" s="19" t="s">
        <v>8277</v>
      </c>
    </row>
    <row r="86" spans="1:38" x14ac:dyDescent="0.25">
      <c r="A86" s="17">
        <v>1099821</v>
      </c>
      <c r="B86" s="18">
        <v>0.59686600000000001</v>
      </c>
      <c r="C86" s="18" t="s">
        <v>4305</v>
      </c>
      <c r="D86" s="18" t="s">
        <v>4735</v>
      </c>
      <c r="E86" s="18" t="s">
        <v>4756</v>
      </c>
      <c r="F86" s="18" t="s">
        <v>7367</v>
      </c>
      <c r="G86" s="18" t="s">
        <v>4758</v>
      </c>
      <c r="H86" s="18" t="s">
        <v>4306</v>
      </c>
      <c r="I86" s="18" t="s">
        <v>4760</v>
      </c>
      <c r="J86" s="19">
        <v>1218</v>
      </c>
      <c r="K86" s="34" t="s">
        <v>10661</v>
      </c>
      <c r="M86" s="29" t="str">
        <f t="shared" si="9"/>
        <v>YES</v>
      </c>
      <c r="N86" s="9" t="str">
        <f t="shared" si="10"/>
        <v>YES</v>
      </c>
      <c r="O86" s="9">
        <f t="shared" si="11"/>
        <v>0.99075519489450448</v>
      </c>
      <c r="P86" s="9" t="str">
        <f t="shared" si="13"/>
        <v>YES</v>
      </c>
      <c r="Q86" s="9" t="s">
        <v>4658</v>
      </c>
      <c r="R86" s="30" t="s">
        <v>4658</v>
      </c>
      <c r="T86" s="17">
        <v>16794934.995189998</v>
      </c>
      <c r="U86" s="18">
        <v>17031.817230000001</v>
      </c>
      <c r="V86" s="18">
        <v>73</v>
      </c>
      <c r="W86" s="18">
        <v>73</v>
      </c>
      <c r="X86" s="18" t="s">
        <v>1859</v>
      </c>
      <c r="Y86" s="18">
        <v>84</v>
      </c>
      <c r="Z86" s="18">
        <v>1</v>
      </c>
      <c r="AA86" s="18">
        <v>2</v>
      </c>
      <c r="AB86" s="18">
        <v>1</v>
      </c>
      <c r="AC86" s="18" t="s">
        <v>1791</v>
      </c>
      <c r="AD86" s="18">
        <v>1</v>
      </c>
      <c r="AE86" s="19">
        <v>2</v>
      </c>
      <c r="AF86" s="24" t="s">
        <v>4735</v>
      </c>
      <c r="AG86" s="25" t="s">
        <v>4659</v>
      </c>
      <c r="AH86" s="19" t="str">
        <f t="shared" si="12"/>
        <v>04025084</v>
      </c>
      <c r="AJ86" s="17" t="s">
        <v>4735</v>
      </c>
      <c r="AK86" s="18" t="s">
        <v>10661</v>
      </c>
      <c r="AL86" s="19" t="s">
        <v>8278</v>
      </c>
    </row>
    <row r="87" spans="1:38" x14ac:dyDescent="0.25">
      <c r="A87" s="17">
        <v>1408541</v>
      </c>
      <c r="B87" s="18">
        <v>117.162063</v>
      </c>
      <c r="C87" s="18" t="s">
        <v>7345</v>
      </c>
      <c r="D87" s="18" t="s">
        <v>4735</v>
      </c>
      <c r="E87" s="18" t="s">
        <v>4756</v>
      </c>
      <c r="F87" s="18" t="s">
        <v>7346</v>
      </c>
      <c r="G87" s="18" t="s">
        <v>4758</v>
      </c>
      <c r="H87" s="18" t="s">
        <v>7347</v>
      </c>
      <c r="I87" s="18" t="s">
        <v>4760</v>
      </c>
      <c r="J87" s="19">
        <v>838</v>
      </c>
      <c r="K87" s="34" t="s">
        <v>10662</v>
      </c>
      <c r="M87" s="29" t="str">
        <f t="shared" si="9"/>
        <v>YES</v>
      </c>
      <c r="N87" s="9" t="str">
        <f t="shared" si="10"/>
        <v>YES</v>
      </c>
      <c r="O87" s="9">
        <f t="shared" si="11"/>
        <v>0.98828245397272185</v>
      </c>
      <c r="P87" s="9" t="str">
        <f t="shared" si="13"/>
        <v>YES</v>
      </c>
      <c r="Q87" s="9" t="s">
        <v>4658</v>
      </c>
      <c r="R87" s="30" t="s">
        <v>4658</v>
      </c>
      <c r="T87" s="17">
        <v>3305017552.4307699</v>
      </c>
      <c r="U87" s="18">
        <v>308886.60807999998</v>
      </c>
      <c r="V87" s="18">
        <v>41</v>
      </c>
      <c r="W87" s="18">
        <v>41</v>
      </c>
      <c r="X87" s="18" t="s">
        <v>1830</v>
      </c>
      <c r="Y87" s="18">
        <v>85</v>
      </c>
      <c r="Z87" s="18">
        <v>119</v>
      </c>
      <c r="AA87" s="18">
        <v>4</v>
      </c>
      <c r="AB87" s="18">
        <v>1</v>
      </c>
      <c r="AC87" s="18" t="s">
        <v>1796</v>
      </c>
      <c r="AD87" s="18">
        <v>1</v>
      </c>
      <c r="AE87" s="19">
        <v>3</v>
      </c>
      <c r="AF87" s="24" t="s">
        <v>4735</v>
      </c>
      <c r="AG87" s="25" t="s">
        <v>4659</v>
      </c>
      <c r="AH87" s="19" t="str">
        <f t="shared" si="12"/>
        <v>04025085</v>
      </c>
      <c r="AJ87" s="17" t="s">
        <v>4735</v>
      </c>
      <c r="AK87" s="18" t="s">
        <v>10662</v>
      </c>
      <c r="AL87" s="19" t="s">
        <v>8279</v>
      </c>
    </row>
    <row r="88" spans="1:38" x14ac:dyDescent="0.25">
      <c r="A88" s="17">
        <v>1178115</v>
      </c>
      <c r="B88" s="18">
        <v>30.018671000000001</v>
      </c>
      <c r="C88" s="18" t="s">
        <v>7419</v>
      </c>
      <c r="D88" s="18" t="s">
        <v>4735</v>
      </c>
      <c r="E88" s="18" t="s">
        <v>4756</v>
      </c>
      <c r="F88" s="18" t="s">
        <v>4758</v>
      </c>
      <c r="G88" s="18" t="s">
        <v>4758</v>
      </c>
      <c r="H88" s="18" t="s">
        <v>7420</v>
      </c>
      <c r="I88" s="18" t="s">
        <v>4760</v>
      </c>
      <c r="J88" s="19">
        <v>434</v>
      </c>
      <c r="K88" s="34" t="s">
        <v>10663</v>
      </c>
      <c r="M88" s="29" t="str">
        <f t="shared" si="9"/>
        <v>YES</v>
      </c>
      <c r="N88" s="9" t="str">
        <f t="shared" si="10"/>
        <v>YES</v>
      </c>
      <c r="O88" s="9">
        <f t="shared" si="11"/>
        <v>1.0021389745950642</v>
      </c>
      <c r="P88" s="9" t="str">
        <f t="shared" si="13"/>
        <v>YES</v>
      </c>
      <c r="Q88" s="9" t="s">
        <v>4658</v>
      </c>
      <c r="R88" s="30" t="s">
        <v>4658</v>
      </c>
      <c r="T88" s="17">
        <v>835086289.24900997</v>
      </c>
      <c r="U88" s="18">
        <v>145252.35644</v>
      </c>
      <c r="V88" s="18">
        <v>37</v>
      </c>
      <c r="W88" s="18">
        <v>37</v>
      </c>
      <c r="X88" s="18" t="s">
        <v>1826</v>
      </c>
      <c r="Y88" s="18">
        <v>86</v>
      </c>
      <c r="Z88" s="18">
        <v>31</v>
      </c>
      <c r="AA88" s="18">
        <v>2</v>
      </c>
      <c r="AB88" s="18">
        <v>1</v>
      </c>
      <c r="AC88" s="18" t="s">
        <v>1825</v>
      </c>
      <c r="AD88" s="18">
        <v>1</v>
      </c>
      <c r="AE88" s="19">
        <v>1</v>
      </c>
      <c r="AF88" s="24" t="s">
        <v>4735</v>
      </c>
      <c r="AG88" s="25" t="s">
        <v>4659</v>
      </c>
      <c r="AH88" s="19" t="str">
        <f t="shared" si="12"/>
        <v>04025086</v>
      </c>
      <c r="AJ88" s="17" t="s">
        <v>4735</v>
      </c>
      <c r="AK88" s="18" t="s">
        <v>10663</v>
      </c>
      <c r="AL88" s="19" t="s">
        <v>8280</v>
      </c>
    </row>
    <row r="89" spans="1:38" x14ac:dyDescent="0.25">
      <c r="A89" s="17">
        <v>1177889</v>
      </c>
      <c r="B89" s="18">
        <v>9.4448849999999993</v>
      </c>
      <c r="C89" s="18" t="s">
        <v>7396</v>
      </c>
      <c r="D89" s="18" t="s">
        <v>4735</v>
      </c>
      <c r="E89" s="18" t="s">
        <v>4756</v>
      </c>
      <c r="F89" s="18" t="s">
        <v>7367</v>
      </c>
      <c r="G89" s="18" t="s">
        <v>4758</v>
      </c>
      <c r="H89" s="18" t="s">
        <v>7397</v>
      </c>
      <c r="I89" s="18" t="s">
        <v>4760</v>
      </c>
      <c r="J89" s="19">
        <v>1533</v>
      </c>
      <c r="K89" s="34" t="s">
        <v>10664</v>
      </c>
      <c r="M89" s="29" t="str">
        <f t="shared" si="9"/>
        <v>YES</v>
      </c>
      <c r="N89" s="9" t="str">
        <f t="shared" si="10"/>
        <v>YES</v>
      </c>
      <c r="O89" s="9">
        <f t="shared" si="11"/>
        <v>1.0014858940378599</v>
      </c>
      <c r="P89" s="9" t="str">
        <f t="shared" si="13"/>
        <v>YES</v>
      </c>
      <c r="Q89" s="9" t="s">
        <v>4658</v>
      </c>
      <c r="R89" s="30" t="s">
        <v>4658</v>
      </c>
      <c r="T89" s="17">
        <v>262917614.26851001</v>
      </c>
      <c r="U89" s="18">
        <v>86200.111659999995</v>
      </c>
      <c r="V89" s="18">
        <v>89</v>
      </c>
      <c r="W89" s="18">
        <v>89</v>
      </c>
      <c r="X89" s="18" t="s">
        <v>1871</v>
      </c>
      <c r="Y89" s="18">
        <v>87</v>
      </c>
      <c r="Z89" s="18">
        <v>9</v>
      </c>
      <c r="AA89" s="18">
        <v>1</v>
      </c>
      <c r="AB89" s="18">
        <v>1</v>
      </c>
      <c r="AC89" s="18" t="s">
        <v>1791</v>
      </c>
      <c r="AD89" s="18">
        <v>1</v>
      </c>
      <c r="AE89" s="19">
        <v>1</v>
      </c>
      <c r="AF89" s="24" t="s">
        <v>4735</v>
      </c>
      <c r="AG89" s="25" t="s">
        <v>4659</v>
      </c>
      <c r="AH89" s="19" t="str">
        <f t="shared" si="12"/>
        <v>04025087</v>
      </c>
      <c r="AJ89" s="17" t="s">
        <v>4735</v>
      </c>
      <c r="AK89" s="18" t="s">
        <v>10664</v>
      </c>
      <c r="AL89" s="19" t="s">
        <v>8281</v>
      </c>
    </row>
    <row r="90" spans="1:38" x14ac:dyDescent="0.25">
      <c r="A90" s="17">
        <v>1124553</v>
      </c>
      <c r="B90" s="18">
        <v>9.4600790000000003</v>
      </c>
      <c r="C90" s="18" t="s">
        <v>4261</v>
      </c>
      <c r="D90" s="18" t="s">
        <v>4735</v>
      </c>
      <c r="E90" s="18" t="s">
        <v>4756</v>
      </c>
      <c r="F90" s="18" t="s">
        <v>4758</v>
      </c>
      <c r="G90" s="18" t="s">
        <v>4758</v>
      </c>
      <c r="H90" s="18" t="s">
        <v>4262</v>
      </c>
      <c r="I90" s="18" t="s">
        <v>4760</v>
      </c>
      <c r="J90" s="19">
        <v>2517</v>
      </c>
      <c r="K90" s="34" t="s">
        <v>10665</v>
      </c>
      <c r="M90" s="29" t="str">
        <f t="shared" si="9"/>
        <v>YES</v>
      </c>
      <c r="N90" s="9" t="str">
        <f t="shared" si="10"/>
        <v>YES</v>
      </c>
      <c r="O90" s="9">
        <f t="shared" si="11"/>
        <v>1.0011525645320338</v>
      </c>
      <c r="P90" s="9" t="str">
        <f t="shared" si="13"/>
        <v>YES</v>
      </c>
      <c r="Q90" s="9" t="s">
        <v>4658</v>
      </c>
      <c r="R90" s="30" t="s">
        <v>4658</v>
      </c>
      <c r="T90" s="17">
        <v>263428248.33783001</v>
      </c>
      <c r="U90" s="18">
        <v>100902.81396</v>
      </c>
      <c r="V90" s="18">
        <v>107</v>
      </c>
      <c r="W90" s="18">
        <v>107</v>
      </c>
      <c r="X90" s="18" t="s">
        <v>1886</v>
      </c>
      <c r="Y90" s="18">
        <v>88</v>
      </c>
      <c r="Z90" s="18">
        <v>21</v>
      </c>
      <c r="AA90" s="18">
        <v>1</v>
      </c>
      <c r="AB90" s="18">
        <v>1</v>
      </c>
      <c r="AC90" s="18" t="s">
        <v>1791</v>
      </c>
      <c r="AD90" s="18">
        <v>1</v>
      </c>
      <c r="AE90" s="19">
        <v>1</v>
      </c>
      <c r="AF90" s="24" t="s">
        <v>4735</v>
      </c>
      <c r="AG90" s="25" t="s">
        <v>4659</v>
      </c>
      <c r="AH90" s="19" t="str">
        <f t="shared" si="12"/>
        <v>04025088</v>
      </c>
      <c r="AJ90" s="17" t="s">
        <v>4735</v>
      </c>
      <c r="AK90" s="18" t="s">
        <v>10665</v>
      </c>
      <c r="AL90" s="19" t="s">
        <v>8282</v>
      </c>
    </row>
    <row r="91" spans="1:38" x14ac:dyDescent="0.25">
      <c r="A91" s="17">
        <v>1177989</v>
      </c>
      <c r="B91" s="18">
        <v>77.434466</v>
      </c>
      <c r="C91" s="18" t="s">
        <v>7407</v>
      </c>
      <c r="D91" s="18" t="s">
        <v>4735</v>
      </c>
      <c r="E91" s="18" t="s">
        <v>4756</v>
      </c>
      <c r="F91" s="18" t="s">
        <v>4758</v>
      </c>
      <c r="G91" s="18" t="s">
        <v>4758</v>
      </c>
      <c r="H91" s="18" t="s">
        <v>7408</v>
      </c>
      <c r="I91" s="18" t="s">
        <v>4760</v>
      </c>
      <c r="J91" s="19">
        <v>1972</v>
      </c>
      <c r="K91" s="34" t="s">
        <v>10666</v>
      </c>
      <c r="M91" s="29" t="str">
        <f t="shared" si="9"/>
        <v>YES</v>
      </c>
      <c r="N91" s="9" t="str">
        <f t="shared" si="10"/>
        <v>YES</v>
      </c>
      <c r="O91" s="9">
        <f t="shared" si="11"/>
        <v>0.99639684821475449</v>
      </c>
      <c r="P91" s="9" t="str">
        <f t="shared" si="13"/>
        <v>YES</v>
      </c>
      <c r="Q91" s="9" t="s">
        <v>4658</v>
      </c>
      <c r="R91" s="30" t="s">
        <v>4658</v>
      </c>
      <c r="T91" s="17">
        <v>2166555445.05408</v>
      </c>
      <c r="U91" s="18">
        <v>295589.43252999999</v>
      </c>
      <c r="V91" s="18">
        <v>90</v>
      </c>
      <c r="W91" s="18">
        <v>90</v>
      </c>
      <c r="X91" s="18" t="s">
        <v>1872</v>
      </c>
      <c r="Y91" s="18">
        <v>89</v>
      </c>
      <c r="Z91" s="18">
        <v>78</v>
      </c>
      <c r="AA91" s="18">
        <v>1</v>
      </c>
      <c r="AB91" s="18">
        <v>1</v>
      </c>
      <c r="AC91" s="18" t="s">
        <v>1791</v>
      </c>
      <c r="AD91" s="18">
        <v>1</v>
      </c>
      <c r="AE91" s="19">
        <v>1</v>
      </c>
      <c r="AF91" s="24" t="s">
        <v>4735</v>
      </c>
      <c r="AG91" s="25" t="s">
        <v>4659</v>
      </c>
      <c r="AH91" s="19" t="str">
        <f t="shared" si="12"/>
        <v>04025089</v>
      </c>
      <c r="AJ91" s="17" t="s">
        <v>4735</v>
      </c>
      <c r="AK91" s="18" t="s">
        <v>10666</v>
      </c>
      <c r="AL91" s="19" t="s">
        <v>8283</v>
      </c>
    </row>
    <row r="92" spans="1:38" x14ac:dyDescent="0.25">
      <c r="A92" s="17">
        <v>1504103</v>
      </c>
      <c r="B92" s="18">
        <v>160.477135</v>
      </c>
      <c r="C92" s="18" t="s">
        <v>4192</v>
      </c>
      <c r="D92" s="18" t="s">
        <v>4735</v>
      </c>
      <c r="E92" s="18" t="s">
        <v>4756</v>
      </c>
      <c r="F92" s="18" t="s">
        <v>4758</v>
      </c>
      <c r="G92" s="18" t="s">
        <v>4758</v>
      </c>
      <c r="H92" s="18" t="s">
        <v>4193</v>
      </c>
      <c r="I92" s="18" t="s">
        <v>4760</v>
      </c>
      <c r="J92" s="19">
        <v>2750</v>
      </c>
      <c r="K92" s="34" t="s">
        <v>10667</v>
      </c>
      <c r="M92" s="29" t="str">
        <f t="shared" si="9"/>
        <v>YES</v>
      </c>
      <c r="N92" s="9" t="str">
        <f t="shared" si="10"/>
        <v>YES</v>
      </c>
      <c r="O92" s="9">
        <f t="shared" si="11"/>
        <v>1.0094821318765341</v>
      </c>
      <c r="P92" s="9" t="str">
        <f t="shared" si="13"/>
        <v>YES</v>
      </c>
      <c r="Q92" s="9" t="s">
        <v>4658</v>
      </c>
      <c r="R92" s="30" t="s">
        <v>4658</v>
      </c>
      <c r="T92" s="17">
        <v>4431822633.71768</v>
      </c>
      <c r="U92" s="18">
        <v>433620.23047000001</v>
      </c>
      <c r="V92" s="18">
        <v>9</v>
      </c>
      <c r="W92" s="18">
        <v>9</v>
      </c>
      <c r="X92" s="18" t="s">
        <v>1795</v>
      </c>
      <c r="Y92" s="18">
        <v>90</v>
      </c>
      <c r="Z92" s="18">
        <v>159</v>
      </c>
      <c r="AA92" s="18">
        <v>5</v>
      </c>
      <c r="AB92" s="18">
        <v>1</v>
      </c>
      <c r="AC92" s="18" t="s">
        <v>1796</v>
      </c>
      <c r="AD92" s="18">
        <v>1</v>
      </c>
      <c r="AE92" s="19">
        <v>3</v>
      </c>
      <c r="AF92" s="24" t="s">
        <v>4735</v>
      </c>
      <c r="AG92" s="25" t="s">
        <v>4659</v>
      </c>
      <c r="AH92" s="19" t="str">
        <f t="shared" si="12"/>
        <v>04025090</v>
      </c>
      <c r="AJ92" s="17" t="s">
        <v>4735</v>
      </c>
      <c r="AK92" s="18" t="s">
        <v>10667</v>
      </c>
      <c r="AL92" s="19" t="s">
        <v>8284</v>
      </c>
    </row>
    <row r="93" spans="1:38" x14ac:dyDescent="0.25">
      <c r="A93" s="17">
        <v>1177716</v>
      </c>
      <c r="B93" s="18">
        <v>305.80312099999998</v>
      </c>
      <c r="C93" s="18" t="s">
        <v>7377</v>
      </c>
      <c r="D93" s="18" t="s">
        <v>4735</v>
      </c>
      <c r="E93" s="18" t="s">
        <v>4756</v>
      </c>
      <c r="F93" s="18" t="s">
        <v>7367</v>
      </c>
      <c r="G93" s="18" t="s">
        <v>4758</v>
      </c>
      <c r="H93" s="18" t="s">
        <v>7378</v>
      </c>
      <c r="I93" s="18" t="s">
        <v>4760</v>
      </c>
      <c r="J93" s="19">
        <v>1679</v>
      </c>
      <c r="K93" s="34" t="s">
        <v>10668</v>
      </c>
      <c r="M93" s="29" t="str">
        <f t="shared" si="9"/>
        <v>YES</v>
      </c>
      <c r="N93" s="9" t="str">
        <f t="shared" si="10"/>
        <v>YES</v>
      </c>
      <c r="O93" s="9">
        <f t="shared" si="11"/>
        <v>1.003156020322757</v>
      </c>
      <c r="P93" s="9" t="str">
        <f t="shared" si="13"/>
        <v>YES</v>
      </c>
      <c r="Q93" s="9" t="s">
        <v>4658</v>
      </c>
      <c r="R93" s="30" t="s">
        <v>4658</v>
      </c>
      <c r="T93" s="17">
        <v>8498480351.7836199</v>
      </c>
      <c r="U93" s="18">
        <v>448289.04274</v>
      </c>
      <c r="V93" s="18">
        <v>8</v>
      </c>
      <c r="W93" s="18">
        <v>8</v>
      </c>
      <c r="X93" s="18" t="s">
        <v>1794</v>
      </c>
      <c r="Y93" s="18">
        <v>91</v>
      </c>
      <c r="Z93" s="18">
        <v>305</v>
      </c>
      <c r="AA93" s="18">
        <v>1</v>
      </c>
      <c r="AB93" s="18">
        <v>1</v>
      </c>
      <c r="AC93" s="18" t="s">
        <v>1791</v>
      </c>
      <c r="AD93" s="18">
        <v>1</v>
      </c>
      <c r="AE93" s="19">
        <v>1</v>
      </c>
      <c r="AF93" s="24" t="s">
        <v>4735</v>
      </c>
      <c r="AG93" s="25" t="s">
        <v>4659</v>
      </c>
      <c r="AH93" s="19" t="str">
        <f t="shared" si="12"/>
        <v>04025091</v>
      </c>
      <c r="AJ93" s="17" t="s">
        <v>4735</v>
      </c>
      <c r="AK93" s="18" t="s">
        <v>10668</v>
      </c>
      <c r="AL93" s="19" t="s">
        <v>8285</v>
      </c>
    </row>
    <row r="94" spans="1:38" x14ac:dyDescent="0.25">
      <c r="A94" s="17">
        <v>1177869</v>
      </c>
      <c r="B94" s="18">
        <v>155.56439399999999</v>
      </c>
      <c r="C94" s="18" t="s">
        <v>7394</v>
      </c>
      <c r="D94" s="18" t="s">
        <v>4735</v>
      </c>
      <c r="E94" s="18" t="s">
        <v>4756</v>
      </c>
      <c r="F94" s="18" t="s">
        <v>4758</v>
      </c>
      <c r="G94" s="18" t="s">
        <v>4758</v>
      </c>
      <c r="H94" s="18" t="s">
        <v>7395</v>
      </c>
      <c r="I94" s="18" t="s">
        <v>4760</v>
      </c>
      <c r="J94" s="19">
        <v>3755</v>
      </c>
      <c r="K94" s="34" t="s">
        <v>10669</v>
      </c>
      <c r="M94" s="29" t="str">
        <f t="shared" si="9"/>
        <v>YES</v>
      </c>
      <c r="N94" s="9" t="str">
        <f t="shared" si="10"/>
        <v>YES</v>
      </c>
      <c r="O94" s="9">
        <f t="shared" si="11"/>
        <v>0.99667094261847378</v>
      </c>
      <c r="P94" s="9" t="str">
        <f t="shared" si="13"/>
        <v>YES</v>
      </c>
      <c r="Q94" s="9" t="s">
        <v>4658</v>
      </c>
      <c r="R94" s="30" t="s">
        <v>4658</v>
      </c>
      <c r="T94" s="17">
        <v>4351372369.9977102</v>
      </c>
      <c r="U94" s="18">
        <v>318200.62612999999</v>
      </c>
      <c r="V94" s="18">
        <v>5</v>
      </c>
      <c r="W94" s="18">
        <v>5</v>
      </c>
      <c r="X94" s="18" t="s">
        <v>1790</v>
      </c>
      <c r="Y94" s="18">
        <v>92</v>
      </c>
      <c r="Z94" s="18">
        <v>156</v>
      </c>
      <c r="AA94" s="18">
        <v>1</v>
      </c>
      <c r="AB94" s="18">
        <v>1</v>
      </c>
      <c r="AC94" s="18" t="s">
        <v>1791</v>
      </c>
      <c r="AD94" s="18">
        <v>1</v>
      </c>
      <c r="AE94" s="19">
        <v>1</v>
      </c>
      <c r="AF94" s="24" t="s">
        <v>4735</v>
      </c>
      <c r="AG94" s="25" t="s">
        <v>4659</v>
      </c>
      <c r="AH94" s="19" t="str">
        <f t="shared" si="12"/>
        <v>04025092</v>
      </c>
      <c r="AJ94" s="17" t="s">
        <v>4735</v>
      </c>
      <c r="AK94" s="18" t="s">
        <v>10669</v>
      </c>
      <c r="AL94" s="19" t="s">
        <v>8286</v>
      </c>
    </row>
    <row r="95" spans="1:38" x14ac:dyDescent="0.25">
      <c r="A95" s="17">
        <v>1124698</v>
      </c>
      <c r="B95" s="18">
        <v>0.72101099999999996</v>
      </c>
      <c r="C95" s="18" t="s">
        <v>4275</v>
      </c>
      <c r="D95" s="18" t="s">
        <v>4735</v>
      </c>
      <c r="E95" s="18" t="s">
        <v>4756</v>
      </c>
      <c r="F95" s="18" t="s">
        <v>7367</v>
      </c>
      <c r="G95" s="18" t="s">
        <v>7403</v>
      </c>
      <c r="H95" s="18" t="s">
        <v>4276</v>
      </c>
      <c r="I95" s="18" t="s">
        <v>4760</v>
      </c>
      <c r="J95" s="19">
        <v>3205</v>
      </c>
      <c r="K95" s="34" t="s">
        <v>10670</v>
      </c>
      <c r="M95" s="29" t="str">
        <f t="shared" si="9"/>
        <v>YES</v>
      </c>
      <c r="N95" s="9" t="str">
        <f t="shared" si="10"/>
        <v>YES</v>
      </c>
      <c r="O95" s="9">
        <f t="shared" si="11"/>
        <v>0.9995881293693657</v>
      </c>
      <c r="P95" s="9" t="str">
        <f t="shared" si="13"/>
        <v>YES</v>
      </c>
      <c r="Q95" s="9" t="s">
        <v>4658</v>
      </c>
      <c r="R95" s="30" t="s">
        <v>4658</v>
      </c>
      <c r="T95" s="17">
        <v>20108915.334040001</v>
      </c>
      <c r="U95" s="18">
        <v>23250.381270000002</v>
      </c>
      <c r="V95" s="18">
        <v>44</v>
      </c>
      <c r="W95" s="18">
        <v>44</v>
      </c>
      <c r="X95" s="18" t="s">
        <v>2503</v>
      </c>
      <c r="Y95" s="18">
        <v>93</v>
      </c>
      <c r="Z95" s="18">
        <v>1</v>
      </c>
      <c r="AA95" s="18">
        <v>2</v>
      </c>
      <c r="AB95" s="18">
        <v>1</v>
      </c>
      <c r="AC95" s="18" t="s">
        <v>1791</v>
      </c>
      <c r="AD95" s="18">
        <v>1</v>
      </c>
      <c r="AE95" s="19">
        <v>2</v>
      </c>
      <c r="AF95" s="24" t="s">
        <v>4735</v>
      </c>
      <c r="AG95" s="25" t="s">
        <v>4659</v>
      </c>
      <c r="AH95" s="19" t="str">
        <f t="shared" si="12"/>
        <v>04025093</v>
      </c>
      <c r="AJ95" s="17" t="s">
        <v>4735</v>
      </c>
      <c r="AK95" s="18" t="s">
        <v>10670</v>
      </c>
      <c r="AL95" s="19" t="s">
        <v>8287</v>
      </c>
    </row>
    <row r="96" spans="1:38" x14ac:dyDescent="0.25">
      <c r="A96" s="17">
        <v>1124679</v>
      </c>
      <c r="B96" s="18">
        <v>0.612954</v>
      </c>
      <c r="C96" s="18" t="s">
        <v>4273</v>
      </c>
      <c r="D96" s="18" t="s">
        <v>4735</v>
      </c>
      <c r="E96" s="18" t="s">
        <v>4756</v>
      </c>
      <c r="F96" s="18" t="s">
        <v>7367</v>
      </c>
      <c r="G96" s="18" t="s">
        <v>7403</v>
      </c>
      <c r="H96" s="18" t="s">
        <v>4274</v>
      </c>
      <c r="I96" s="18" t="s">
        <v>4760</v>
      </c>
      <c r="J96" s="19">
        <v>3200</v>
      </c>
      <c r="K96" s="34" t="s">
        <v>10671</v>
      </c>
      <c r="M96" s="29" t="str">
        <f t="shared" si="9"/>
        <v>YES</v>
      </c>
      <c r="N96" s="9" t="str">
        <f t="shared" si="10"/>
        <v>YES</v>
      </c>
      <c r="O96" s="9">
        <f t="shared" si="11"/>
        <v>1.0026690846026578</v>
      </c>
      <c r="P96" s="9" t="str">
        <f t="shared" si="13"/>
        <v>YES</v>
      </c>
      <c r="Q96" s="9" t="s">
        <v>4658</v>
      </c>
      <c r="R96" s="30" t="s">
        <v>4658</v>
      </c>
      <c r="T96" s="17">
        <v>17042688.416359998</v>
      </c>
      <c r="U96" s="18">
        <v>24337.041509999999</v>
      </c>
      <c r="V96" s="18">
        <v>109</v>
      </c>
      <c r="W96" s="18">
        <v>109</v>
      </c>
      <c r="X96" s="18" t="s">
        <v>1888</v>
      </c>
      <c r="Y96" s="18">
        <v>94</v>
      </c>
      <c r="Z96" s="18">
        <v>1</v>
      </c>
      <c r="AA96" s="18">
        <v>2</v>
      </c>
      <c r="AB96" s="18">
        <v>1</v>
      </c>
      <c r="AC96" s="18" t="s">
        <v>1791</v>
      </c>
      <c r="AD96" s="18">
        <v>1</v>
      </c>
      <c r="AE96" s="19">
        <v>2</v>
      </c>
      <c r="AF96" s="24" t="s">
        <v>4735</v>
      </c>
      <c r="AG96" s="25" t="s">
        <v>4659</v>
      </c>
      <c r="AH96" s="19" t="str">
        <f t="shared" si="12"/>
        <v>04025094</v>
      </c>
      <c r="AJ96" s="17" t="s">
        <v>4735</v>
      </c>
      <c r="AK96" s="18" t="s">
        <v>10671</v>
      </c>
      <c r="AL96" s="19" t="s">
        <v>8288</v>
      </c>
    </row>
    <row r="97" spans="1:38" x14ac:dyDescent="0.25">
      <c r="A97" s="17">
        <v>1178137</v>
      </c>
      <c r="B97" s="18">
        <v>240.31276700000001</v>
      </c>
      <c r="C97" s="18" t="s">
        <v>7421</v>
      </c>
      <c r="D97" s="18" t="s">
        <v>4735</v>
      </c>
      <c r="E97" s="18" t="s">
        <v>4756</v>
      </c>
      <c r="F97" s="18" t="s">
        <v>4758</v>
      </c>
      <c r="G97" s="18" t="s">
        <v>4758</v>
      </c>
      <c r="H97" s="18" t="s">
        <v>7422</v>
      </c>
      <c r="I97" s="18" t="s">
        <v>4760</v>
      </c>
      <c r="J97" s="19">
        <v>986</v>
      </c>
      <c r="K97" s="34" t="s">
        <v>10672</v>
      </c>
      <c r="M97" s="29" t="str">
        <f t="shared" si="9"/>
        <v>YES</v>
      </c>
      <c r="N97" s="9" t="str">
        <f t="shared" si="10"/>
        <v>YES</v>
      </c>
      <c r="O97" s="9">
        <f t="shared" si="11"/>
        <v>0.99662413050356902</v>
      </c>
      <c r="P97" s="9" t="str">
        <f t="shared" si="13"/>
        <v>YES</v>
      </c>
      <c r="Q97" s="9" t="s">
        <v>4658</v>
      </c>
      <c r="R97" s="30" t="s">
        <v>4658</v>
      </c>
      <c r="T97" s="17">
        <v>6722228810.72295</v>
      </c>
      <c r="U97" s="18">
        <v>404046.74890000001</v>
      </c>
      <c r="V97" s="18">
        <v>6</v>
      </c>
      <c r="W97" s="18">
        <v>6</v>
      </c>
      <c r="X97" s="18" t="s">
        <v>1792</v>
      </c>
      <c r="Y97" s="18">
        <v>95</v>
      </c>
      <c r="Z97" s="18">
        <v>241</v>
      </c>
      <c r="AA97" s="18">
        <v>1</v>
      </c>
      <c r="AB97" s="18">
        <v>1</v>
      </c>
      <c r="AC97" s="18" t="s">
        <v>1791</v>
      </c>
      <c r="AD97" s="18">
        <v>1</v>
      </c>
      <c r="AE97" s="19">
        <v>1</v>
      </c>
      <c r="AF97" s="24" t="s">
        <v>4735</v>
      </c>
      <c r="AG97" s="25" t="s">
        <v>4659</v>
      </c>
      <c r="AH97" s="19" t="str">
        <f t="shared" si="12"/>
        <v>04025095</v>
      </c>
      <c r="AJ97" s="17" t="s">
        <v>4735</v>
      </c>
      <c r="AK97" s="18" t="s">
        <v>10672</v>
      </c>
      <c r="AL97" s="19" t="s">
        <v>8289</v>
      </c>
    </row>
    <row r="98" spans="1:38" x14ac:dyDescent="0.25">
      <c r="A98" s="17">
        <v>1177776</v>
      </c>
      <c r="B98" s="18">
        <v>5.7285019999999998</v>
      </c>
      <c r="C98" s="18" t="s">
        <v>7383</v>
      </c>
      <c r="D98" s="18" t="s">
        <v>4735</v>
      </c>
      <c r="E98" s="18" t="s">
        <v>4756</v>
      </c>
      <c r="F98" s="18" t="s">
        <v>7367</v>
      </c>
      <c r="G98" s="18" t="s">
        <v>4758</v>
      </c>
      <c r="H98" s="18" t="s">
        <v>7384</v>
      </c>
      <c r="I98" s="18" t="s">
        <v>4760</v>
      </c>
      <c r="J98" s="19">
        <v>1935</v>
      </c>
      <c r="K98" s="34" t="s">
        <v>10673</v>
      </c>
      <c r="M98" s="29" t="str">
        <f t="shared" si="9"/>
        <v>YES</v>
      </c>
      <c r="N98" s="9" t="str">
        <f t="shared" si="10"/>
        <v>YES</v>
      </c>
      <c r="O98" s="9">
        <f t="shared" si="11"/>
        <v>1.0270294564402052</v>
      </c>
      <c r="P98" s="9" t="str">
        <f t="shared" si="13"/>
        <v>YES</v>
      </c>
      <c r="Q98" s="9" t="s">
        <v>4658</v>
      </c>
      <c r="R98" s="30" t="s">
        <v>4658</v>
      </c>
      <c r="T98" s="17">
        <v>155498432.06088999</v>
      </c>
      <c r="U98" s="18">
        <v>72064.24149</v>
      </c>
      <c r="V98" s="18">
        <v>91</v>
      </c>
      <c r="W98" s="18">
        <v>91</v>
      </c>
      <c r="X98" s="18" t="s">
        <v>1873</v>
      </c>
      <c r="Y98" s="18">
        <v>96</v>
      </c>
      <c r="Z98" s="18">
        <v>8</v>
      </c>
      <c r="AA98" s="18">
        <v>1</v>
      </c>
      <c r="AB98" s="18">
        <v>1</v>
      </c>
      <c r="AC98" s="18" t="s">
        <v>1791</v>
      </c>
      <c r="AD98" s="18">
        <v>1</v>
      </c>
      <c r="AE98" s="19">
        <v>1</v>
      </c>
      <c r="AF98" s="24" t="s">
        <v>4735</v>
      </c>
      <c r="AG98" s="25" t="s">
        <v>4659</v>
      </c>
      <c r="AH98" s="19" t="str">
        <f t="shared" si="12"/>
        <v>04025096</v>
      </c>
      <c r="AJ98" s="17" t="s">
        <v>4735</v>
      </c>
      <c r="AK98" s="18" t="s">
        <v>10673</v>
      </c>
      <c r="AL98" s="19" t="s">
        <v>8290</v>
      </c>
    </row>
    <row r="99" spans="1:38" x14ac:dyDescent="0.25">
      <c r="A99" s="17">
        <v>1124597</v>
      </c>
      <c r="B99" s="18">
        <v>2.0906639999999999</v>
      </c>
      <c r="C99" s="18" t="s">
        <v>4265</v>
      </c>
      <c r="D99" s="18" t="s">
        <v>4735</v>
      </c>
      <c r="E99" s="18" t="s">
        <v>4756</v>
      </c>
      <c r="F99" s="18" t="s">
        <v>7367</v>
      </c>
      <c r="G99" s="18" t="s">
        <v>4758</v>
      </c>
      <c r="H99" s="18" t="s">
        <v>4266</v>
      </c>
      <c r="I99" s="18" t="s">
        <v>4760</v>
      </c>
      <c r="J99" s="19">
        <v>5043</v>
      </c>
      <c r="K99" s="34" t="s">
        <v>10674</v>
      </c>
      <c r="M99" s="29" t="str">
        <f t="shared" ref="M99:M114" si="14">IF(C99=AH99,"YES","NO")</f>
        <v>YES</v>
      </c>
      <c r="N99" s="9" t="str">
        <f t="shared" ref="N99:N114" si="15">IF(H99=X99,"YES","NO")</f>
        <v>YES</v>
      </c>
      <c r="O99" s="9">
        <f t="shared" ref="O99:O114" si="16">(B99*(5280*5280))/T99</f>
        <v>1.0001632469105619</v>
      </c>
      <c r="P99" s="9" t="str">
        <f t="shared" si="13"/>
        <v>YES</v>
      </c>
      <c r="Q99" s="9" t="s">
        <v>4658</v>
      </c>
      <c r="R99" s="30" t="s">
        <v>4658</v>
      </c>
      <c r="T99" s="17">
        <v>58274854.067709997</v>
      </c>
      <c r="U99" s="18">
        <v>44706.465250000001</v>
      </c>
      <c r="V99" s="18">
        <v>110</v>
      </c>
      <c r="W99" s="18">
        <v>110</v>
      </c>
      <c r="X99" s="18" t="s">
        <v>1889</v>
      </c>
      <c r="Y99" s="18">
        <v>97</v>
      </c>
      <c r="Z99" s="18">
        <v>2</v>
      </c>
      <c r="AA99" s="18">
        <v>2</v>
      </c>
      <c r="AB99" s="18">
        <v>1</v>
      </c>
      <c r="AC99" s="18" t="s">
        <v>1791</v>
      </c>
      <c r="AD99" s="18">
        <v>1</v>
      </c>
      <c r="AE99" s="19">
        <v>2</v>
      </c>
      <c r="AF99" s="24" t="s">
        <v>4735</v>
      </c>
      <c r="AG99" s="25" t="s">
        <v>4659</v>
      </c>
      <c r="AH99" s="19" t="str">
        <f t="shared" ref="AH99:AH130" si="17">CONCATENATE(AF99,AG99,Y99)</f>
        <v>04025097</v>
      </c>
      <c r="AJ99" s="17" t="s">
        <v>4735</v>
      </c>
      <c r="AK99" s="18" t="s">
        <v>10674</v>
      </c>
      <c r="AL99" s="19" t="s">
        <v>8291</v>
      </c>
    </row>
    <row r="100" spans="1:38" x14ac:dyDescent="0.25">
      <c r="A100" s="17">
        <v>1177655</v>
      </c>
      <c r="B100" s="18">
        <v>313.77157499999998</v>
      </c>
      <c r="C100" s="18" t="s">
        <v>7371</v>
      </c>
      <c r="D100" s="18" t="s">
        <v>4735</v>
      </c>
      <c r="E100" s="18" t="s">
        <v>4756</v>
      </c>
      <c r="F100" s="18" t="s">
        <v>4758</v>
      </c>
      <c r="G100" s="18" t="s">
        <v>4758</v>
      </c>
      <c r="H100" s="18" t="s">
        <v>7372</v>
      </c>
      <c r="I100" s="18" t="s">
        <v>4760</v>
      </c>
      <c r="J100" s="19">
        <v>41</v>
      </c>
      <c r="K100" s="34" t="s">
        <v>10675</v>
      </c>
      <c r="M100" s="29" t="str">
        <f t="shared" si="14"/>
        <v>YES</v>
      </c>
      <c r="N100" s="9" t="str">
        <f t="shared" si="15"/>
        <v>YES</v>
      </c>
      <c r="O100" s="9">
        <f t="shared" si="16"/>
        <v>0.97294700754986463</v>
      </c>
      <c r="P100" s="9" t="str">
        <f t="shared" si="13"/>
        <v>YES</v>
      </c>
      <c r="Q100" s="9" t="s">
        <v>4658</v>
      </c>
      <c r="R100" s="30" t="s">
        <v>4658</v>
      </c>
      <c r="T100" s="17">
        <v>8990674115.4468098</v>
      </c>
      <c r="U100" s="18">
        <v>435825.55024000001</v>
      </c>
      <c r="V100" s="18">
        <v>7</v>
      </c>
      <c r="W100" s="18">
        <v>7</v>
      </c>
      <c r="X100" s="18" t="s">
        <v>1793</v>
      </c>
      <c r="Y100" s="18">
        <v>98</v>
      </c>
      <c r="Z100" s="18">
        <v>322</v>
      </c>
      <c r="AA100" s="18">
        <v>1</v>
      </c>
      <c r="AB100" s="18">
        <v>1</v>
      </c>
      <c r="AC100" s="18" t="s">
        <v>1791</v>
      </c>
      <c r="AD100" s="18">
        <v>4</v>
      </c>
      <c r="AE100" s="19">
        <v>1</v>
      </c>
      <c r="AF100" s="24" t="s">
        <v>4735</v>
      </c>
      <c r="AG100" s="25" t="s">
        <v>4659</v>
      </c>
      <c r="AH100" s="19" t="str">
        <f t="shared" si="17"/>
        <v>04025098</v>
      </c>
      <c r="AJ100" s="17" t="s">
        <v>4735</v>
      </c>
      <c r="AK100" s="18" t="s">
        <v>10675</v>
      </c>
      <c r="AL100" s="19" t="s">
        <v>8292</v>
      </c>
    </row>
    <row r="101" spans="1:38" x14ac:dyDescent="0.25">
      <c r="A101" s="17">
        <v>1409018</v>
      </c>
      <c r="B101" s="18">
        <v>4.9706599999999996</v>
      </c>
      <c r="C101" s="18" t="s">
        <v>7360</v>
      </c>
      <c r="D101" s="18" t="s">
        <v>4735</v>
      </c>
      <c r="E101" s="18" t="s">
        <v>4756</v>
      </c>
      <c r="F101" s="18" t="s">
        <v>7351</v>
      </c>
      <c r="G101" s="18" t="s">
        <v>4758</v>
      </c>
      <c r="H101" s="18" t="s">
        <v>7361</v>
      </c>
      <c r="I101" s="18" t="s">
        <v>4760</v>
      </c>
      <c r="J101" s="19">
        <v>2022</v>
      </c>
      <c r="K101" s="34" t="s">
        <v>10676</v>
      </c>
      <c r="M101" s="29" t="str">
        <f t="shared" si="14"/>
        <v>YES</v>
      </c>
      <c r="N101" s="9" t="str">
        <f t="shared" si="15"/>
        <v>YES</v>
      </c>
      <c r="O101" s="9">
        <f t="shared" si="16"/>
        <v>0.98560186938380234</v>
      </c>
      <c r="P101" s="9" t="str">
        <f t="shared" si="13"/>
        <v>YES</v>
      </c>
      <c r="Q101" s="9" t="s">
        <v>4658</v>
      </c>
      <c r="R101" s="30" t="s">
        <v>4658</v>
      </c>
      <c r="T101" s="17">
        <v>140598401.89897001</v>
      </c>
      <c r="U101" s="18">
        <v>69950.20362</v>
      </c>
      <c r="V101" s="18">
        <v>35</v>
      </c>
      <c r="W101" s="18">
        <v>35</v>
      </c>
      <c r="X101" s="18" t="s">
        <v>1823</v>
      </c>
      <c r="Y101" s="18">
        <v>103</v>
      </c>
      <c r="Z101" s="18">
        <v>5</v>
      </c>
      <c r="AA101" s="18">
        <v>5</v>
      </c>
      <c r="AB101" s="18">
        <v>1</v>
      </c>
      <c r="AC101" s="18" t="s">
        <v>1796</v>
      </c>
      <c r="AD101" s="18">
        <v>1</v>
      </c>
      <c r="AE101" s="19">
        <v>3</v>
      </c>
      <c r="AF101" s="24" t="s">
        <v>4735</v>
      </c>
      <c r="AH101" s="19" t="str">
        <f t="shared" si="17"/>
        <v>04025103</v>
      </c>
      <c r="AJ101" s="17" t="s">
        <v>4735</v>
      </c>
      <c r="AK101" s="18" t="s">
        <v>10676</v>
      </c>
      <c r="AL101" s="19" t="s">
        <v>8293</v>
      </c>
    </row>
    <row r="102" spans="1:38" x14ac:dyDescent="0.25">
      <c r="A102" s="17">
        <v>1504027</v>
      </c>
      <c r="B102" s="18">
        <v>5.5954370000000004</v>
      </c>
      <c r="C102" s="18" t="s">
        <v>4186</v>
      </c>
      <c r="D102" s="18" t="s">
        <v>4735</v>
      </c>
      <c r="E102" s="18" t="s">
        <v>4756</v>
      </c>
      <c r="F102" s="18" t="s">
        <v>7351</v>
      </c>
      <c r="G102" s="18" t="s">
        <v>4758</v>
      </c>
      <c r="H102" s="18" t="s">
        <v>4187</v>
      </c>
      <c r="I102" s="18" t="s">
        <v>4760</v>
      </c>
      <c r="J102" s="19">
        <v>2514</v>
      </c>
      <c r="K102" s="34" t="s">
        <v>10677</v>
      </c>
      <c r="M102" s="29" t="str">
        <f t="shared" si="14"/>
        <v>YES</v>
      </c>
      <c r="N102" s="9" t="str">
        <f t="shared" si="15"/>
        <v>YES</v>
      </c>
      <c r="O102" s="9">
        <f t="shared" si="16"/>
        <v>0.99059976085301327</v>
      </c>
      <c r="P102" s="9" t="str">
        <f t="shared" si="13"/>
        <v>YES</v>
      </c>
      <c r="Q102" s="9" t="s">
        <v>4658</v>
      </c>
      <c r="R102" s="30" t="s">
        <v>4658</v>
      </c>
      <c r="T102" s="17">
        <v>157472106.31918001</v>
      </c>
      <c r="U102" s="18">
        <v>82421.130879999997</v>
      </c>
      <c r="V102" s="18">
        <v>101</v>
      </c>
      <c r="W102" s="18">
        <v>101</v>
      </c>
      <c r="X102" s="18" t="s">
        <v>1881</v>
      </c>
      <c r="Y102" s="18">
        <v>104</v>
      </c>
      <c r="Z102" s="18">
        <v>8</v>
      </c>
      <c r="AA102" s="18">
        <v>5</v>
      </c>
      <c r="AB102" s="18">
        <v>1</v>
      </c>
      <c r="AC102" s="18" t="s">
        <v>1796</v>
      </c>
      <c r="AD102" s="18">
        <v>1</v>
      </c>
      <c r="AE102" s="19">
        <v>3</v>
      </c>
      <c r="AF102" s="24" t="s">
        <v>4735</v>
      </c>
      <c r="AH102" s="19" t="str">
        <f t="shared" si="17"/>
        <v>04025104</v>
      </c>
      <c r="AJ102" s="17" t="s">
        <v>4735</v>
      </c>
      <c r="AK102" s="18" t="s">
        <v>10677</v>
      </c>
      <c r="AL102" s="19" t="s">
        <v>8294</v>
      </c>
    </row>
    <row r="103" spans="1:38" x14ac:dyDescent="0.25">
      <c r="A103" s="17">
        <v>1408940</v>
      </c>
      <c r="B103" s="18">
        <v>28.209147000000002</v>
      </c>
      <c r="C103" s="18" t="s">
        <v>7350</v>
      </c>
      <c r="D103" s="18" t="s">
        <v>4735</v>
      </c>
      <c r="E103" s="18" t="s">
        <v>4756</v>
      </c>
      <c r="F103" s="18" t="s">
        <v>7351</v>
      </c>
      <c r="G103" s="18" t="s">
        <v>4758</v>
      </c>
      <c r="H103" s="18" t="s">
        <v>7352</v>
      </c>
      <c r="I103" s="18" t="s">
        <v>4760</v>
      </c>
      <c r="J103" s="19">
        <v>3456</v>
      </c>
      <c r="K103" s="34" t="s">
        <v>10678</v>
      </c>
      <c r="M103" s="29" t="str">
        <f t="shared" si="14"/>
        <v>YES</v>
      </c>
      <c r="N103" s="9" t="str">
        <f t="shared" si="15"/>
        <v>YES</v>
      </c>
      <c r="O103" s="9">
        <f t="shared" si="16"/>
        <v>1.0043326494720763</v>
      </c>
      <c r="P103" s="9" t="str">
        <f t="shared" si="13"/>
        <v>YES</v>
      </c>
      <c r="Q103" s="9" t="s">
        <v>4658</v>
      </c>
      <c r="R103" s="30" t="s">
        <v>4658</v>
      </c>
      <c r="T103" s="17">
        <v>783033275.01917005</v>
      </c>
      <c r="U103" s="18">
        <v>160134.91894999999</v>
      </c>
      <c r="V103" s="18">
        <v>29</v>
      </c>
      <c r="W103" s="18">
        <v>29</v>
      </c>
      <c r="X103" s="18" t="s">
        <v>1817</v>
      </c>
      <c r="Y103" s="18">
        <v>105</v>
      </c>
      <c r="Z103" s="18">
        <v>28</v>
      </c>
      <c r="AA103" s="18">
        <v>5</v>
      </c>
      <c r="AB103" s="18">
        <v>1</v>
      </c>
      <c r="AC103" s="18" t="s">
        <v>1796</v>
      </c>
      <c r="AD103" s="18">
        <v>1</v>
      </c>
      <c r="AE103" s="19">
        <v>3</v>
      </c>
      <c r="AF103" s="24" t="s">
        <v>4735</v>
      </c>
      <c r="AH103" s="19" t="str">
        <f t="shared" si="17"/>
        <v>04025105</v>
      </c>
      <c r="AJ103" s="17" t="s">
        <v>4735</v>
      </c>
      <c r="AK103" s="18" t="s">
        <v>10678</v>
      </c>
      <c r="AL103" s="19" t="s">
        <v>8295</v>
      </c>
    </row>
    <row r="104" spans="1:38" x14ac:dyDescent="0.25">
      <c r="A104" s="17">
        <v>1408960</v>
      </c>
      <c r="B104" s="18">
        <v>2.1110929999999999</v>
      </c>
      <c r="C104" s="18" t="s">
        <v>7353</v>
      </c>
      <c r="D104" s="18" t="s">
        <v>4735</v>
      </c>
      <c r="E104" s="18" t="s">
        <v>4756</v>
      </c>
      <c r="F104" s="18" t="s">
        <v>7351</v>
      </c>
      <c r="G104" s="18" t="s">
        <v>7354</v>
      </c>
      <c r="H104" s="18" t="s">
        <v>7355</v>
      </c>
      <c r="I104" s="18" t="s">
        <v>4760</v>
      </c>
      <c r="J104" s="19">
        <v>3562</v>
      </c>
      <c r="K104" s="34" t="s">
        <v>10679</v>
      </c>
      <c r="M104" s="29" t="str">
        <f t="shared" si="14"/>
        <v>YES</v>
      </c>
      <c r="N104" s="9" t="str">
        <f t="shared" si="15"/>
        <v>YES</v>
      </c>
      <c r="O104" s="9">
        <f t="shared" si="16"/>
        <v>0.99937718636401329</v>
      </c>
      <c r="P104" s="9" t="str">
        <f t="shared" si="13"/>
        <v>YES</v>
      </c>
      <c r="Q104" s="9" t="s">
        <v>4658</v>
      </c>
      <c r="R104" s="30" t="s">
        <v>4658</v>
      </c>
      <c r="T104" s="17">
        <v>58890572.943060003</v>
      </c>
      <c r="U104" s="18">
        <v>35526.829160000001</v>
      </c>
      <c r="V104" s="18">
        <v>28</v>
      </c>
      <c r="W104" s="18">
        <v>28</v>
      </c>
      <c r="X104" s="18" t="s">
        <v>1816</v>
      </c>
      <c r="Y104" s="18">
        <v>107</v>
      </c>
      <c r="Z104" s="18">
        <v>2</v>
      </c>
      <c r="AA104" s="18">
        <v>5</v>
      </c>
      <c r="AB104" s="18">
        <v>1</v>
      </c>
      <c r="AC104" s="18" t="s">
        <v>1796</v>
      </c>
      <c r="AD104" s="18">
        <v>1</v>
      </c>
      <c r="AE104" s="19">
        <v>3</v>
      </c>
      <c r="AF104" s="24" t="s">
        <v>4735</v>
      </c>
      <c r="AH104" s="19" t="str">
        <f t="shared" si="17"/>
        <v>04025107</v>
      </c>
      <c r="AJ104" s="17" t="s">
        <v>4735</v>
      </c>
      <c r="AK104" s="18" t="s">
        <v>10679</v>
      </c>
      <c r="AL104" s="19" t="s">
        <v>8296</v>
      </c>
    </row>
    <row r="105" spans="1:38" x14ac:dyDescent="0.25">
      <c r="A105" s="17">
        <v>1408429</v>
      </c>
      <c r="B105" s="18">
        <v>180.32820100000001</v>
      </c>
      <c r="C105" s="18" t="s">
        <v>7335</v>
      </c>
      <c r="D105" s="18" t="s">
        <v>4735</v>
      </c>
      <c r="E105" s="18" t="s">
        <v>4756</v>
      </c>
      <c r="F105" s="18" t="s">
        <v>4758</v>
      </c>
      <c r="G105" s="18" t="s">
        <v>4758</v>
      </c>
      <c r="H105" s="18" t="s">
        <v>7336</v>
      </c>
      <c r="I105" s="18" t="s">
        <v>4760</v>
      </c>
      <c r="J105" s="19">
        <v>1135</v>
      </c>
      <c r="K105" s="34" t="s">
        <v>10680</v>
      </c>
      <c r="M105" s="29" t="str">
        <f t="shared" si="14"/>
        <v>YES</v>
      </c>
      <c r="N105" s="9" t="str">
        <f t="shared" si="15"/>
        <v>YES</v>
      </c>
      <c r="O105" s="9">
        <f t="shared" si="16"/>
        <v>1.0009513536274761</v>
      </c>
      <c r="P105" s="9" t="str">
        <f t="shared" si="13"/>
        <v>YES</v>
      </c>
      <c r="Q105" s="9" t="s">
        <v>4658</v>
      </c>
      <c r="R105" s="30" t="s">
        <v>4658</v>
      </c>
      <c r="T105" s="17">
        <v>5022483560.8038902</v>
      </c>
      <c r="U105" s="18">
        <v>413289.15198999998</v>
      </c>
      <c r="V105" s="18">
        <v>36</v>
      </c>
      <c r="W105" s="18">
        <v>36</v>
      </c>
      <c r="X105" s="18" t="s">
        <v>1824</v>
      </c>
      <c r="Y105" s="18">
        <v>108</v>
      </c>
      <c r="Z105" s="18">
        <v>180</v>
      </c>
      <c r="AA105" s="18">
        <v>2</v>
      </c>
      <c r="AB105" s="18">
        <v>1</v>
      </c>
      <c r="AC105" s="18" t="s">
        <v>1825</v>
      </c>
      <c r="AD105" s="18">
        <v>1</v>
      </c>
      <c r="AE105" s="19">
        <v>1</v>
      </c>
      <c r="AF105" s="24" t="s">
        <v>4735</v>
      </c>
      <c r="AH105" s="19" t="str">
        <f t="shared" si="17"/>
        <v>04025108</v>
      </c>
      <c r="AJ105" s="17" t="s">
        <v>4735</v>
      </c>
      <c r="AK105" s="18" t="s">
        <v>10680</v>
      </c>
      <c r="AL105" s="19" t="s">
        <v>8297</v>
      </c>
    </row>
    <row r="106" spans="1:38" x14ac:dyDescent="0.25">
      <c r="A106" s="17">
        <v>1504189</v>
      </c>
      <c r="B106" s="18">
        <v>24.210719000000001</v>
      </c>
      <c r="C106" s="18" t="s">
        <v>4200</v>
      </c>
      <c r="D106" s="18" t="s">
        <v>4735</v>
      </c>
      <c r="E106" s="18" t="s">
        <v>4756</v>
      </c>
      <c r="F106" s="18" t="s">
        <v>7346</v>
      </c>
      <c r="G106" s="18" t="s">
        <v>4758</v>
      </c>
      <c r="H106" s="18" t="s">
        <v>4201</v>
      </c>
      <c r="I106" s="18" t="s">
        <v>4760</v>
      </c>
      <c r="J106" s="19">
        <v>2518</v>
      </c>
      <c r="K106" s="34" t="s">
        <v>10681</v>
      </c>
      <c r="M106" s="29" t="str">
        <f t="shared" si="14"/>
        <v>YES</v>
      </c>
      <c r="N106" s="9" t="str">
        <f t="shared" si="15"/>
        <v>YES</v>
      </c>
      <c r="O106" s="9">
        <f t="shared" si="16"/>
        <v>1.0090295864651437</v>
      </c>
      <c r="P106" s="9" t="str">
        <f t="shared" si="13"/>
        <v>YES</v>
      </c>
      <c r="Q106" s="9" t="s">
        <v>4658</v>
      </c>
      <c r="R106" s="30" t="s">
        <v>4658</v>
      </c>
      <c r="T106" s="17">
        <v>668916073.05007005</v>
      </c>
      <c r="U106" s="18">
        <v>142967.19253999999</v>
      </c>
      <c r="V106" s="18">
        <v>18</v>
      </c>
      <c r="W106" s="18">
        <v>18</v>
      </c>
      <c r="X106" s="18" t="s">
        <v>1805</v>
      </c>
      <c r="Y106" s="18">
        <v>109</v>
      </c>
      <c r="Z106" s="18">
        <v>24</v>
      </c>
      <c r="AA106" s="18">
        <v>4</v>
      </c>
      <c r="AB106" s="18">
        <v>1</v>
      </c>
      <c r="AC106" s="18" t="s">
        <v>1796</v>
      </c>
      <c r="AD106" s="18">
        <v>1</v>
      </c>
      <c r="AE106" s="19">
        <v>3</v>
      </c>
      <c r="AF106" s="24" t="s">
        <v>4735</v>
      </c>
      <c r="AH106" s="19" t="str">
        <f t="shared" si="17"/>
        <v>04025109</v>
      </c>
      <c r="AJ106" s="17" t="s">
        <v>4735</v>
      </c>
      <c r="AK106" s="18" t="s">
        <v>10681</v>
      </c>
      <c r="AL106" s="19" t="s">
        <v>8298</v>
      </c>
    </row>
    <row r="107" spans="1:38" x14ac:dyDescent="0.25">
      <c r="A107" s="17">
        <v>1124479</v>
      </c>
      <c r="B107" s="18">
        <v>0.86817900000000003</v>
      </c>
      <c r="C107" s="18" t="s">
        <v>4253</v>
      </c>
      <c r="D107" s="18" t="s">
        <v>4735</v>
      </c>
      <c r="E107" s="18" t="s">
        <v>4756</v>
      </c>
      <c r="F107" s="18" t="s">
        <v>7367</v>
      </c>
      <c r="G107" s="18" t="s">
        <v>4221</v>
      </c>
      <c r="H107" s="18" t="s">
        <v>4254</v>
      </c>
      <c r="I107" s="18" t="s">
        <v>4760</v>
      </c>
      <c r="J107" s="19">
        <v>1663</v>
      </c>
      <c r="K107" s="34" t="s">
        <v>10682</v>
      </c>
      <c r="M107" s="29" t="str">
        <f t="shared" si="14"/>
        <v>YES</v>
      </c>
      <c r="N107" s="9" t="str">
        <f t="shared" si="15"/>
        <v>YES</v>
      </c>
      <c r="O107" s="9">
        <f t="shared" si="16"/>
        <v>0.98206906178603859</v>
      </c>
      <c r="P107" s="9" t="str">
        <f t="shared" si="13"/>
        <v>YES</v>
      </c>
      <c r="Q107" s="9" t="s">
        <v>4658</v>
      </c>
      <c r="R107" s="30" t="s">
        <v>4658</v>
      </c>
      <c r="T107" s="17">
        <v>24645355.78545</v>
      </c>
      <c r="U107" s="18">
        <v>22261.9107</v>
      </c>
      <c r="V107" s="18">
        <v>96</v>
      </c>
      <c r="W107" s="18">
        <v>96</v>
      </c>
      <c r="X107" s="18" t="s">
        <v>1877</v>
      </c>
      <c r="Y107" s="18">
        <v>112</v>
      </c>
      <c r="Z107" s="18">
        <v>1</v>
      </c>
      <c r="AA107" s="18">
        <v>1</v>
      </c>
      <c r="AB107" s="18">
        <v>1</v>
      </c>
      <c r="AC107" s="18" t="s">
        <v>1791</v>
      </c>
      <c r="AD107" s="18">
        <v>1</v>
      </c>
      <c r="AE107" s="19">
        <v>1</v>
      </c>
      <c r="AF107" s="24" t="s">
        <v>4735</v>
      </c>
      <c r="AH107" s="19" t="str">
        <f t="shared" si="17"/>
        <v>04025112</v>
      </c>
      <c r="AJ107" s="17" t="s">
        <v>4735</v>
      </c>
      <c r="AK107" s="18" t="s">
        <v>10682</v>
      </c>
      <c r="AL107" s="19" t="s">
        <v>8299</v>
      </c>
    </row>
    <row r="108" spans="1:38" x14ac:dyDescent="0.25">
      <c r="A108" s="17">
        <v>1178094</v>
      </c>
      <c r="B108" s="18">
        <v>41.401722999999997</v>
      </c>
      <c r="C108" s="18" t="s">
        <v>7417</v>
      </c>
      <c r="D108" s="18" t="s">
        <v>4735</v>
      </c>
      <c r="E108" s="18" t="s">
        <v>4756</v>
      </c>
      <c r="F108" s="18" t="s">
        <v>4758</v>
      </c>
      <c r="G108" s="18" t="s">
        <v>4758</v>
      </c>
      <c r="H108" s="18" t="s">
        <v>7418</v>
      </c>
      <c r="I108" s="18" t="s">
        <v>4760</v>
      </c>
      <c r="J108" s="19">
        <v>2376</v>
      </c>
      <c r="K108" s="34" t="s">
        <v>10683</v>
      </c>
      <c r="M108" s="29" t="str">
        <f t="shared" si="14"/>
        <v>YES</v>
      </c>
      <c r="N108" s="9" t="str">
        <f t="shared" si="15"/>
        <v>YES</v>
      </c>
      <c r="O108" s="9">
        <f t="shared" si="16"/>
        <v>1.0035009570554478</v>
      </c>
      <c r="P108" s="9" t="str">
        <f t="shared" si="13"/>
        <v>YES</v>
      </c>
      <c r="Q108" s="9" t="s">
        <v>4658</v>
      </c>
      <c r="R108" s="30" t="s">
        <v>4658</v>
      </c>
      <c r="T108" s="17">
        <v>1150187039.05374</v>
      </c>
      <c r="U108" s="18">
        <v>171354.13917000001</v>
      </c>
      <c r="V108" s="18">
        <v>34</v>
      </c>
      <c r="W108" s="18">
        <v>34</v>
      </c>
      <c r="X108" s="18" t="s">
        <v>1822</v>
      </c>
      <c r="Y108" s="18">
        <v>114</v>
      </c>
      <c r="Z108" s="18">
        <v>45</v>
      </c>
      <c r="AA108" s="18">
        <v>2</v>
      </c>
      <c r="AB108" s="18">
        <v>1</v>
      </c>
      <c r="AC108" s="18" t="s">
        <v>1791</v>
      </c>
      <c r="AD108" s="18">
        <v>1</v>
      </c>
      <c r="AE108" s="19">
        <v>1</v>
      </c>
      <c r="AF108" s="24" t="s">
        <v>4735</v>
      </c>
      <c r="AH108" s="19" t="str">
        <f t="shared" si="17"/>
        <v>04025114</v>
      </c>
      <c r="AJ108" s="17" t="s">
        <v>4735</v>
      </c>
      <c r="AK108" s="18" t="s">
        <v>10683</v>
      </c>
      <c r="AL108" s="19" t="s">
        <v>8300</v>
      </c>
    </row>
    <row r="109" spans="1:38" x14ac:dyDescent="0.25">
      <c r="A109" s="17">
        <v>1504150</v>
      </c>
      <c r="B109" s="18">
        <v>19.436737000000001</v>
      </c>
      <c r="C109" s="18" t="s">
        <v>4196</v>
      </c>
      <c r="D109" s="18" t="s">
        <v>4735</v>
      </c>
      <c r="E109" s="18" t="s">
        <v>4756</v>
      </c>
      <c r="F109" s="18" t="s">
        <v>7346</v>
      </c>
      <c r="G109" s="18" t="s">
        <v>4758</v>
      </c>
      <c r="H109" s="18" t="s">
        <v>4197</v>
      </c>
      <c r="I109" s="18" t="s">
        <v>4760</v>
      </c>
      <c r="J109" s="19">
        <v>1954</v>
      </c>
      <c r="K109" s="34" t="s">
        <v>10684</v>
      </c>
      <c r="M109" s="29" t="str">
        <f t="shared" si="14"/>
        <v>YES</v>
      </c>
      <c r="N109" s="9" t="str">
        <f t="shared" si="15"/>
        <v>YES</v>
      </c>
      <c r="O109" s="9">
        <f t="shared" si="16"/>
        <v>0.9238897420019293</v>
      </c>
      <c r="P109" s="9" t="str">
        <f t="shared" si="13"/>
        <v>NO</v>
      </c>
      <c r="Q109" s="9" t="s">
        <v>4658</v>
      </c>
      <c r="R109" s="30" t="s">
        <v>4658</v>
      </c>
      <c r="T109" s="17">
        <v>586504107.73764002</v>
      </c>
      <c r="U109" s="18">
        <v>108482.62922</v>
      </c>
      <c r="V109" s="18">
        <v>30</v>
      </c>
      <c r="W109" s="18">
        <v>30</v>
      </c>
      <c r="X109" s="18" t="s">
        <v>1818</v>
      </c>
      <c r="Y109" s="18">
        <v>115</v>
      </c>
      <c r="Z109" s="18">
        <v>21</v>
      </c>
      <c r="AA109" s="18">
        <v>5</v>
      </c>
      <c r="AB109" s="18">
        <v>1</v>
      </c>
      <c r="AC109" s="18" t="s">
        <v>1796</v>
      </c>
      <c r="AD109" s="18">
        <v>1</v>
      </c>
      <c r="AE109" s="19">
        <v>3</v>
      </c>
      <c r="AF109" s="24" t="s">
        <v>4735</v>
      </c>
      <c r="AH109" s="19" t="str">
        <f t="shared" si="17"/>
        <v>04025115</v>
      </c>
      <c r="AJ109" s="17" t="s">
        <v>4735</v>
      </c>
      <c r="AK109" s="18" t="s">
        <v>10684</v>
      </c>
      <c r="AL109" s="19" t="s">
        <v>8301</v>
      </c>
    </row>
    <row r="110" spans="1:38" x14ac:dyDescent="0.25">
      <c r="A110" s="17">
        <v>1177794</v>
      </c>
      <c r="B110" s="18">
        <v>10.488042</v>
      </c>
      <c r="C110" s="18" t="s">
        <v>7385</v>
      </c>
      <c r="D110" s="18" t="s">
        <v>4735</v>
      </c>
      <c r="E110" s="18" t="s">
        <v>4756</v>
      </c>
      <c r="F110" s="18" t="s">
        <v>7367</v>
      </c>
      <c r="G110" s="18" t="s">
        <v>4758</v>
      </c>
      <c r="H110" s="18" t="s">
        <v>7386</v>
      </c>
      <c r="I110" s="18" t="s">
        <v>4760</v>
      </c>
      <c r="J110" s="19">
        <v>2512</v>
      </c>
      <c r="K110" s="34" t="s">
        <v>10685</v>
      </c>
      <c r="M110" s="29" t="str">
        <f t="shared" si="14"/>
        <v>YES</v>
      </c>
      <c r="N110" s="9" t="str">
        <f t="shared" si="15"/>
        <v>YES</v>
      </c>
      <c r="O110" s="9">
        <f t="shared" si="16"/>
        <v>1.0013261341034889</v>
      </c>
      <c r="P110" s="9" t="str">
        <f t="shared" si="13"/>
        <v>YES</v>
      </c>
      <c r="Q110" s="9" t="s">
        <v>4658</v>
      </c>
      <c r="R110" s="30" t="s">
        <v>4658</v>
      </c>
      <c r="T110" s="17">
        <v>292002595.49260998</v>
      </c>
      <c r="U110" s="18">
        <v>86192.97163</v>
      </c>
      <c r="V110" s="18">
        <v>105</v>
      </c>
      <c r="W110" s="18">
        <v>105</v>
      </c>
      <c r="X110" s="18" t="s">
        <v>1884</v>
      </c>
      <c r="Y110" s="18">
        <v>116</v>
      </c>
      <c r="Z110" s="18">
        <v>30</v>
      </c>
      <c r="AA110" s="18">
        <v>1</v>
      </c>
      <c r="AB110" s="18">
        <v>1</v>
      </c>
      <c r="AC110" s="18" t="s">
        <v>1791</v>
      </c>
      <c r="AD110" s="18">
        <v>1</v>
      </c>
      <c r="AE110" s="19">
        <v>1</v>
      </c>
      <c r="AF110" s="24" t="s">
        <v>4735</v>
      </c>
      <c r="AH110" s="19" t="str">
        <f t="shared" si="17"/>
        <v>04025116</v>
      </c>
      <c r="AJ110" s="17" t="s">
        <v>4735</v>
      </c>
      <c r="AK110" s="18" t="s">
        <v>10685</v>
      </c>
      <c r="AL110" s="19" t="s">
        <v>8302</v>
      </c>
    </row>
    <row r="111" spans="1:38" x14ac:dyDescent="0.25">
      <c r="A111" s="17">
        <v>1124755</v>
      </c>
      <c r="B111" s="18">
        <v>8.8519830000000006</v>
      </c>
      <c r="C111" s="18" t="s">
        <v>4281</v>
      </c>
      <c r="D111" s="18" t="s">
        <v>4735</v>
      </c>
      <c r="E111" s="18" t="s">
        <v>4756</v>
      </c>
      <c r="F111" s="18" t="s">
        <v>4758</v>
      </c>
      <c r="G111" s="18" t="s">
        <v>4758</v>
      </c>
      <c r="H111" s="18" t="s">
        <v>4282</v>
      </c>
      <c r="I111" s="18" t="s">
        <v>4760</v>
      </c>
      <c r="J111" s="19">
        <v>2633</v>
      </c>
      <c r="K111" s="34" t="s">
        <v>10686</v>
      </c>
      <c r="M111" s="29" t="str">
        <f t="shared" si="14"/>
        <v>YES</v>
      </c>
      <c r="N111" s="9" t="str">
        <f t="shared" si="15"/>
        <v>YES</v>
      </c>
      <c r="O111" s="9">
        <f t="shared" si="16"/>
        <v>1.0020078701155612</v>
      </c>
      <c r="P111" s="9" t="str">
        <f t="shared" si="13"/>
        <v>YES</v>
      </c>
      <c r="Q111" s="9" t="s">
        <v>4658</v>
      </c>
      <c r="R111" s="30" t="s">
        <v>4658</v>
      </c>
      <c r="T111" s="17">
        <v>246284615.34812</v>
      </c>
      <c r="U111" s="18">
        <v>126451.15695999999</v>
      </c>
      <c r="V111" s="18">
        <v>54</v>
      </c>
      <c r="W111" s="18">
        <v>54</v>
      </c>
      <c r="X111" s="18" t="s">
        <v>1841</v>
      </c>
      <c r="Y111" s="18">
        <v>117</v>
      </c>
      <c r="Z111" s="18">
        <v>9</v>
      </c>
      <c r="AA111" s="18">
        <v>2</v>
      </c>
      <c r="AB111" s="18">
        <v>1</v>
      </c>
      <c r="AC111" s="18" t="s">
        <v>1825</v>
      </c>
      <c r="AD111" s="18">
        <v>4</v>
      </c>
      <c r="AE111" s="19">
        <v>1</v>
      </c>
      <c r="AF111" s="24" t="s">
        <v>4735</v>
      </c>
      <c r="AH111" s="19" t="str">
        <f t="shared" si="17"/>
        <v>04025117</v>
      </c>
      <c r="AJ111" s="17" t="s">
        <v>4735</v>
      </c>
      <c r="AK111" s="18" t="s">
        <v>10686</v>
      </c>
      <c r="AL111" s="19" t="s">
        <v>8303</v>
      </c>
    </row>
    <row r="112" spans="1:38" x14ac:dyDescent="0.25">
      <c r="A112" s="17">
        <v>1177615</v>
      </c>
      <c r="B112" s="18">
        <v>0.68575399999999997</v>
      </c>
      <c r="C112" s="18" t="s">
        <v>7366</v>
      </c>
      <c r="D112" s="18" t="s">
        <v>4735</v>
      </c>
      <c r="E112" s="18" t="s">
        <v>4756</v>
      </c>
      <c r="F112" s="18" t="s">
        <v>7367</v>
      </c>
      <c r="G112" s="18" t="s">
        <v>4758</v>
      </c>
      <c r="H112" s="18" t="s">
        <v>7368</v>
      </c>
      <c r="I112" s="18" t="s">
        <v>4760</v>
      </c>
      <c r="J112" s="19">
        <v>480</v>
      </c>
      <c r="K112" s="34" t="s">
        <v>10687</v>
      </c>
      <c r="M112" s="29" t="str">
        <f t="shared" si="14"/>
        <v>YES</v>
      </c>
      <c r="N112" s="9" t="str">
        <f t="shared" si="15"/>
        <v>YES</v>
      </c>
      <c r="O112" s="9">
        <f t="shared" si="16"/>
        <v>0.99973769860917572</v>
      </c>
      <c r="P112" s="9" t="str">
        <f t="shared" si="13"/>
        <v>YES</v>
      </c>
      <c r="Q112" s="9" t="s">
        <v>4658</v>
      </c>
      <c r="R112" s="30" t="s">
        <v>4658</v>
      </c>
      <c r="T112" s="17">
        <v>19122740.234960001</v>
      </c>
      <c r="U112" s="18">
        <v>29286.147110000002</v>
      </c>
      <c r="V112" s="18">
        <v>56</v>
      </c>
      <c r="W112" s="18">
        <v>56</v>
      </c>
      <c r="X112" s="18" t="s">
        <v>1843</v>
      </c>
      <c r="Y112" s="18">
        <v>118</v>
      </c>
      <c r="Z112" s="18">
        <v>1</v>
      </c>
      <c r="AA112" s="18">
        <v>2</v>
      </c>
      <c r="AB112" s="18">
        <v>1</v>
      </c>
      <c r="AC112" s="18" t="s">
        <v>1825</v>
      </c>
      <c r="AD112" s="18">
        <v>4</v>
      </c>
      <c r="AE112" s="19">
        <v>1</v>
      </c>
      <c r="AF112" s="24" t="s">
        <v>4735</v>
      </c>
      <c r="AH112" s="19" t="str">
        <f t="shared" si="17"/>
        <v>04025118</v>
      </c>
      <c r="AJ112" s="17" t="s">
        <v>4735</v>
      </c>
      <c r="AK112" s="18" t="s">
        <v>10687</v>
      </c>
      <c r="AL112" s="19" t="s">
        <v>8304</v>
      </c>
    </row>
    <row r="113" spans="1:38" x14ac:dyDescent="0.25">
      <c r="A113" s="17">
        <v>1124719</v>
      </c>
      <c r="B113" s="18">
        <v>2.702305</v>
      </c>
      <c r="C113" s="18" t="s">
        <v>4277</v>
      </c>
      <c r="D113" s="18" t="s">
        <v>4735</v>
      </c>
      <c r="E113" s="18" t="s">
        <v>4756</v>
      </c>
      <c r="F113" s="18" t="s">
        <v>7367</v>
      </c>
      <c r="G113" s="18" t="s">
        <v>4758</v>
      </c>
      <c r="H113" s="18" t="s">
        <v>4278</v>
      </c>
      <c r="I113" s="18" t="s">
        <v>4760</v>
      </c>
      <c r="J113" s="19">
        <v>2583</v>
      </c>
      <c r="K113" s="34" t="s">
        <v>10688</v>
      </c>
      <c r="M113" s="29" t="str">
        <f t="shared" si="14"/>
        <v>YES</v>
      </c>
      <c r="N113" s="9" t="str">
        <f t="shared" si="15"/>
        <v>NO</v>
      </c>
      <c r="O113" s="9">
        <f t="shared" si="16"/>
        <v>0.96702294469764127</v>
      </c>
      <c r="P113" s="9" t="str">
        <f t="shared" si="13"/>
        <v>NO</v>
      </c>
      <c r="Q113" s="9" t="s">
        <v>4658</v>
      </c>
      <c r="R113" s="30" t="s">
        <v>4658</v>
      </c>
      <c r="T113" s="17">
        <v>77905017.792060003</v>
      </c>
      <c r="U113" s="18">
        <v>58551.43305</v>
      </c>
      <c r="V113" s="18">
        <v>58</v>
      </c>
      <c r="W113" s="18">
        <v>58</v>
      </c>
      <c r="X113" s="18" t="s">
        <v>1845</v>
      </c>
      <c r="Y113" s="18">
        <v>119</v>
      </c>
      <c r="Z113" s="18">
        <v>3</v>
      </c>
      <c r="AA113" s="18">
        <v>2</v>
      </c>
      <c r="AB113" s="18">
        <v>1</v>
      </c>
      <c r="AC113" s="18" t="s">
        <v>1825</v>
      </c>
      <c r="AD113" s="18">
        <v>4</v>
      </c>
      <c r="AE113" s="19">
        <v>2</v>
      </c>
      <c r="AF113" s="24" t="s">
        <v>4735</v>
      </c>
      <c r="AH113" s="19" t="str">
        <f t="shared" si="17"/>
        <v>04025119</v>
      </c>
      <c r="AJ113" s="17" t="s">
        <v>4735</v>
      </c>
      <c r="AK113" s="18" t="s">
        <v>10688</v>
      </c>
      <c r="AL113" s="19" t="s">
        <v>8305</v>
      </c>
    </row>
    <row r="114" spans="1:38" x14ac:dyDescent="0.25">
      <c r="A114" s="17">
        <v>1042045</v>
      </c>
      <c r="B114" s="18">
        <v>1.320157</v>
      </c>
      <c r="C114" s="18" t="s">
        <v>7425</v>
      </c>
      <c r="D114" s="18" t="s">
        <v>4735</v>
      </c>
      <c r="E114" s="18" t="s">
        <v>4756</v>
      </c>
      <c r="F114" s="18" t="s">
        <v>7426</v>
      </c>
      <c r="G114" s="18" t="s">
        <v>4758</v>
      </c>
      <c r="H114" s="18" t="s">
        <v>7427</v>
      </c>
      <c r="I114" s="18" t="s">
        <v>4760</v>
      </c>
      <c r="J114" s="19">
        <v>0</v>
      </c>
      <c r="K114" s="34" t="s">
        <v>10689</v>
      </c>
      <c r="M114" s="29" t="str">
        <f t="shared" si="14"/>
        <v>YES</v>
      </c>
      <c r="N114" s="9" t="str">
        <f t="shared" si="15"/>
        <v>YES</v>
      </c>
      <c r="O114" s="9">
        <f t="shared" si="16"/>
        <v>0.9906770967677655</v>
      </c>
      <c r="P114" s="9" t="str">
        <f t="shared" si="13"/>
        <v>YES</v>
      </c>
      <c r="Q114" s="9" t="s">
        <v>4658</v>
      </c>
      <c r="R114" s="30" t="s">
        <v>4658</v>
      </c>
      <c r="T114" s="17">
        <v>37150212.747299999</v>
      </c>
      <c r="U114" s="18">
        <v>30130.196619999999</v>
      </c>
      <c r="V114" s="18">
        <v>1</v>
      </c>
      <c r="W114" s="18">
        <v>1</v>
      </c>
      <c r="X114" s="18" t="s">
        <v>1785</v>
      </c>
      <c r="Y114" s="18">
        <v>120</v>
      </c>
      <c r="Z114" s="18">
        <v>1</v>
      </c>
      <c r="AA114" s="18">
        <v>1</v>
      </c>
      <c r="AB114" s="18">
        <v>2</v>
      </c>
      <c r="AC114" s="18" t="s">
        <v>1786</v>
      </c>
      <c r="AD114" s="18">
        <v>2</v>
      </c>
      <c r="AE114" s="19">
        <v>1</v>
      </c>
      <c r="AF114" s="24" t="s">
        <v>4735</v>
      </c>
      <c r="AH114" s="19" t="str">
        <f t="shared" si="17"/>
        <v>04025120</v>
      </c>
      <c r="AJ114" s="17" t="s">
        <v>4735</v>
      </c>
      <c r="AK114" s="18" t="s">
        <v>10689</v>
      </c>
      <c r="AL114" s="19" t="s">
        <v>8306</v>
      </c>
    </row>
    <row r="115" spans="1:38" x14ac:dyDescent="0.25">
      <c r="AJ115" s="17" t="s">
        <v>4735</v>
      </c>
      <c r="AK115" s="18" t="s">
        <v>10691</v>
      </c>
      <c r="AL115" s="19" t="s">
        <v>8307</v>
      </c>
    </row>
  </sheetData>
  <mergeCells count="5">
    <mergeCell ref="AJ1:AL1"/>
    <mergeCell ref="AP1:AR1"/>
    <mergeCell ref="M1:R1"/>
    <mergeCell ref="T1:AE1"/>
    <mergeCell ref="AF1:AH1"/>
  </mergeCells>
  <phoneticPr fontId="3" type="noConversion"/>
  <conditionalFormatting sqref="M1:M2">
    <cfRule type="cellIs" dxfId="40" priority="29" operator="equal">
      <formula>"""NO"""</formula>
    </cfRule>
  </conditionalFormatting>
  <conditionalFormatting sqref="N1:P1 N2 P2">
    <cfRule type="expression" dxfId="39" priority="28">
      <formula>"NO"</formula>
    </cfRule>
  </conditionalFormatting>
  <conditionalFormatting sqref="M1:M2">
    <cfRule type="expression" priority="27">
      <formula>"YES"</formula>
    </cfRule>
  </conditionalFormatting>
  <conditionalFormatting sqref="O3:O114">
    <cfRule type="cellIs" dxfId="38" priority="1" operator="between">
      <formula>0.9700001</formula>
      <formula>1.0299999</formula>
    </cfRule>
    <cfRule type="cellIs" dxfId="37" priority="25" operator="lessThan">
      <formula>0.97</formula>
    </cfRule>
    <cfRule type="cellIs" dxfId="36" priority="26" operator="greaterThan">
      <formula>1.03</formula>
    </cfRule>
  </conditionalFormatting>
  <conditionalFormatting sqref="M3:M114">
    <cfRule type="cellIs" dxfId="35" priority="24" operator="equal">
      <formula>"""NO"""</formula>
    </cfRule>
  </conditionalFormatting>
  <conditionalFormatting sqref="N3:N114">
    <cfRule type="expression" dxfId="34" priority="23">
      <formula>"NO"</formula>
    </cfRule>
  </conditionalFormatting>
  <conditionalFormatting sqref="M3:M114">
    <cfRule type="cellIs" dxfId="33" priority="21" stopIfTrue="1" operator="equal">
      <formula>"Yes"</formula>
    </cfRule>
    <cfRule type="cellIs" dxfId="32" priority="22" stopIfTrue="1" operator="notEqual">
      <formula>"Yes"</formula>
    </cfRule>
  </conditionalFormatting>
  <conditionalFormatting sqref="N3:N114">
    <cfRule type="cellIs" dxfId="31" priority="19" stopIfTrue="1" operator="equal">
      <formula>"Yes"</formula>
    </cfRule>
    <cfRule type="cellIs" dxfId="30" priority="20" stopIfTrue="1" operator="notEqual">
      <formula>"Yes"</formula>
    </cfRule>
  </conditionalFormatting>
  <conditionalFormatting sqref="M3:N114">
    <cfRule type="cellIs" dxfId="29" priority="17" stopIfTrue="1" operator="equal">
      <formula>"Yes"</formula>
    </cfRule>
    <cfRule type="cellIs" dxfId="28" priority="18" stopIfTrue="1" operator="notEqual">
      <formula>"Yes"</formula>
    </cfRule>
  </conditionalFormatting>
  <conditionalFormatting sqref="R3:R114">
    <cfRule type="cellIs" dxfId="27" priority="15" stopIfTrue="1" operator="equal">
      <formula>"Yes"</formula>
    </cfRule>
    <cfRule type="cellIs" dxfId="26" priority="16" stopIfTrue="1" operator="notEqual">
      <formula>"Yes"</formula>
    </cfRule>
  </conditionalFormatting>
  <conditionalFormatting sqref="R3:R114">
    <cfRule type="cellIs" dxfId="25" priority="13" stopIfTrue="1" operator="equal">
      <formula>"Yes"</formula>
    </cfRule>
    <cfRule type="cellIs" dxfId="24" priority="14" stopIfTrue="1" operator="notEqual">
      <formula>"Yes"</formula>
    </cfRule>
  </conditionalFormatting>
  <conditionalFormatting sqref="M3:M114">
    <cfRule type="expression" priority="12">
      <formula>"YES"</formula>
    </cfRule>
  </conditionalFormatting>
  <conditionalFormatting sqref="P3:P114">
    <cfRule type="expression" dxfId="23" priority="11">
      <formula>"NO"</formula>
    </cfRule>
  </conditionalFormatting>
  <conditionalFormatting sqref="P3:P114">
    <cfRule type="cellIs" dxfId="22" priority="9" stopIfTrue="1" operator="equal">
      <formula>"Yes"</formula>
    </cfRule>
    <cfRule type="cellIs" dxfId="21" priority="10" stopIfTrue="1" operator="notEqual">
      <formula>"Yes"</formula>
    </cfRule>
  </conditionalFormatting>
  <conditionalFormatting sqref="P3:P114">
    <cfRule type="cellIs" dxfId="20" priority="7" stopIfTrue="1" operator="equal">
      <formula>"Yes"</formula>
    </cfRule>
    <cfRule type="cellIs" dxfId="19" priority="8" stopIfTrue="1" operator="notEqual">
      <formula>"Yes"</formula>
    </cfRule>
  </conditionalFormatting>
  <conditionalFormatting sqref="Q3:Q114">
    <cfRule type="expression" dxfId="18" priority="6">
      <formula>"NO"</formula>
    </cfRule>
  </conditionalFormatting>
  <conditionalFormatting sqref="Q3:Q114">
    <cfRule type="cellIs" dxfId="17" priority="4" stopIfTrue="1" operator="equal">
      <formula>"Yes"</formula>
    </cfRule>
    <cfRule type="cellIs" dxfId="16" priority="5" stopIfTrue="1" operator="notEqual">
      <formula>"Yes"</formula>
    </cfRule>
  </conditionalFormatting>
  <conditionalFormatting sqref="Q3:Q114">
    <cfRule type="cellIs" dxfId="15" priority="2" stopIfTrue="1" operator="equal">
      <formula>"Yes"</formula>
    </cfRule>
    <cfRule type="cellIs" dxfId="14" priority="3" stopIfTrue="1" operator="notEqual">
      <formula>"Yes"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K1" sqref="K1:K1048576"/>
    </sheetView>
  </sheetViews>
  <sheetFormatPr defaultRowHeight="15" x14ac:dyDescent="0.25"/>
  <cols>
    <col min="1" max="1" width="6" style="17" bestFit="1" customWidth="1"/>
    <col min="2" max="2" width="11" style="18" bestFit="1" customWidth="1"/>
    <col min="3" max="3" width="8" style="18" bestFit="1" customWidth="1"/>
    <col min="4" max="4" width="7" style="18" bestFit="1" customWidth="1"/>
    <col min="5" max="5" width="5.42578125" style="18" bestFit="1" customWidth="1"/>
    <col min="6" max="6" width="11" style="18" bestFit="1" customWidth="1"/>
    <col min="7" max="7" width="8" style="18" bestFit="1" customWidth="1"/>
    <col min="8" max="8" width="6" style="18" bestFit="1" customWidth="1"/>
    <col min="9" max="9" width="13.7109375" style="18" bestFit="1" customWidth="1"/>
    <col min="10" max="10" width="10.7109375" style="19" bestFit="1" customWidth="1"/>
    <col min="11" max="11" width="13.42578125" style="34" bestFit="1" customWidth="1"/>
    <col min="12" max="12" width="2.28515625" style="13" customWidth="1"/>
    <col min="13" max="13" width="8.42578125" style="17" customWidth="1"/>
    <col min="14" max="14" width="16.7109375" style="18" bestFit="1" customWidth="1"/>
    <col min="15" max="15" width="13.42578125" style="19" bestFit="1" customWidth="1"/>
    <col min="16" max="16" width="2.7109375" style="13" customWidth="1"/>
    <col min="17" max="17" width="6" style="17" bestFit="1" customWidth="1"/>
    <col min="18" max="18" width="13.42578125" style="18" bestFit="1" customWidth="1"/>
    <col min="19" max="19" width="13.140625" style="19" bestFit="1" customWidth="1"/>
  </cols>
  <sheetData>
    <row r="1" spans="1:19" s="40" customFormat="1" x14ac:dyDescent="0.25">
      <c r="A1" s="124" t="s">
        <v>4653</v>
      </c>
      <c r="B1" s="124"/>
      <c r="C1" s="124"/>
      <c r="D1" s="124"/>
      <c r="E1" s="124"/>
      <c r="F1" s="124"/>
      <c r="G1" s="124"/>
      <c r="H1" s="124"/>
      <c r="I1" s="124"/>
      <c r="J1" s="124"/>
      <c r="K1" s="38" t="s">
        <v>8456</v>
      </c>
      <c r="L1" s="39"/>
      <c r="M1" s="121" t="s">
        <v>4654</v>
      </c>
      <c r="N1" s="122"/>
      <c r="O1" s="123"/>
      <c r="P1" s="39"/>
      <c r="Q1" s="121" t="s">
        <v>8308</v>
      </c>
      <c r="R1" s="122"/>
      <c r="S1" s="123"/>
    </row>
    <row r="2" spans="1:19" s="40" customFormat="1" x14ac:dyDescent="0.25">
      <c r="A2" s="42" t="s">
        <v>4744</v>
      </c>
      <c r="B2" s="44" t="s">
        <v>4745</v>
      </c>
      <c r="C2" s="44" t="s">
        <v>4747</v>
      </c>
      <c r="D2" s="44" t="s">
        <v>4748</v>
      </c>
      <c r="E2" s="44" t="s">
        <v>4749</v>
      </c>
      <c r="F2" s="44" t="s">
        <v>4750</v>
      </c>
      <c r="G2" s="44" t="s">
        <v>4751</v>
      </c>
      <c r="H2" s="44" t="s">
        <v>4752</v>
      </c>
      <c r="I2" s="44" t="s">
        <v>4753</v>
      </c>
      <c r="J2" s="43" t="s">
        <v>4754</v>
      </c>
      <c r="K2" s="41" t="s">
        <v>8459</v>
      </c>
      <c r="L2" s="39"/>
      <c r="M2" s="42" t="s">
        <v>8417</v>
      </c>
      <c r="N2" s="44" t="s">
        <v>8418</v>
      </c>
      <c r="O2" s="43" t="s">
        <v>4656</v>
      </c>
      <c r="P2" s="39"/>
      <c r="Q2" s="42" t="s">
        <v>7146</v>
      </c>
      <c r="R2" s="44" t="s">
        <v>8459</v>
      </c>
      <c r="S2" s="43" t="s">
        <v>7147</v>
      </c>
    </row>
    <row r="3" spans="1:19" x14ac:dyDescent="0.25">
      <c r="A3" s="17">
        <v>21920</v>
      </c>
      <c r="B3" s="18">
        <v>1.178717</v>
      </c>
      <c r="C3" s="18" t="s">
        <v>4364</v>
      </c>
      <c r="D3" s="18" t="s">
        <v>4737</v>
      </c>
      <c r="E3" s="18" t="s">
        <v>4756</v>
      </c>
      <c r="F3" s="18" t="s">
        <v>4312</v>
      </c>
      <c r="G3" s="18" t="s">
        <v>4758</v>
      </c>
      <c r="H3" s="18" t="s">
        <v>4365</v>
      </c>
      <c r="I3" s="18" t="s">
        <v>4760</v>
      </c>
      <c r="J3" s="19">
        <v>3865</v>
      </c>
      <c r="K3" s="34" t="s">
        <v>10536</v>
      </c>
      <c r="M3" s="27" t="s">
        <v>4658</v>
      </c>
      <c r="N3" s="9" t="s">
        <v>4658</v>
      </c>
      <c r="O3" s="30" t="s">
        <v>4658</v>
      </c>
      <c r="Q3" s="17" t="s">
        <v>4737</v>
      </c>
      <c r="R3" s="18" t="s">
        <v>10536</v>
      </c>
      <c r="S3" s="19" t="s">
        <v>7971</v>
      </c>
    </row>
    <row r="4" spans="1:19" x14ac:dyDescent="0.25">
      <c r="A4" s="17">
        <v>21805</v>
      </c>
      <c r="B4" s="18">
        <v>0.95512300000000006</v>
      </c>
      <c r="C4" s="18" t="s">
        <v>4355</v>
      </c>
      <c r="D4" s="18" t="s">
        <v>4737</v>
      </c>
      <c r="E4" s="18" t="s">
        <v>4756</v>
      </c>
      <c r="F4" s="18" t="s">
        <v>4312</v>
      </c>
      <c r="G4" s="18" t="s">
        <v>4339</v>
      </c>
      <c r="H4" s="18" t="s">
        <v>4356</v>
      </c>
      <c r="I4" s="18" t="s">
        <v>4760</v>
      </c>
      <c r="J4" s="19">
        <v>5524</v>
      </c>
      <c r="K4" s="34" t="s">
        <v>10537</v>
      </c>
      <c r="M4" s="27" t="s">
        <v>4658</v>
      </c>
      <c r="N4" s="9" t="s">
        <v>4658</v>
      </c>
      <c r="O4" s="30" t="s">
        <v>4658</v>
      </c>
      <c r="Q4" s="17" t="s">
        <v>4737</v>
      </c>
      <c r="R4" s="18" t="s">
        <v>10537</v>
      </c>
      <c r="S4" s="19" t="s">
        <v>7972</v>
      </c>
    </row>
    <row r="5" spans="1:19" x14ac:dyDescent="0.25">
      <c r="A5" s="17">
        <v>21743</v>
      </c>
      <c r="B5" s="18">
        <v>1.3912549999999999</v>
      </c>
      <c r="C5" s="18" t="s">
        <v>4351</v>
      </c>
      <c r="D5" s="18" t="s">
        <v>4737</v>
      </c>
      <c r="E5" s="18" t="s">
        <v>4756</v>
      </c>
      <c r="F5" s="18" t="s">
        <v>4312</v>
      </c>
      <c r="G5" s="18" t="s">
        <v>4758</v>
      </c>
      <c r="H5" s="18" t="s">
        <v>4352</v>
      </c>
      <c r="I5" s="18" t="s">
        <v>4760</v>
      </c>
      <c r="J5" s="19">
        <v>4596</v>
      </c>
      <c r="K5" s="34" t="s">
        <v>10538</v>
      </c>
      <c r="M5" s="27" t="s">
        <v>4658</v>
      </c>
      <c r="N5" s="9" t="s">
        <v>4658</v>
      </c>
      <c r="O5" s="30" t="s">
        <v>4658</v>
      </c>
      <c r="Q5" s="17" t="s">
        <v>4737</v>
      </c>
      <c r="R5" s="18" t="s">
        <v>10538</v>
      </c>
      <c r="S5" s="19" t="s">
        <v>7973</v>
      </c>
    </row>
    <row r="6" spans="1:19" x14ac:dyDescent="0.25">
      <c r="A6" s="17">
        <v>21681</v>
      </c>
      <c r="B6" s="18">
        <v>2.6819009999999999</v>
      </c>
      <c r="C6" s="18" t="s">
        <v>4347</v>
      </c>
      <c r="D6" s="18" t="s">
        <v>4737</v>
      </c>
      <c r="E6" s="18" t="s">
        <v>4756</v>
      </c>
      <c r="F6" s="18" t="s">
        <v>4312</v>
      </c>
      <c r="G6" s="18" t="s">
        <v>4758</v>
      </c>
      <c r="H6" s="18" t="s">
        <v>4756</v>
      </c>
      <c r="I6" s="18" t="s">
        <v>4760</v>
      </c>
      <c r="J6" s="19">
        <v>6724</v>
      </c>
      <c r="K6" s="34" t="s">
        <v>10539</v>
      </c>
      <c r="M6" s="27" t="s">
        <v>4658</v>
      </c>
      <c r="N6" s="9" t="s">
        <v>4658</v>
      </c>
      <c r="O6" s="30" t="s">
        <v>4658</v>
      </c>
      <c r="Q6" s="17" t="s">
        <v>4737</v>
      </c>
      <c r="R6" s="18" t="s">
        <v>10539</v>
      </c>
      <c r="S6" s="19" t="s">
        <v>7974</v>
      </c>
    </row>
    <row r="7" spans="1:19" x14ac:dyDescent="0.25">
      <c r="A7" s="17">
        <v>21700</v>
      </c>
      <c r="B7" s="18">
        <v>0.75115900000000002</v>
      </c>
      <c r="C7" s="18" t="s">
        <v>4348</v>
      </c>
      <c r="D7" s="18" t="s">
        <v>4737</v>
      </c>
      <c r="E7" s="18" t="s">
        <v>4756</v>
      </c>
      <c r="F7" s="18" t="s">
        <v>4312</v>
      </c>
      <c r="G7" s="18" t="s">
        <v>4758</v>
      </c>
      <c r="H7" s="18" t="s">
        <v>4349</v>
      </c>
      <c r="I7" s="18" t="s">
        <v>4760</v>
      </c>
      <c r="J7" s="19">
        <v>3270</v>
      </c>
      <c r="K7" s="34" t="s">
        <v>10540</v>
      </c>
      <c r="M7" s="27" t="s">
        <v>4658</v>
      </c>
      <c r="N7" s="9" t="s">
        <v>4658</v>
      </c>
      <c r="O7" s="30" t="s">
        <v>4658</v>
      </c>
      <c r="Q7" s="17" t="s">
        <v>4737</v>
      </c>
      <c r="R7" s="18" t="s">
        <v>10540</v>
      </c>
      <c r="S7" s="19" t="s">
        <v>7975</v>
      </c>
    </row>
    <row r="8" spans="1:19" x14ac:dyDescent="0.25">
      <c r="A8" s="17">
        <v>21507</v>
      </c>
      <c r="B8" s="18">
        <v>1.7446170000000001</v>
      </c>
      <c r="C8" s="18" t="s">
        <v>4335</v>
      </c>
      <c r="D8" s="18" t="s">
        <v>4737</v>
      </c>
      <c r="E8" s="18" t="s">
        <v>4756</v>
      </c>
      <c r="F8" s="18" t="s">
        <v>4312</v>
      </c>
      <c r="G8" s="18" t="s">
        <v>4758</v>
      </c>
      <c r="H8" s="18" t="s">
        <v>4336</v>
      </c>
      <c r="I8" s="18" t="s">
        <v>4760</v>
      </c>
      <c r="J8" s="19">
        <v>9577</v>
      </c>
      <c r="K8" s="34" t="s">
        <v>10541</v>
      </c>
      <c r="M8" s="27" t="s">
        <v>4658</v>
      </c>
      <c r="N8" s="9" t="s">
        <v>4658</v>
      </c>
      <c r="O8" s="30" t="s">
        <v>4658</v>
      </c>
      <c r="Q8" s="17" t="s">
        <v>4737</v>
      </c>
      <c r="R8" s="18" t="s">
        <v>10541</v>
      </c>
      <c r="S8" s="19" t="s">
        <v>7976</v>
      </c>
    </row>
    <row r="9" spans="1:19" x14ac:dyDescent="0.25">
      <c r="A9" s="17">
        <v>21880</v>
      </c>
      <c r="B9" s="18">
        <v>0.36400199999999999</v>
      </c>
      <c r="C9" s="18" t="s">
        <v>4361</v>
      </c>
      <c r="D9" s="18" t="s">
        <v>4737</v>
      </c>
      <c r="E9" s="18" t="s">
        <v>4756</v>
      </c>
      <c r="F9" s="18" t="s">
        <v>4312</v>
      </c>
      <c r="G9" s="18" t="s">
        <v>4339</v>
      </c>
      <c r="H9" s="18" t="s">
        <v>4362</v>
      </c>
      <c r="I9" s="18" t="s">
        <v>4760</v>
      </c>
      <c r="J9" s="19">
        <v>2971</v>
      </c>
      <c r="K9" s="34" t="s">
        <v>10542</v>
      </c>
      <c r="M9" s="27" t="s">
        <v>4658</v>
      </c>
      <c r="N9" s="9" t="s">
        <v>4658</v>
      </c>
      <c r="O9" s="30" t="s">
        <v>4658</v>
      </c>
      <c r="Q9" s="17" t="s">
        <v>4737</v>
      </c>
      <c r="R9" s="18" t="s">
        <v>10542</v>
      </c>
      <c r="S9" s="19" t="s">
        <v>7977</v>
      </c>
    </row>
    <row r="10" spans="1:19" x14ac:dyDescent="0.25">
      <c r="A10" s="17">
        <v>21823</v>
      </c>
      <c r="B10" s="18">
        <v>0.207534</v>
      </c>
      <c r="C10" s="18" t="s">
        <v>4357</v>
      </c>
      <c r="D10" s="18" t="s">
        <v>4737</v>
      </c>
      <c r="E10" s="18" t="s">
        <v>4756</v>
      </c>
      <c r="F10" s="18" t="s">
        <v>4312</v>
      </c>
      <c r="G10" s="18" t="s">
        <v>4339</v>
      </c>
      <c r="H10" s="18" t="s">
        <v>4358</v>
      </c>
      <c r="I10" s="18" t="s">
        <v>4760</v>
      </c>
      <c r="J10" s="19">
        <v>1001</v>
      </c>
      <c r="K10" s="34" t="s">
        <v>10543</v>
      </c>
      <c r="M10" s="27" t="s">
        <v>4658</v>
      </c>
      <c r="N10" s="9" t="s">
        <v>4658</v>
      </c>
      <c r="O10" s="30" t="s">
        <v>4658</v>
      </c>
      <c r="Q10" s="17" t="s">
        <v>4737</v>
      </c>
      <c r="R10" s="18" t="s">
        <v>10543</v>
      </c>
      <c r="S10" s="19" t="s">
        <v>7978</v>
      </c>
    </row>
    <row r="11" spans="1:19" x14ac:dyDescent="0.25">
      <c r="A11" s="17">
        <v>21603</v>
      </c>
      <c r="B11" s="18">
        <v>0.76419599999999999</v>
      </c>
      <c r="C11" s="18" t="s">
        <v>4342</v>
      </c>
      <c r="D11" s="18" t="s">
        <v>4737</v>
      </c>
      <c r="E11" s="18" t="s">
        <v>4756</v>
      </c>
      <c r="F11" s="18" t="s">
        <v>4312</v>
      </c>
      <c r="G11" s="18" t="s">
        <v>4339</v>
      </c>
      <c r="H11" s="18" t="s">
        <v>4343</v>
      </c>
      <c r="I11" s="18" t="s">
        <v>4760</v>
      </c>
      <c r="J11" s="19">
        <v>2365</v>
      </c>
      <c r="K11" s="34" t="s">
        <v>10544</v>
      </c>
      <c r="M11" s="27" t="s">
        <v>4658</v>
      </c>
      <c r="N11" s="9" t="s">
        <v>4658</v>
      </c>
      <c r="O11" s="30" t="s">
        <v>4658</v>
      </c>
      <c r="Q11" s="17" t="s">
        <v>4737</v>
      </c>
      <c r="R11" s="18" t="s">
        <v>10544</v>
      </c>
      <c r="S11" s="19" t="s">
        <v>7979</v>
      </c>
    </row>
    <row r="12" spans="1:19" x14ac:dyDescent="0.25">
      <c r="A12" s="17">
        <v>21527</v>
      </c>
      <c r="B12" s="18">
        <v>8.6496440000000003</v>
      </c>
      <c r="C12" s="18" t="s">
        <v>4337</v>
      </c>
      <c r="D12" s="18" t="s">
        <v>4737</v>
      </c>
      <c r="E12" s="18" t="s">
        <v>4756</v>
      </c>
      <c r="F12" s="18" t="s">
        <v>4312</v>
      </c>
      <c r="G12" s="18" t="s">
        <v>4758</v>
      </c>
      <c r="H12" s="18" t="s">
        <v>4049</v>
      </c>
      <c r="I12" s="18" t="s">
        <v>4760</v>
      </c>
      <c r="J12" s="19">
        <v>10294</v>
      </c>
      <c r="K12" s="34" t="s">
        <v>10545</v>
      </c>
      <c r="M12" s="27" t="s">
        <v>4658</v>
      </c>
      <c r="N12" s="9" t="s">
        <v>4658</v>
      </c>
      <c r="O12" s="30" t="s">
        <v>4658</v>
      </c>
      <c r="Q12" s="17" t="s">
        <v>4737</v>
      </c>
      <c r="R12" s="18" t="s">
        <v>10545</v>
      </c>
      <c r="S12" s="19" t="s">
        <v>7980</v>
      </c>
    </row>
    <row r="13" spans="1:19" x14ac:dyDescent="0.25">
      <c r="A13" s="17">
        <v>21550</v>
      </c>
      <c r="B13" s="18">
        <v>1.735724</v>
      </c>
      <c r="C13" s="18" t="s">
        <v>4338</v>
      </c>
      <c r="D13" s="18" t="s">
        <v>4737</v>
      </c>
      <c r="E13" s="18" t="s">
        <v>4756</v>
      </c>
      <c r="F13" s="18" t="s">
        <v>4312</v>
      </c>
      <c r="G13" s="18" t="s">
        <v>4339</v>
      </c>
      <c r="H13" s="18" t="s">
        <v>184</v>
      </c>
      <c r="I13" s="18" t="s">
        <v>4760</v>
      </c>
      <c r="J13" s="19">
        <v>2186</v>
      </c>
      <c r="K13" s="34" t="s">
        <v>10546</v>
      </c>
      <c r="M13" s="27" t="s">
        <v>4658</v>
      </c>
      <c r="N13" s="9" t="s">
        <v>4658</v>
      </c>
      <c r="O13" s="30" t="s">
        <v>4658</v>
      </c>
      <c r="Q13" s="17" t="s">
        <v>4737</v>
      </c>
      <c r="R13" s="18" t="s">
        <v>10546</v>
      </c>
      <c r="S13" s="19" t="s">
        <v>7981</v>
      </c>
    </row>
    <row r="14" spans="1:19" x14ac:dyDescent="0.25">
      <c r="A14" s="17">
        <v>21840</v>
      </c>
      <c r="B14" s="18">
        <v>0.74284300000000003</v>
      </c>
      <c r="C14" s="18" t="s">
        <v>4359</v>
      </c>
      <c r="D14" s="18" t="s">
        <v>4737</v>
      </c>
      <c r="E14" s="18" t="s">
        <v>4756</v>
      </c>
      <c r="F14" s="18" t="s">
        <v>4312</v>
      </c>
      <c r="G14" s="18" t="s">
        <v>4339</v>
      </c>
      <c r="H14" s="18" t="s">
        <v>154</v>
      </c>
      <c r="I14" s="18" t="s">
        <v>4760</v>
      </c>
      <c r="J14" s="19">
        <v>2928</v>
      </c>
      <c r="K14" s="34" t="s">
        <v>10547</v>
      </c>
      <c r="M14" s="27" t="s">
        <v>4658</v>
      </c>
      <c r="N14" s="9" t="s">
        <v>4658</v>
      </c>
      <c r="O14" s="30" t="s">
        <v>4658</v>
      </c>
      <c r="Q14" s="17" t="s">
        <v>4737</v>
      </c>
      <c r="R14" s="18" t="s">
        <v>10547</v>
      </c>
      <c r="S14" s="19" t="s">
        <v>7982</v>
      </c>
    </row>
    <row r="15" spans="1:19" x14ac:dyDescent="0.25">
      <c r="A15" s="17">
        <v>21468</v>
      </c>
      <c r="B15" s="18">
        <v>17.684804</v>
      </c>
      <c r="C15" s="18" t="s">
        <v>4333</v>
      </c>
      <c r="D15" s="18" t="s">
        <v>4737</v>
      </c>
      <c r="E15" s="18" t="s">
        <v>4756</v>
      </c>
      <c r="F15" s="18" t="s">
        <v>4758</v>
      </c>
      <c r="G15" s="18" t="s">
        <v>4758</v>
      </c>
      <c r="H15" s="18" t="s">
        <v>439</v>
      </c>
      <c r="I15" s="18" t="s">
        <v>4760</v>
      </c>
      <c r="J15" s="19">
        <v>5412</v>
      </c>
      <c r="K15" s="34" t="s">
        <v>10548</v>
      </c>
      <c r="M15" s="27" t="s">
        <v>4658</v>
      </c>
      <c r="N15" s="9" t="s">
        <v>4658</v>
      </c>
      <c r="O15" s="30" t="s">
        <v>4658</v>
      </c>
      <c r="Q15" s="17" t="s">
        <v>4737</v>
      </c>
      <c r="R15" s="18" t="s">
        <v>10548</v>
      </c>
      <c r="S15" s="19" t="s">
        <v>7983</v>
      </c>
    </row>
    <row r="16" spans="1:19" x14ac:dyDescent="0.25">
      <c r="A16" s="17">
        <v>21898</v>
      </c>
      <c r="B16" s="18">
        <v>16.422936</v>
      </c>
      <c r="C16" s="18" t="s">
        <v>4363</v>
      </c>
      <c r="D16" s="18" t="s">
        <v>4737</v>
      </c>
      <c r="E16" s="18" t="s">
        <v>4756</v>
      </c>
      <c r="F16" s="18" t="s">
        <v>4312</v>
      </c>
      <c r="G16" s="18" t="s">
        <v>4758</v>
      </c>
      <c r="H16" s="18" t="s">
        <v>4179</v>
      </c>
      <c r="I16" s="18" t="s">
        <v>4760</v>
      </c>
      <c r="J16" s="19">
        <v>1928</v>
      </c>
      <c r="K16" s="34" t="s">
        <v>10549</v>
      </c>
      <c r="M16" s="27" t="s">
        <v>4658</v>
      </c>
      <c r="N16" s="9" t="s">
        <v>4658</v>
      </c>
      <c r="O16" s="30" t="s">
        <v>4658</v>
      </c>
      <c r="Q16" s="17" t="s">
        <v>4737</v>
      </c>
      <c r="R16" s="18" t="s">
        <v>10549</v>
      </c>
      <c r="S16" s="19" t="s">
        <v>7984</v>
      </c>
    </row>
    <row r="17" spans="1:19" x14ac:dyDescent="0.25">
      <c r="A17" s="17">
        <v>82843</v>
      </c>
      <c r="B17" s="18">
        <v>27.055824000000001</v>
      </c>
      <c r="C17" s="18" t="s">
        <v>4311</v>
      </c>
      <c r="D17" s="18" t="s">
        <v>4737</v>
      </c>
      <c r="E17" s="18" t="s">
        <v>4756</v>
      </c>
      <c r="F17" s="18" t="s">
        <v>4312</v>
      </c>
      <c r="G17" s="18" t="s">
        <v>4758</v>
      </c>
      <c r="H17" s="18" t="s">
        <v>4185</v>
      </c>
      <c r="I17" s="18" t="s">
        <v>4760</v>
      </c>
      <c r="J17" s="19">
        <v>14725</v>
      </c>
      <c r="K17" s="34" t="s">
        <v>10550</v>
      </c>
      <c r="M17" s="27" t="s">
        <v>4658</v>
      </c>
      <c r="N17" s="9" t="s">
        <v>4658</v>
      </c>
      <c r="O17" s="30" t="s">
        <v>4658</v>
      </c>
      <c r="Q17" s="17" t="s">
        <v>4737</v>
      </c>
      <c r="R17" s="18" t="s">
        <v>10550</v>
      </c>
      <c r="S17" s="19" t="s">
        <v>7985</v>
      </c>
    </row>
    <row r="18" spans="1:19" x14ac:dyDescent="0.25">
      <c r="A18" s="17">
        <v>21489</v>
      </c>
      <c r="B18" s="18">
        <v>3.0232869999999998</v>
      </c>
      <c r="C18" s="18" t="s">
        <v>4334</v>
      </c>
      <c r="D18" s="18" t="s">
        <v>4737</v>
      </c>
      <c r="E18" s="18" t="s">
        <v>4756</v>
      </c>
      <c r="F18" s="18" t="s">
        <v>4312</v>
      </c>
      <c r="G18" s="18" t="s">
        <v>4758</v>
      </c>
      <c r="H18" s="18" t="s">
        <v>4099</v>
      </c>
      <c r="I18" s="18" t="s">
        <v>4760</v>
      </c>
      <c r="J18" s="19">
        <v>268</v>
      </c>
      <c r="K18" s="34" t="s">
        <v>10551</v>
      </c>
      <c r="M18" s="27" t="s">
        <v>4658</v>
      </c>
      <c r="N18" s="9" t="s">
        <v>4658</v>
      </c>
      <c r="O18" s="30" t="s">
        <v>4658</v>
      </c>
      <c r="Q18" s="17" t="s">
        <v>4737</v>
      </c>
      <c r="R18" s="18" t="s">
        <v>10551</v>
      </c>
      <c r="S18" s="19" t="s">
        <v>7986</v>
      </c>
    </row>
    <row r="19" spans="1:19" x14ac:dyDescent="0.25">
      <c r="A19" s="17">
        <v>83031</v>
      </c>
      <c r="B19" s="18">
        <v>1480.85499</v>
      </c>
      <c r="C19" s="18" t="s">
        <v>4322</v>
      </c>
      <c r="D19" s="18" t="s">
        <v>4737</v>
      </c>
      <c r="E19" s="18" t="s">
        <v>4756</v>
      </c>
      <c r="F19" s="18" t="s">
        <v>4758</v>
      </c>
      <c r="G19" s="18" t="s">
        <v>4758</v>
      </c>
      <c r="H19" s="18" t="s">
        <v>542</v>
      </c>
      <c r="I19" s="18" t="s">
        <v>4760</v>
      </c>
      <c r="J19" s="19">
        <v>1382</v>
      </c>
      <c r="K19" s="34" t="s">
        <v>10552</v>
      </c>
      <c r="M19" s="27" t="s">
        <v>4658</v>
      </c>
      <c r="N19" s="9" t="s">
        <v>4658</v>
      </c>
      <c r="O19" s="30" t="s">
        <v>4658</v>
      </c>
      <c r="Q19" s="17" t="s">
        <v>4737</v>
      </c>
      <c r="R19" s="18" t="s">
        <v>10552</v>
      </c>
      <c r="S19" s="19" t="s">
        <v>7987</v>
      </c>
    </row>
    <row r="20" spans="1:19" x14ac:dyDescent="0.25">
      <c r="A20" s="17">
        <v>83011</v>
      </c>
      <c r="B20" s="18">
        <v>383.31886200000002</v>
      </c>
      <c r="C20" s="18" t="s">
        <v>4321</v>
      </c>
      <c r="D20" s="18" t="s">
        <v>4737</v>
      </c>
      <c r="E20" s="18" t="s">
        <v>4756</v>
      </c>
      <c r="F20" s="18" t="s">
        <v>4320</v>
      </c>
      <c r="G20" s="18" t="s">
        <v>4758</v>
      </c>
      <c r="H20" s="18" t="s">
        <v>550</v>
      </c>
      <c r="I20" s="18" t="s">
        <v>4760</v>
      </c>
      <c r="J20" s="19">
        <v>4055</v>
      </c>
      <c r="K20" s="34" t="s">
        <v>10553</v>
      </c>
      <c r="M20" s="27" t="s">
        <v>4658</v>
      </c>
      <c r="N20" s="9" t="s">
        <v>4658</v>
      </c>
      <c r="O20" s="30" t="s">
        <v>4658</v>
      </c>
      <c r="Q20" s="17" t="s">
        <v>4737</v>
      </c>
      <c r="R20" s="18" t="s">
        <v>10553</v>
      </c>
      <c r="S20" s="19" t="s">
        <v>7988</v>
      </c>
    </row>
    <row r="21" spans="1:19" x14ac:dyDescent="0.25">
      <c r="A21" s="17">
        <v>83053</v>
      </c>
      <c r="B21" s="18">
        <v>1017.85429</v>
      </c>
      <c r="C21" s="18" t="s">
        <v>4323</v>
      </c>
      <c r="D21" s="18" t="s">
        <v>4737</v>
      </c>
      <c r="E21" s="18" t="s">
        <v>4756</v>
      </c>
      <c r="F21" s="18" t="s">
        <v>4320</v>
      </c>
      <c r="G21" s="18" t="s">
        <v>4758</v>
      </c>
      <c r="H21" s="18" t="s">
        <v>546</v>
      </c>
      <c r="I21" s="18" t="s">
        <v>4760</v>
      </c>
      <c r="J21" s="19">
        <v>777</v>
      </c>
      <c r="K21" s="34" t="s">
        <v>10554</v>
      </c>
      <c r="M21" s="27" t="s">
        <v>4658</v>
      </c>
      <c r="N21" s="9" t="s">
        <v>4658</v>
      </c>
      <c r="O21" s="30" t="s">
        <v>4658</v>
      </c>
      <c r="Q21" s="17" t="s">
        <v>4737</v>
      </c>
      <c r="R21" s="18" t="s">
        <v>10554</v>
      </c>
      <c r="S21" s="19" t="s">
        <v>7989</v>
      </c>
    </row>
    <row r="22" spans="1:19" x14ac:dyDescent="0.25">
      <c r="A22" s="17">
        <v>82991</v>
      </c>
      <c r="B22" s="18">
        <v>1854.9898599999999</v>
      </c>
      <c r="C22" s="18" t="s">
        <v>4319</v>
      </c>
      <c r="D22" s="18" t="s">
        <v>4737</v>
      </c>
      <c r="E22" s="18" t="s">
        <v>4756</v>
      </c>
      <c r="F22" s="18" t="s">
        <v>4320</v>
      </c>
      <c r="G22" s="18" t="s">
        <v>4758</v>
      </c>
      <c r="H22" s="18" t="s">
        <v>540</v>
      </c>
      <c r="I22" s="18" t="s">
        <v>4760</v>
      </c>
      <c r="J22" s="19">
        <v>1746</v>
      </c>
      <c r="K22" s="34" t="s">
        <v>10555</v>
      </c>
      <c r="M22" s="27" t="s">
        <v>4658</v>
      </c>
      <c r="N22" s="9" t="s">
        <v>4658</v>
      </c>
      <c r="O22" s="30" t="s">
        <v>4658</v>
      </c>
      <c r="Q22" s="17" t="s">
        <v>4737</v>
      </c>
      <c r="R22" s="18" t="s">
        <v>10555</v>
      </c>
      <c r="S22" s="19" t="s">
        <v>7990</v>
      </c>
    </row>
    <row r="23" spans="1:19" x14ac:dyDescent="0.25">
      <c r="A23" s="17">
        <v>82897</v>
      </c>
      <c r="B23" s="18">
        <v>69.133204000000006</v>
      </c>
      <c r="C23" s="18" t="s">
        <v>4316</v>
      </c>
      <c r="D23" s="18" t="s">
        <v>4737</v>
      </c>
      <c r="E23" s="18" t="s">
        <v>4756</v>
      </c>
      <c r="F23" s="18" t="s">
        <v>4758</v>
      </c>
      <c r="G23" s="18" t="s">
        <v>4758</v>
      </c>
      <c r="H23" s="18" t="s">
        <v>4074</v>
      </c>
      <c r="I23" s="18" t="s">
        <v>4760</v>
      </c>
      <c r="J23" s="19">
        <v>4933</v>
      </c>
      <c r="K23" s="34" t="s">
        <v>10556</v>
      </c>
      <c r="M23" s="27" t="s">
        <v>4658</v>
      </c>
      <c r="N23" s="9" t="s">
        <v>4658</v>
      </c>
      <c r="O23" s="30" t="s">
        <v>4658</v>
      </c>
      <c r="Q23" s="17" t="s">
        <v>4737</v>
      </c>
      <c r="R23" s="18" t="s">
        <v>10556</v>
      </c>
      <c r="S23" s="19" t="s">
        <v>7991</v>
      </c>
    </row>
    <row r="24" spans="1:19" x14ac:dyDescent="0.25">
      <c r="A24" s="17">
        <v>82862</v>
      </c>
      <c r="B24" s="18">
        <v>8.6108720000000005</v>
      </c>
      <c r="C24" s="18" t="s">
        <v>4313</v>
      </c>
      <c r="D24" s="18" t="s">
        <v>4737</v>
      </c>
      <c r="E24" s="18" t="s">
        <v>4756</v>
      </c>
      <c r="F24" s="18" t="s">
        <v>4312</v>
      </c>
      <c r="G24" s="18" t="s">
        <v>4758</v>
      </c>
      <c r="H24" s="18" t="s">
        <v>538</v>
      </c>
      <c r="I24" s="18" t="s">
        <v>4760</v>
      </c>
      <c r="J24" s="19">
        <v>5081</v>
      </c>
      <c r="K24" s="34" t="s">
        <v>10557</v>
      </c>
      <c r="M24" s="27" t="s">
        <v>4658</v>
      </c>
      <c r="N24" s="9" t="s">
        <v>4658</v>
      </c>
      <c r="O24" s="30" t="s">
        <v>4658</v>
      </c>
      <c r="Q24" s="17" t="s">
        <v>4737</v>
      </c>
      <c r="R24" s="18" t="s">
        <v>10557</v>
      </c>
      <c r="S24" s="19" t="s">
        <v>7992</v>
      </c>
    </row>
    <row r="25" spans="1:19" x14ac:dyDescent="0.25">
      <c r="A25" s="17">
        <v>82881</v>
      </c>
      <c r="B25" s="18">
        <v>5.0782090000000002</v>
      </c>
      <c r="C25" s="18" t="s">
        <v>4314</v>
      </c>
      <c r="D25" s="18" t="s">
        <v>4737</v>
      </c>
      <c r="E25" s="18" t="s">
        <v>4756</v>
      </c>
      <c r="F25" s="18" t="s">
        <v>4312</v>
      </c>
      <c r="G25" s="18" t="s">
        <v>4315</v>
      </c>
      <c r="H25" s="18" t="s">
        <v>4090</v>
      </c>
      <c r="I25" s="18" t="s">
        <v>4760</v>
      </c>
      <c r="J25" s="19">
        <v>3382</v>
      </c>
      <c r="K25" s="34" t="s">
        <v>10558</v>
      </c>
      <c r="M25" s="27" t="s">
        <v>4658</v>
      </c>
      <c r="N25" s="9" t="s">
        <v>4658</v>
      </c>
      <c r="O25" s="30" t="s">
        <v>4658</v>
      </c>
      <c r="Q25" s="17" t="s">
        <v>4737</v>
      </c>
      <c r="R25" s="18" t="s">
        <v>10558</v>
      </c>
      <c r="S25" s="19" t="s">
        <v>7993</v>
      </c>
    </row>
    <row r="26" spans="1:19" x14ac:dyDescent="0.25">
      <c r="A26" s="17">
        <v>82917</v>
      </c>
      <c r="B26" s="18">
        <v>1.029363</v>
      </c>
      <c r="C26" s="18" t="s">
        <v>4317</v>
      </c>
      <c r="D26" s="18" t="s">
        <v>4737</v>
      </c>
      <c r="E26" s="18" t="s">
        <v>4756</v>
      </c>
      <c r="F26" s="18" t="s">
        <v>4312</v>
      </c>
      <c r="G26" s="18" t="s">
        <v>4315</v>
      </c>
      <c r="H26" s="18" t="s">
        <v>4086</v>
      </c>
      <c r="I26" s="18" t="s">
        <v>4760</v>
      </c>
      <c r="J26" s="19">
        <v>2592</v>
      </c>
      <c r="K26" s="34" t="s">
        <v>10559</v>
      </c>
      <c r="M26" s="27" t="s">
        <v>4658</v>
      </c>
      <c r="N26" s="9" t="s">
        <v>4658</v>
      </c>
      <c r="O26" s="30" t="s">
        <v>4658</v>
      </c>
      <c r="Q26" s="17" t="s">
        <v>4737</v>
      </c>
      <c r="R26" s="18" t="s">
        <v>10559</v>
      </c>
      <c r="S26" s="19" t="s">
        <v>7994</v>
      </c>
    </row>
    <row r="27" spans="1:19" x14ac:dyDescent="0.25">
      <c r="A27" s="17">
        <v>21320</v>
      </c>
      <c r="B27" s="18">
        <v>405.99304100000001</v>
      </c>
      <c r="C27" s="18" t="s">
        <v>4326</v>
      </c>
      <c r="D27" s="18" t="s">
        <v>4737</v>
      </c>
      <c r="E27" s="18" t="s">
        <v>4756</v>
      </c>
      <c r="F27" s="18" t="s">
        <v>4758</v>
      </c>
      <c r="G27" s="18" t="s">
        <v>4758</v>
      </c>
      <c r="H27" s="18" t="s">
        <v>552</v>
      </c>
      <c r="I27" s="18" t="s">
        <v>4760</v>
      </c>
      <c r="J27" s="19">
        <v>7507</v>
      </c>
      <c r="K27" s="34" t="s">
        <v>10560</v>
      </c>
      <c r="M27" s="27" t="s">
        <v>4658</v>
      </c>
      <c r="N27" s="9" t="s">
        <v>4658</v>
      </c>
      <c r="O27" s="30" t="s">
        <v>4658</v>
      </c>
      <c r="Q27" s="17" t="s">
        <v>4737</v>
      </c>
      <c r="R27" s="18" t="s">
        <v>10560</v>
      </c>
      <c r="S27" s="19" t="s">
        <v>7995</v>
      </c>
    </row>
    <row r="28" spans="1:19" x14ac:dyDescent="0.25">
      <c r="A28" s="17">
        <v>82935</v>
      </c>
      <c r="B28" s="18">
        <v>15.604808</v>
      </c>
      <c r="C28" s="18" t="s">
        <v>4318</v>
      </c>
      <c r="D28" s="18" t="s">
        <v>4737</v>
      </c>
      <c r="E28" s="18" t="s">
        <v>4756</v>
      </c>
      <c r="F28" s="18" t="s">
        <v>4312</v>
      </c>
      <c r="G28" s="18" t="s">
        <v>4758</v>
      </c>
      <c r="H28" s="18" t="s">
        <v>526</v>
      </c>
      <c r="I28" s="18" t="s">
        <v>4760</v>
      </c>
      <c r="J28" s="19">
        <v>6810</v>
      </c>
      <c r="K28" s="34" t="s">
        <v>10561</v>
      </c>
      <c r="M28" s="27" t="s">
        <v>4658</v>
      </c>
      <c r="N28" s="9" t="s">
        <v>4658</v>
      </c>
      <c r="O28" s="30" t="s">
        <v>4658</v>
      </c>
      <c r="Q28" s="17" t="s">
        <v>4737</v>
      </c>
      <c r="R28" s="18" t="s">
        <v>10561</v>
      </c>
      <c r="S28" s="19" t="s">
        <v>7996</v>
      </c>
    </row>
    <row r="29" spans="1:19" x14ac:dyDescent="0.25">
      <c r="A29" s="17">
        <v>21386</v>
      </c>
      <c r="B29" s="18">
        <v>6.1124869999999998</v>
      </c>
      <c r="C29" s="18" t="s">
        <v>4329</v>
      </c>
      <c r="D29" s="18" t="s">
        <v>4737</v>
      </c>
      <c r="E29" s="18" t="s">
        <v>4756</v>
      </c>
      <c r="F29" s="18" t="s">
        <v>4312</v>
      </c>
      <c r="G29" s="18" t="s">
        <v>4758</v>
      </c>
      <c r="H29" s="18" t="s">
        <v>4115</v>
      </c>
      <c r="I29" s="18" t="s">
        <v>4760</v>
      </c>
      <c r="J29" s="19">
        <v>745</v>
      </c>
      <c r="K29" s="34" t="s">
        <v>10562</v>
      </c>
      <c r="M29" s="27" t="s">
        <v>4658</v>
      </c>
      <c r="N29" s="9" t="s">
        <v>4658</v>
      </c>
      <c r="O29" s="30" t="s">
        <v>4658</v>
      </c>
      <c r="Q29" s="17" t="s">
        <v>4737</v>
      </c>
      <c r="R29" s="18" t="s">
        <v>10562</v>
      </c>
      <c r="S29" s="19" t="s">
        <v>7997</v>
      </c>
    </row>
    <row r="30" spans="1:19" x14ac:dyDescent="0.25">
      <c r="A30" s="17">
        <v>21365</v>
      </c>
      <c r="B30" s="18">
        <v>19.96453</v>
      </c>
      <c r="C30" s="18" t="s">
        <v>4328</v>
      </c>
      <c r="D30" s="18" t="s">
        <v>4737</v>
      </c>
      <c r="E30" s="18" t="s">
        <v>4756</v>
      </c>
      <c r="F30" s="18" t="s">
        <v>4312</v>
      </c>
      <c r="G30" s="18" t="s">
        <v>4758</v>
      </c>
      <c r="H30" s="18" t="s">
        <v>4125</v>
      </c>
      <c r="I30" s="18" t="s">
        <v>4760</v>
      </c>
      <c r="J30" s="19">
        <v>1038</v>
      </c>
      <c r="K30" s="34" t="s">
        <v>10563</v>
      </c>
      <c r="M30" s="27" t="s">
        <v>4658</v>
      </c>
      <c r="N30" s="9" t="s">
        <v>4658</v>
      </c>
      <c r="O30" s="30" t="s">
        <v>4658</v>
      </c>
      <c r="Q30" s="17" t="s">
        <v>4737</v>
      </c>
      <c r="R30" s="18" t="s">
        <v>10563</v>
      </c>
      <c r="S30" s="19" t="s">
        <v>7998</v>
      </c>
    </row>
    <row r="31" spans="1:19" x14ac:dyDescent="0.25">
      <c r="A31" s="17">
        <v>21406</v>
      </c>
      <c r="B31" s="18">
        <v>104.31732599999999</v>
      </c>
      <c r="C31" s="18" t="s">
        <v>4330</v>
      </c>
      <c r="D31" s="18" t="s">
        <v>4737</v>
      </c>
      <c r="E31" s="18" t="s">
        <v>4756</v>
      </c>
      <c r="F31" s="18" t="s">
        <v>4325</v>
      </c>
      <c r="G31" s="18" t="s">
        <v>4758</v>
      </c>
      <c r="H31" s="18" t="s">
        <v>429</v>
      </c>
      <c r="I31" s="18" t="s">
        <v>4760</v>
      </c>
      <c r="J31" s="19">
        <v>18335</v>
      </c>
      <c r="K31" s="34" t="s">
        <v>10564</v>
      </c>
      <c r="M31" s="27" t="s">
        <v>4658</v>
      </c>
      <c r="N31" s="9" t="s">
        <v>4658</v>
      </c>
      <c r="O31" s="30" t="s">
        <v>4658</v>
      </c>
      <c r="Q31" s="17" t="s">
        <v>4737</v>
      </c>
      <c r="R31" s="18" t="s">
        <v>10564</v>
      </c>
      <c r="S31" s="19" t="s">
        <v>7999</v>
      </c>
    </row>
    <row r="32" spans="1:19" x14ac:dyDescent="0.25">
      <c r="A32" s="17">
        <v>21348</v>
      </c>
      <c r="B32" s="18">
        <v>23.977256000000001</v>
      </c>
      <c r="C32" s="18" t="s">
        <v>4327</v>
      </c>
      <c r="D32" s="18" t="s">
        <v>4737</v>
      </c>
      <c r="E32" s="18" t="s">
        <v>4756</v>
      </c>
      <c r="F32" s="18" t="s">
        <v>4325</v>
      </c>
      <c r="G32" s="18" t="s">
        <v>4758</v>
      </c>
      <c r="H32" s="18" t="s">
        <v>417</v>
      </c>
      <c r="I32" s="18" t="s">
        <v>4760</v>
      </c>
      <c r="J32" s="19">
        <v>9818</v>
      </c>
      <c r="K32" s="34" t="s">
        <v>10565</v>
      </c>
      <c r="M32" s="27" t="s">
        <v>4658</v>
      </c>
      <c r="N32" s="9" t="s">
        <v>4658</v>
      </c>
      <c r="O32" s="30" t="s">
        <v>4658</v>
      </c>
      <c r="Q32" s="17" t="s">
        <v>4737</v>
      </c>
      <c r="R32" s="18" t="s">
        <v>10565</v>
      </c>
      <c r="S32" s="19" t="s">
        <v>8000</v>
      </c>
    </row>
    <row r="33" spans="1:19" x14ac:dyDescent="0.25">
      <c r="A33" s="17">
        <v>21304</v>
      </c>
      <c r="B33" s="18">
        <v>3.107945</v>
      </c>
      <c r="C33" s="18" t="s">
        <v>4324</v>
      </c>
      <c r="D33" s="18" t="s">
        <v>4737</v>
      </c>
      <c r="E33" s="18" t="s">
        <v>4756</v>
      </c>
      <c r="F33" s="18" t="s">
        <v>4325</v>
      </c>
      <c r="G33" s="18" t="s">
        <v>4758</v>
      </c>
      <c r="H33" s="18" t="s">
        <v>4177</v>
      </c>
      <c r="I33" s="18" t="s">
        <v>4760</v>
      </c>
      <c r="J33" s="19">
        <v>15016</v>
      </c>
      <c r="K33" s="34" t="s">
        <v>10566</v>
      </c>
      <c r="M33" s="27" t="s">
        <v>4658</v>
      </c>
      <c r="N33" s="9" t="s">
        <v>4658</v>
      </c>
      <c r="O33" s="30" t="s">
        <v>4658</v>
      </c>
      <c r="Q33" s="17" t="s">
        <v>4737</v>
      </c>
      <c r="R33" s="18" t="s">
        <v>10566</v>
      </c>
      <c r="S33" s="19" t="s">
        <v>8001</v>
      </c>
    </row>
    <row r="34" spans="1:19" x14ac:dyDescent="0.25">
      <c r="A34" s="17">
        <v>21430</v>
      </c>
      <c r="B34" s="18">
        <v>5.8838670000000004</v>
      </c>
      <c r="C34" s="18" t="s">
        <v>4331</v>
      </c>
      <c r="D34" s="18" t="s">
        <v>4737</v>
      </c>
      <c r="E34" s="18" t="s">
        <v>4756</v>
      </c>
      <c r="F34" s="18" t="s">
        <v>4325</v>
      </c>
      <c r="G34" s="18" t="s">
        <v>4758</v>
      </c>
      <c r="H34" s="18" t="s">
        <v>62</v>
      </c>
      <c r="I34" s="18" t="s">
        <v>4760</v>
      </c>
      <c r="J34" s="19">
        <v>1732</v>
      </c>
      <c r="K34" s="34" t="s">
        <v>10567</v>
      </c>
      <c r="M34" s="27" t="s">
        <v>4658</v>
      </c>
      <c r="N34" s="9" t="s">
        <v>4658</v>
      </c>
      <c r="O34" s="30" t="s">
        <v>4658</v>
      </c>
      <c r="Q34" s="17" t="s">
        <v>4737</v>
      </c>
      <c r="R34" s="18" t="s">
        <v>10567</v>
      </c>
      <c r="S34" s="19" t="s">
        <v>8002</v>
      </c>
    </row>
    <row r="35" spans="1:19" x14ac:dyDescent="0.25">
      <c r="A35" s="17">
        <v>21446</v>
      </c>
      <c r="B35" s="18">
        <v>23.686715</v>
      </c>
      <c r="C35" s="18" t="s">
        <v>4332</v>
      </c>
      <c r="D35" s="18" t="s">
        <v>4737</v>
      </c>
      <c r="E35" s="18" t="s">
        <v>4756</v>
      </c>
      <c r="F35" s="18" t="s">
        <v>4325</v>
      </c>
      <c r="G35" s="18" t="s">
        <v>4758</v>
      </c>
      <c r="H35" s="18" t="s">
        <v>403</v>
      </c>
      <c r="I35" s="18" t="s">
        <v>4760</v>
      </c>
      <c r="J35" s="19">
        <v>3435</v>
      </c>
      <c r="K35" s="34" t="s">
        <v>10568</v>
      </c>
      <c r="M35" s="27" t="s">
        <v>4658</v>
      </c>
      <c r="N35" s="9" t="s">
        <v>4658</v>
      </c>
      <c r="O35" s="30" t="s">
        <v>4658</v>
      </c>
      <c r="Q35" s="17" t="s">
        <v>4737</v>
      </c>
      <c r="R35" s="18" t="s">
        <v>10568</v>
      </c>
      <c r="S35" s="19" t="s">
        <v>8003</v>
      </c>
    </row>
    <row r="36" spans="1:19" x14ac:dyDescent="0.25">
      <c r="A36" s="17">
        <v>21860</v>
      </c>
      <c r="B36" s="18">
        <v>2.6556500000000001</v>
      </c>
      <c r="C36" s="18" t="s">
        <v>4360</v>
      </c>
      <c r="D36" s="18" t="s">
        <v>4737</v>
      </c>
      <c r="E36" s="18" t="s">
        <v>4756</v>
      </c>
      <c r="F36" s="18" t="s">
        <v>4312</v>
      </c>
      <c r="G36" s="18" t="s">
        <v>4758</v>
      </c>
      <c r="H36" s="18" t="s">
        <v>54</v>
      </c>
      <c r="I36" s="18" t="s">
        <v>4760</v>
      </c>
      <c r="J36" s="19">
        <v>2982</v>
      </c>
      <c r="K36" s="34" t="s">
        <v>10569</v>
      </c>
      <c r="M36" s="27" t="s">
        <v>4658</v>
      </c>
      <c r="N36" s="9" t="s">
        <v>4658</v>
      </c>
      <c r="O36" s="30" t="s">
        <v>4658</v>
      </c>
      <c r="Q36" s="17" t="s">
        <v>4737</v>
      </c>
      <c r="R36" s="18" t="s">
        <v>10569</v>
      </c>
      <c r="S36" s="19" t="s">
        <v>8004</v>
      </c>
    </row>
    <row r="37" spans="1:19" x14ac:dyDescent="0.25">
      <c r="A37" s="17">
        <v>21586</v>
      </c>
      <c r="B37" s="18">
        <v>0.36632300000000001</v>
      </c>
      <c r="C37" s="18" t="s">
        <v>4341</v>
      </c>
      <c r="D37" s="18" t="s">
        <v>4737</v>
      </c>
      <c r="E37" s="18" t="s">
        <v>4756</v>
      </c>
      <c r="F37" s="18" t="s">
        <v>4312</v>
      </c>
      <c r="G37" s="18" t="s">
        <v>4339</v>
      </c>
      <c r="H37" s="18" t="s">
        <v>401</v>
      </c>
      <c r="I37" s="18" t="s">
        <v>4760</v>
      </c>
      <c r="J37" s="19">
        <v>2125</v>
      </c>
      <c r="K37" s="34" t="s">
        <v>10570</v>
      </c>
      <c r="M37" s="27" t="s">
        <v>4658</v>
      </c>
      <c r="N37" s="9" t="s">
        <v>4658</v>
      </c>
      <c r="O37" s="30" t="s">
        <v>4658</v>
      </c>
      <c r="Q37" s="17" t="s">
        <v>4737</v>
      </c>
      <c r="R37" s="18" t="s">
        <v>10570</v>
      </c>
      <c r="S37" s="19" t="s">
        <v>8005</v>
      </c>
    </row>
    <row r="38" spans="1:19" x14ac:dyDescent="0.25">
      <c r="A38" s="17">
        <v>21663</v>
      </c>
      <c r="B38" s="18">
        <v>0.44522299999999998</v>
      </c>
      <c r="C38" s="18" t="s">
        <v>4346</v>
      </c>
      <c r="D38" s="18" t="s">
        <v>4737</v>
      </c>
      <c r="E38" s="18" t="s">
        <v>4756</v>
      </c>
      <c r="F38" s="18" t="s">
        <v>4312</v>
      </c>
      <c r="G38" s="18" t="s">
        <v>4339</v>
      </c>
      <c r="H38" s="18" t="s">
        <v>50</v>
      </c>
      <c r="I38" s="18" t="s">
        <v>4760</v>
      </c>
      <c r="J38" s="19">
        <v>2255</v>
      </c>
      <c r="K38" s="34" t="s">
        <v>10571</v>
      </c>
      <c r="M38" s="27" t="s">
        <v>4658</v>
      </c>
      <c r="N38" s="9" t="s">
        <v>4658</v>
      </c>
      <c r="O38" s="30" t="s">
        <v>4658</v>
      </c>
      <c r="Q38" s="17" t="s">
        <v>4737</v>
      </c>
      <c r="R38" s="18" t="s">
        <v>10571</v>
      </c>
      <c r="S38" s="19" t="s">
        <v>8006</v>
      </c>
    </row>
    <row r="39" spans="1:19" x14ac:dyDescent="0.25">
      <c r="A39" s="17">
        <v>21765</v>
      </c>
      <c r="B39" s="18">
        <v>0.39435100000000001</v>
      </c>
      <c r="C39" s="18" t="s">
        <v>4353</v>
      </c>
      <c r="D39" s="18" t="s">
        <v>4737</v>
      </c>
      <c r="E39" s="18" t="s">
        <v>4756</v>
      </c>
      <c r="F39" s="18" t="s">
        <v>4312</v>
      </c>
      <c r="G39" s="18" t="s">
        <v>4758</v>
      </c>
      <c r="H39" s="18" t="s">
        <v>548</v>
      </c>
      <c r="I39" s="18" t="s">
        <v>4760</v>
      </c>
      <c r="J39" s="19">
        <v>3037</v>
      </c>
      <c r="K39" s="34" t="s">
        <v>10572</v>
      </c>
      <c r="M39" s="27" t="s">
        <v>4658</v>
      </c>
      <c r="N39" s="9" t="s">
        <v>4658</v>
      </c>
      <c r="O39" s="30" t="s">
        <v>4658</v>
      </c>
      <c r="Q39" s="17" t="s">
        <v>4737</v>
      </c>
      <c r="R39" s="18" t="s">
        <v>10572</v>
      </c>
      <c r="S39" s="19" t="s">
        <v>8007</v>
      </c>
    </row>
    <row r="40" spans="1:19" x14ac:dyDescent="0.25">
      <c r="A40" s="17">
        <v>21720</v>
      </c>
      <c r="B40" s="18">
        <v>0.67315700000000001</v>
      </c>
      <c r="C40" s="18" t="s">
        <v>4350</v>
      </c>
      <c r="D40" s="18" t="s">
        <v>4737</v>
      </c>
      <c r="E40" s="18" t="s">
        <v>4756</v>
      </c>
      <c r="F40" s="18" t="s">
        <v>4312</v>
      </c>
      <c r="G40" s="18" t="s">
        <v>4758</v>
      </c>
      <c r="H40" s="18" t="s">
        <v>409</v>
      </c>
      <c r="I40" s="18" t="s">
        <v>4760</v>
      </c>
      <c r="J40" s="19">
        <v>3747</v>
      </c>
      <c r="K40" s="34" t="s">
        <v>10573</v>
      </c>
      <c r="M40" s="27" t="s">
        <v>4658</v>
      </c>
      <c r="N40" s="9" t="s">
        <v>4658</v>
      </c>
      <c r="O40" s="30" t="s">
        <v>4658</v>
      </c>
      <c r="Q40" s="17" t="s">
        <v>4737</v>
      </c>
      <c r="R40" s="18" t="s">
        <v>10573</v>
      </c>
      <c r="S40" s="19" t="s">
        <v>8008</v>
      </c>
    </row>
    <row r="41" spans="1:19" x14ac:dyDescent="0.25">
      <c r="A41" s="17">
        <v>21567</v>
      </c>
      <c r="B41" s="18">
        <v>0.93601299999999998</v>
      </c>
      <c r="C41" s="18" t="s">
        <v>4340</v>
      </c>
      <c r="D41" s="18" t="s">
        <v>4737</v>
      </c>
      <c r="E41" s="18" t="s">
        <v>4756</v>
      </c>
      <c r="F41" s="18" t="s">
        <v>4312</v>
      </c>
      <c r="G41" s="18" t="s">
        <v>4758</v>
      </c>
      <c r="H41" s="18" t="s">
        <v>4072</v>
      </c>
      <c r="I41" s="18" t="s">
        <v>4760</v>
      </c>
      <c r="J41" s="19">
        <v>4852</v>
      </c>
      <c r="K41" s="34" t="s">
        <v>10574</v>
      </c>
      <c r="M41" s="27" t="s">
        <v>4658</v>
      </c>
      <c r="N41" s="9" t="s">
        <v>4658</v>
      </c>
      <c r="O41" s="30" t="s">
        <v>4658</v>
      </c>
      <c r="Q41" s="17" t="s">
        <v>4737</v>
      </c>
      <c r="R41" s="18" t="s">
        <v>10574</v>
      </c>
      <c r="S41" s="19" t="s">
        <v>8009</v>
      </c>
    </row>
    <row r="42" spans="1:19" x14ac:dyDescent="0.25">
      <c r="A42" s="17">
        <v>21644</v>
      </c>
      <c r="B42" s="18">
        <v>0.38958999999999999</v>
      </c>
      <c r="C42" s="18" t="s">
        <v>4345</v>
      </c>
      <c r="D42" s="18" t="s">
        <v>4737</v>
      </c>
      <c r="E42" s="18" t="s">
        <v>4756</v>
      </c>
      <c r="F42" s="18" t="s">
        <v>4312</v>
      </c>
      <c r="G42" s="18" t="s">
        <v>4339</v>
      </c>
      <c r="H42" s="18" t="s">
        <v>68</v>
      </c>
      <c r="I42" s="18" t="s">
        <v>4760</v>
      </c>
      <c r="J42" s="19">
        <v>2250</v>
      </c>
      <c r="K42" s="34" t="s">
        <v>10575</v>
      </c>
      <c r="M42" s="27" t="s">
        <v>4658</v>
      </c>
      <c r="N42" s="9" t="s">
        <v>4658</v>
      </c>
      <c r="O42" s="30" t="s">
        <v>4658</v>
      </c>
      <c r="Q42" s="17" t="s">
        <v>4737</v>
      </c>
      <c r="R42" s="18" t="s">
        <v>10575</v>
      </c>
      <c r="S42" s="19" t="s">
        <v>8010</v>
      </c>
    </row>
    <row r="43" spans="1:19" x14ac:dyDescent="0.25">
      <c r="A43" s="17">
        <v>21625</v>
      </c>
      <c r="B43" s="18">
        <v>0.87931899999999996</v>
      </c>
      <c r="C43" s="18" t="s">
        <v>4344</v>
      </c>
      <c r="D43" s="18" t="s">
        <v>4737</v>
      </c>
      <c r="E43" s="18" t="s">
        <v>4756</v>
      </c>
      <c r="F43" s="18" t="s">
        <v>4312</v>
      </c>
      <c r="G43" s="18" t="s">
        <v>4339</v>
      </c>
      <c r="H43" s="18" t="s">
        <v>4162</v>
      </c>
      <c r="I43" s="18" t="s">
        <v>4760</v>
      </c>
      <c r="J43" s="19">
        <v>6239</v>
      </c>
      <c r="K43" s="34" t="s">
        <v>10576</v>
      </c>
      <c r="M43" s="27" t="s">
        <v>4658</v>
      </c>
      <c r="N43" s="9" t="s">
        <v>4658</v>
      </c>
      <c r="O43" s="30" t="s">
        <v>4658</v>
      </c>
      <c r="Q43" s="17" t="s">
        <v>4737</v>
      </c>
      <c r="R43" s="18" t="s">
        <v>10576</v>
      </c>
      <c r="S43" s="19" t="s">
        <v>8011</v>
      </c>
    </row>
    <row r="44" spans="1:19" x14ac:dyDescent="0.25">
      <c r="A44" s="17">
        <v>21782</v>
      </c>
      <c r="B44" s="18">
        <v>0.44213400000000003</v>
      </c>
      <c r="C44" s="18" t="s">
        <v>4354</v>
      </c>
      <c r="D44" s="18" t="s">
        <v>4737</v>
      </c>
      <c r="E44" s="18" t="s">
        <v>4756</v>
      </c>
      <c r="F44" s="18" t="s">
        <v>4312</v>
      </c>
      <c r="G44" s="18" t="s">
        <v>4758</v>
      </c>
      <c r="H44" s="18" t="s">
        <v>74</v>
      </c>
      <c r="I44" s="18" t="s">
        <v>4760</v>
      </c>
      <c r="J44" s="19">
        <v>2246</v>
      </c>
      <c r="K44" s="34" t="s">
        <v>10577</v>
      </c>
      <c r="M44" s="27" t="s">
        <v>4658</v>
      </c>
      <c r="N44" s="9" t="s">
        <v>4658</v>
      </c>
      <c r="O44" s="30" t="s">
        <v>4658</v>
      </c>
      <c r="Q44" s="17" t="s">
        <v>4737</v>
      </c>
      <c r="R44" s="18" t="s">
        <v>10577</v>
      </c>
      <c r="S44" s="19" t="s">
        <v>8012</v>
      </c>
    </row>
  </sheetData>
  <mergeCells count="3">
    <mergeCell ref="Q1:S1"/>
    <mergeCell ref="M1:O1"/>
    <mergeCell ref="A1:J1"/>
  </mergeCells>
  <phoneticPr fontId="3" type="noConversion"/>
  <conditionalFormatting sqref="M3:M44">
    <cfRule type="expression" dxfId="13" priority="14">
      <formula>"NO"</formula>
    </cfRule>
  </conditionalFormatting>
  <conditionalFormatting sqref="M3:M44">
    <cfRule type="cellIs" dxfId="12" priority="12" stopIfTrue="1" operator="equal">
      <formula>"Yes"</formula>
    </cfRule>
    <cfRule type="cellIs" dxfId="11" priority="13" stopIfTrue="1" operator="notEqual">
      <formula>"Yes"</formula>
    </cfRule>
  </conditionalFormatting>
  <conditionalFormatting sqref="M3:M44">
    <cfRule type="cellIs" dxfId="10" priority="10" stopIfTrue="1" operator="equal">
      <formula>"Yes"</formula>
    </cfRule>
    <cfRule type="cellIs" dxfId="9" priority="11" stopIfTrue="1" operator="notEqual">
      <formula>"Yes"</formula>
    </cfRule>
  </conditionalFormatting>
  <conditionalFormatting sqref="N3:N44">
    <cfRule type="cellIs" dxfId="8" priority="1" stopIfTrue="1" operator="equal">
      <formula>"Yes"</formula>
    </cfRule>
    <cfRule type="cellIs" dxfId="7" priority="2" stopIfTrue="1" operator="notEqual">
      <formula>"Yes"</formula>
    </cfRule>
  </conditionalFormatting>
  <conditionalFormatting sqref="O3:O44">
    <cfRule type="cellIs" dxfId="6" priority="8" stopIfTrue="1" operator="equal">
      <formula>"Yes"</formula>
    </cfRule>
    <cfRule type="cellIs" dxfId="5" priority="9" stopIfTrue="1" operator="notEqual">
      <formula>"Yes"</formula>
    </cfRule>
  </conditionalFormatting>
  <conditionalFormatting sqref="O3:O44">
    <cfRule type="cellIs" dxfId="4" priority="6" stopIfTrue="1" operator="equal">
      <formula>"Yes"</formula>
    </cfRule>
    <cfRule type="cellIs" dxfId="3" priority="7" stopIfTrue="1" operator="notEqual">
      <formula>"Yes"</formula>
    </cfRule>
  </conditionalFormatting>
  <conditionalFormatting sqref="N3:N44">
    <cfRule type="expression" dxfId="2" priority="5">
      <formula>"NO"</formula>
    </cfRule>
  </conditionalFormatting>
  <conditionalFormatting sqref="N3:N44">
    <cfRule type="cellIs" dxfId="1" priority="3" stopIfTrue="1" operator="equal">
      <formula>"Yes"</formula>
    </cfRule>
    <cfRule type="cellIs" dxfId="0" priority="4" stopIfTrue="1" operator="notEqual">
      <formula>"Yes"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5"/>
  <sheetViews>
    <sheetView workbookViewId="0">
      <selection activeCell="L2158" sqref="L2158"/>
    </sheetView>
  </sheetViews>
  <sheetFormatPr defaultRowHeight="15" x14ac:dyDescent="0.25"/>
  <cols>
    <col min="1" max="1" width="8" bestFit="1" customWidth="1"/>
    <col min="2" max="2" width="11" bestFit="1" customWidth="1"/>
    <col min="3" max="3" width="8.140625" bestFit="1" customWidth="1"/>
    <col min="4" max="4" width="10.140625" bestFit="1" customWidth="1"/>
    <col min="5" max="5" width="7" bestFit="1" customWidth="1"/>
    <col min="6" max="6" width="5.42578125" bestFit="1" customWidth="1"/>
    <col min="7" max="7" width="11" bestFit="1" customWidth="1"/>
    <col min="8" max="8" width="8" bestFit="1" customWidth="1"/>
    <col min="9" max="9" width="23.85546875" bestFit="1" customWidth="1"/>
    <col min="10" max="10" width="13.7109375" bestFit="1" customWidth="1"/>
    <col min="11" max="11" width="10.7109375" bestFit="1" customWidth="1"/>
    <col min="12" max="12" width="13.42578125" style="8" bestFit="1" customWidth="1"/>
  </cols>
  <sheetData>
    <row r="1" spans="1:12" x14ac:dyDescent="0.25">
      <c r="A1" t="s">
        <v>4744</v>
      </c>
      <c r="B1" t="s">
        <v>4745</v>
      </c>
      <c r="C1" t="s">
        <v>4746</v>
      </c>
      <c r="D1" t="s">
        <v>4747</v>
      </c>
      <c r="E1" t="s">
        <v>4748</v>
      </c>
      <c r="F1" t="s">
        <v>4749</v>
      </c>
      <c r="G1" t="s">
        <v>4750</v>
      </c>
      <c r="H1" t="s">
        <v>4751</v>
      </c>
      <c r="I1" t="s">
        <v>4752</v>
      </c>
      <c r="J1" t="s">
        <v>4753</v>
      </c>
      <c r="K1" t="s">
        <v>4754</v>
      </c>
      <c r="L1" s="8" t="s">
        <v>8459</v>
      </c>
    </row>
    <row r="2" spans="1:12" x14ac:dyDescent="0.25">
      <c r="A2">
        <v>1927885</v>
      </c>
      <c r="B2">
        <v>211.749494</v>
      </c>
      <c r="C2">
        <v>0</v>
      </c>
      <c r="D2" t="s">
        <v>4790</v>
      </c>
      <c r="E2" t="s">
        <v>4709</v>
      </c>
      <c r="F2" t="s">
        <v>4756</v>
      </c>
      <c r="G2" t="s">
        <v>4788</v>
      </c>
      <c r="H2" t="s">
        <v>4758</v>
      </c>
      <c r="I2" t="s">
        <v>4791</v>
      </c>
      <c r="J2" t="s">
        <v>4760</v>
      </c>
      <c r="K2">
        <v>457</v>
      </c>
      <c r="L2" s="32" t="s">
        <v>8466</v>
      </c>
    </row>
    <row r="3" spans="1:12" x14ac:dyDescent="0.25">
      <c r="A3">
        <v>2134143</v>
      </c>
      <c r="B3">
        <v>210.35577699999999</v>
      </c>
      <c r="C3">
        <v>3</v>
      </c>
      <c r="D3" t="s">
        <v>4826</v>
      </c>
      <c r="E3" t="s">
        <v>4709</v>
      </c>
      <c r="F3" t="s">
        <v>4756</v>
      </c>
      <c r="G3" t="s">
        <v>4771</v>
      </c>
      <c r="H3" t="s">
        <v>4758</v>
      </c>
      <c r="I3" t="s">
        <v>4827</v>
      </c>
      <c r="J3" t="s">
        <v>4760</v>
      </c>
      <c r="K3">
        <v>5138</v>
      </c>
      <c r="L3" s="32" t="s">
        <v>8467</v>
      </c>
    </row>
    <row r="4" spans="1:12" x14ac:dyDescent="0.25">
      <c r="A4">
        <v>2062151</v>
      </c>
      <c r="B4">
        <v>171.629063</v>
      </c>
      <c r="C4">
        <v>0</v>
      </c>
      <c r="D4" t="s">
        <v>4770</v>
      </c>
      <c r="E4" t="s">
        <v>4709</v>
      </c>
      <c r="F4" t="s">
        <v>4756</v>
      </c>
      <c r="G4" t="s">
        <v>4771</v>
      </c>
      <c r="H4" t="s">
        <v>4758</v>
      </c>
      <c r="I4" t="s">
        <v>4772</v>
      </c>
      <c r="J4" t="s">
        <v>4760</v>
      </c>
      <c r="K4">
        <v>2955</v>
      </c>
      <c r="L4" s="32" t="s">
        <v>8468</v>
      </c>
    </row>
    <row r="5" spans="1:12" x14ac:dyDescent="0.25">
      <c r="A5">
        <v>1927823</v>
      </c>
      <c r="B5">
        <v>723.869867</v>
      </c>
      <c r="C5">
        <v>1</v>
      </c>
      <c r="D5" t="s">
        <v>4783</v>
      </c>
      <c r="E5" t="s">
        <v>4709</v>
      </c>
      <c r="F5" t="s">
        <v>4756</v>
      </c>
      <c r="G5" t="s">
        <v>4758</v>
      </c>
      <c r="H5" t="s">
        <v>4758</v>
      </c>
      <c r="I5" t="s">
        <v>4784</v>
      </c>
      <c r="J5" t="s">
        <v>4760</v>
      </c>
      <c r="K5">
        <v>2758</v>
      </c>
      <c r="L5" s="32" t="s">
        <v>8469</v>
      </c>
    </row>
    <row r="6" spans="1:12" x14ac:dyDescent="0.25">
      <c r="A6">
        <v>1928120</v>
      </c>
      <c r="B6">
        <v>118.555226</v>
      </c>
      <c r="C6">
        <v>3</v>
      </c>
      <c r="D6" t="s">
        <v>4808</v>
      </c>
      <c r="E6" t="s">
        <v>4709</v>
      </c>
      <c r="F6" t="s">
        <v>4756</v>
      </c>
      <c r="G6" t="s">
        <v>4762</v>
      </c>
      <c r="H6" t="s">
        <v>4758</v>
      </c>
      <c r="I6" t="s">
        <v>4809</v>
      </c>
      <c r="J6" t="s">
        <v>4760</v>
      </c>
      <c r="K6">
        <v>896</v>
      </c>
      <c r="L6" s="32" t="s">
        <v>8470</v>
      </c>
    </row>
    <row r="7" spans="1:12" x14ac:dyDescent="0.25">
      <c r="A7">
        <v>2062128</v>
      </c>
      <c r="B7">
        <v>239.95433199999999</v>
      </c>
      <c r="C7">
        <v>2</v>
      </c>
      <c r="D7" t="s">
        <v>4768</v>
      </c>
      <c r="E7" t="s">
        <v>4709</v>
      </c>
      <c r="F7" t="s">
        <v>4756</v>
      </c>
      <c r="G7" t="s">
        <v>4758</v>
      </c>
      <c r="H7" t="s">
        <v>4758</v>
      </c>
      <c r="I7" t="s">
        <v>4769</v>
      </c>
      <c r="J7" t="s">
        <v>4760</v>
      </c>
      <c r="K7">
        <v>1669</v>
      </c>
      <c r="L7" s="32" t="s">
        <v>8471</v>
      </c>
    </row>
    <row r="8" spans="1:12" x14ac:dyDescent="0.25">
      <c r="A8">
        <v>1928161</v>
      </c>
      <c r="B8">
        <v>850.07064300000002</v>
      </c>
      <c r="C8">
        <v>0</v>
      </c>
      <c r="D8" t="s">
        <v>4812</v>
      </c>
      <c r="E8" t="s">
        <v>4709</v>
      </c>
      <c r="F8" t="s">
        <v>4756</v>
      </c>
      <c r="G8" t="s">
        <v>4758</v>
      </c>
      <c r="H8" t="s">
        <v>4758</v>
      </c>
      <c r="I8" t="s">
        <v>4813</v>
      </c>
      <c r="J8" t="s">
        <v>4760</v>
      </c>
      <c r="K8">
        <v>1365</v>
      </c>
      <c r="L8" s="32" t="s">
        <v>8472</v>
      </c>
    </row>
    <row r="9" spans="1:12" x14ac:dyDescent="0.25">
      <c r="A9">
        <v>2134314</v>
      </c>
      <c r="B9">
        <v>313.79782799999998</v>
      </c>
      <c r="C9">
        <v>3</v>
      </c>
      <c r="D9" t="s">
        <v>4845</v>
      </c>
      <c r="E9" t="s">
        <v>4709</v>
      </c>
      <c r="F9" t="s">
        <v>4756</v>
      </c>
      <c r="G9" t="s">
        <v>4846</v>
      </c>
      <c r="H9" t="s">
        <v>4758</v>
      </c>
      <c r="I9" t="s">
        <v>4847</v>
      </c>
      <c r="J9" t="s">
        <v>4760</v>
      </c>
      <c r="K9">
        <v>1212</v>
      </c>
      <c r="L9" s="32" t="s">
        <v>8473</v>
      </c>
    </row>
    <row r="10" spans="1:12" x14ac:dyDescent="0.25">
      <c r="A10">
        <v>1927865</v>
      </c>
      <c r="B10">
        <v>115.470117</v>
      </c>
      <c r="C10">
        <v>1</v>
      </c>
      <c r="D10" t="s">
        <v>4787</v>
      </c>
      <c r="E10" t="s">
        <v>4709</v>
      </c>
      <c r="F10" t="s">
        <v>4756</v>
      </c>
      <c r="G10" t="s">
        <v>4788</v>
      </c>
      <c r="H10" t="s">
        <v>4758</v>
      </c>
      <c r="I10" t="s">
        <v>4789</v>
      </c>
      <c r="J10" t="s">
        <v>4760</v>
      </c>
      <c r="K10">
        <v>1776</v>
      </c>
      <c r="L10" s="32" t="s">
        <v>8474</v>
      </c>
    </row>
    <row r="11" spans="1:12" x14ac:dyDescent="0.25">
      <c r="A11">
        <v>1927924</v>
      </c>
      <c r="B11">
        <v>83.838272000000003</v>
      </c>
      <c r="C11">
        <v>2</v>
      </c>
      <c r="D11" t="s">
        <v>4794</v>
      </c>
      <c r="E11" t="s">
        <v>4709</v>
      </c>
      <c r="F11" t="s">
        <v>4756</v>
      </c>
      <c r="G11" t="s">
        <v>4788</v>
      </c>
      <c r="H11" t="s">
        <v>4758</v>
      </c>
      <c r="I11" t="s">
        <v>4795</v>
      </c>
      <c r="J11" t="s">
        <v>4760</v>
      </c>
      <c r="K11">
        <v>2040</v>
      </c>
      <c r="L11" s="32" t="s">
        <v>8475</v>
      </c>
    </row>
    <row r="12" spans="1:12" x14ac:dyDescent="0.25">
      <c r="A12">
        <v>2134162</v>
      </c>
      <c r="B12">
        <v>81.411806999999996</v>
      </c>
      <c r="C12">
        <v>3</v>
      </c>
      <c r="D12" t="s">
        <v>4828</v>
      </c>
      <c r="E12" t="s">
        <v>4709</v>
      </c>
      <c r="F12" t="s">
        <v>4756</v>
      </c>
      <c r="G12" t="s">
        <v>4762</v>
      </c>
      <c r="H12" t="s">
        <v>4758</v>
      </c>
      <c r="I12" t="s">
        <v>4829</v>
      </c>
      <c r="J12" t="s">
        <v>4760</v>
      </c>
      <c r="K12">
        <v>4829</v>
      </c>
      <c r="L12" s="32" t="s">
        <v>8476</v>
      </c>
    </row>
    <row r="13" spans="1:12" x14ac:dyDescent="0.25">
      <c r="A13">
        <v>2062109</v>
      </c>
      <c r="B13">
        <v>91.200085000000001</v>
      </c>
      <c r="C13">
        <v>3</v>
      </c>
      <c r="D13" t="s">
        <v>4766</v>
      </c>
      <c r="E13" t="s">
        <v>4709</v>
      </c>
      <c r="F13" t="s">
        <v>4756</v>
      </c>
      <c r="G13" t="s">
        <v>4762</v>
      </c>
      <c r="H13" t="s">
        <v>4758</v>
      </c>
      <c r="I13" t="s">
        <v>4767</v>
      </c>
      <c r="J13" t="s">
        <v>4760</v>
      </c>
      <c r="K13">
        <v>1120</v>
      </c>
      <c r="L13" s="32" t="s">
        <v>8477</v>
      </c>
    </row>
    <row r="14" spans="1:12" x14ac:dyDescent="0.25">
      <c r="A14">
        <v>2062271</v>
      </c>
      <c r="B14">
        <v>81.332834000000005</v>
      </c>
      <c r="C14">
        <v>1</v>
      </c>
      <c r="D14" t="s">
        <v>4779</v>
      </c>
      <c r="E14" t="s">
        <v>4709</v>
      </c>
      <c r="F14" t="s">
        <v>4756</v>
      </c>
      <c r="G14" t="s">
        <v>4762</v>
      </c>
      <c r="H14" t="s">
        <v>4758</v>
      </c>
      <c r="I14" t="s">
        <v>4780</v>
      </c>
      <c r="J14" t="s">
        <v>4760</v>
      </c>
      <c r="K14">
        <v>1283</v>
      </c>
      <c r="L14" s="32" t="s">
        <v>8478</v>
      </c>
    </row>
    <row r="15" spans="1:12" x14ac:dyDescent="0.25">
      <c r="A15">
        <v>1927847</v>
      </c>
      <c r="B15">
        <v>78.717791000000005</v>
      </c>
      <c r="C15">
        <v>3</v>
      </c>
      <c r="D15" t="s">
        <v>4785</v>
      </c>
      <c r="E15" t="s">
        <v>4709</v>
      </c>
      <c r="F15" t="s">
        <v>4756</v>
      </c>
      <c r="G15" t="s">
        <v>4758</v>
      </c>
      <c r="H15" t="s">
        <v>4758</v>
      </c>
      <c r="I15" t="s">
        <v>4786</v>
      </c>
      <c r="J15" t="s">
        <v>4760</v>
      </c>
      <c r="K15">
        <v>168</v>
      </c>
      <c r="L15" s="32" t="s">
        <v>8479</v>
      </c>
    </row>
    <row r="16" spans="1:12" x14ac:dyDescent="0.25">
      <c r="A16">
        <v>1928199</v>
      </c>
      <c r="B16">
        <v>126.613266</v>
      </c>
      <c r="C16">
        <v>0</v>
      </c>
      <c r="D16" t="s">
        <v>4816</v>
      </c>
      <c r="E16" t="s">
        <v>4709</v>
      </c>
      <c r="F16" t="s">
        <v>4756</v>
      </c>
      <c r="G16" t="s">
        <v>4758</v>
      </c>
      <c r="H16" t="s">
        <v>4758</v>
      </c>
      <c r="I16" t="s">
        <v>4817</v>
      </c>
      <c r="J16" t="s">
        <v>4760</v>
      </c>
      <c r="K16">
        <v>1463</v>
      </c>
      <c r="L16" s="32" t="s">
        <v>8480</v>
      </c>
    </row>
    <row r="17" spans="1:12" x14ac:dyDescent="0.25">
      <c r="A17">
        <v>2134102</v>
      </c>
      <c r="B17">
        <v>277.87992500000001</v>
      </c>
      <c r="C17">
        <v>2</v>
      </c>
      <c r="D17" t="s">
        <v>4822</v>
      </c>
      <c r="E17" t="s">
        <v>4709</v>
      </c>
      <c r="F17" t="s">
        <v>4756</v>
      </c>
      <c r="G17" t="s">
        <v>4758</v>
      </c>
      <c r="H17" t="s">
        <v>4758</v>
      </c>
      <c r="I17" t="s">
        <v>4823</v>
      </c>
      <c r="J17" t="s">
        <v>4760</v>
      </c>
      <c r="K17">
        <v>1706</v>
      </c>
      <c r="L17" s="32" t="s">
        <v>8481</v>
      </c>
    </row>
    <row r="18" spans="1:12" x14ac:dyDescent="0.25">
      <c r="A18">
        <v>1928100</v>
      </c>
      <c r="B18">
        <v>364.80148100000002</v>
      </c>
      <c r="C18">
        <v>0</v>
      </c>
      <c r="D18" t="s">
        <v>4806</v>
      </c>
      <c r="E18" t="s">
        <v>4709</v>
      </c>
      <c r="F18" t="s">
        <v>4756</v>
      </c>
      <c r="G18" t="s">
        <v>4762</v>
      </c>
      <c r="H18" t="s">
        <v>4758</v>
      </c>
      <c r="I18" t="s">
        <v>4807</v>
      </c>
      <c r="J18" t="s">
        <v>4760</v>
      </c>
      <c r="K18">
        <v>999</v>
      </c>
      <c r="L18" s="32" t="s">
        <v>8482</v>
      </c>
    </row>
    <row r="19" spans="1:12" x14ac:dyDescent="0.25">
      <c r="A19">
        <v>2134275</v>
      </c>
      <c r="B19">
        <v>183.07202699999999</v>
      </c>
      <c r="C19">
        <v>3</v>
      </c>
      <c r="D19" t="s">
        <v>4841</v>
      </c>
      <c r="E19" t="s">
        <v>4709</v>
      </c>
      <c r="F19" t="s">
        <v>4756</v>
      </c>
      <c r="G19" t="s">
        <v>4758</v>
      </c>
      <c r="H19" t="s">
        <v>4758</v>
      </c>
      <c r="I19" t="s">
        <v>4842</v>
      </c>
      <c r="J19" t="s">
        <v>4760</v>
      </c>
      <c r="K19">
        <v>2148</v>
      </c>
      <c r="L19" s="32" t="s">
        <v>8483</v>
      </c>
    </row>
    <row r="20" spans="1:12" x14ac:dyDescent="0.25">
      <c r="A20">
        <v>1928217</v>
      </c>
      <c r="B20">
        <v>133.797337</v>
      </c>
      <c r="C20">
        <v>1</v>
      </c>
      <c r="D20" t="s">
        <v>4818</v>
      </c>
      <c r="E20" t="s">
        <v>4709</v>
      </c>
      <c r="F20" t="s">
        <v>4756</v>
      </c>
      <c r="G20" t="s">
        <v>4758</v>
      </c>
      <c r="H20" t="s">
        <v>4758</v>
      </c>
      <c r="I20" t="s">
        <v>4819</v>
      </c>
      <c r="J20" t="s">
        <v>4760</v>
      </c>
      <c r="K20">
        <v>877</v>
      </c>
      <c r="L20" s="32" t="s">
        <v>8484</v>
      </c>
    </row>
    <row r="21" spans="1:12" x14ac:dyDescent="0.25">
      <c r="A21">
        <v>1838953</v>
      </c>
      <c r="B21">
        <v>782.43194000000005</v>
      </c>
      <c r="C21">
        <v>1</v>
      </c>
      <c r="D21" t="s">
        <v>4755</v>
      </c>
      <c r="E21" t="s">
        <v>4709</v>
      </c>
      <c r="F21" t="s">
        <v>4756</v>
      </c>
      <c r="G21" t="s">
        <v>4757</v>
      </c>
      <c r="H21" t="s">
        <v>4758</v>
      </c>
      <c r="I21" t="s">
        <v>4759</v>
      </c>
      <c r="J21" t="s">
        <v>4760</v>
      </c>
      <c r="K21">
        <v>555</v>
      </c>
      <c r="L21" s="32" t="s">
        <v>8485</v>
      </c>
    </row>
    <row r="22" spans="1:12" x14ac:dyDescent="0.25">
      <c r="A22">
        <v>2134216</v>
      </c>
      <c r="B22">
        <v>233.74342100000001</v>
      </c>
      <c r="C22">
        <v>1</v>
      </c>
      <c r="D22" t="s">
        <v>4835</v>
      </c>
      <c r="E22" t="s">
        <v>4709</v>
      </c>
      <c r="F22" t="s">
        <v>4756</v>
      </c>
      <c r="G22" t="s">
        <v>4771</v>
      </c>
      <c r="H22" t="s">
        <v>4758</v>
      </c>
      <c r="I22" t="s">
        <v>4836</v>
      </c>
      <c r="J22" t="s">
        <v>4760</v>
      </c>
      <c r="K22">
        <v>2665</v>
      </c>
      <c r="L22" s="32" t="s">
        <v>8486</v>
      </c>
    </row>
    <row r="23" spans="1:12" x14ac:dyDescent="0.25">
      <c r="A23">
        <v>2134334</v>
      </c>
      <c r="B23">
        <v>161.672652</v>
      </c>
      <c r="C23">
        <v>2</v>
      </c>
      <c r="D23" t="s">
        <v>4848</v>
      </c>
      <c r="E23" t="s">
        <v>4709</v>
      </c>
      <c r="F23" t="s">
        <v>4756</v>
      </c>
      <c r="G23" t="s">
        <v>4849</v>
      </c>
      <c r="H23" t="s">
        <v>4758</v>
      </c>
      <c r="I23" t="s">
        <v>4850</v>
      </c>
      <c r="J23" t="s">
        <v>4760</v>
      </c>
      <c r="K23">
        <v>385</v>
      </c>
      <c r="L23" s="32" t="s">
        <v>8487</v>
      </c>
    </row>
    <row r="24" spans="1:12" x14ac:dyDescent="0.25">
      <c r="A24">
        <v>2134123</v>
      </c>
      <c r="B24">
        <v>286.45700299999999</v>
      </c>
      <c r="C24">
        <v>1</v>
      </c>
      <c r="D24" t="s">
        <v>4824</v>
      </c>
      <c r="E24" t="s">
        <v>4709</v>
      </c>
      <c r="F24" t="s">
        <v>4756</v>
      </c>
      <c r="G24" t="s">
        <v>4758</v>
      </c>
      <c r="H24" t="s">
        <v>4758</v>
      </c>
      <c r="I24" t="s">
        <v>4825</v>
      </c>
      <c r="J24" t="s">
        <v>4760</v>
      </c>
      <c r="K24">
        <v>1202</v>
      </c>
      <c r="L24" s="32" t="s">
        <v>8488</v>
      </c>
    </row>
    <row r="25" spans="1:12" x14ac:dyDescent="0.25">
      <c r="A25">
        <v>1927907</v>
      </c>
      <c r="B25">
        <v>160.42904899999999</v>
      </c>
      <c r="C25">
        <v>3</v>
      </c>
      <c r="D25" t="s">
        <v>4792</v>
      </c>
      <c r="E25" t="s">
        <v>4709</v>
      </c>
      <c r="F25" t="s">
        <v>4756</v>
      </c>
      <c r="G25" t="s">
        <v>4788</v>
      </c>
      <c r="H25" t="s">
        <v>4758</v>
      </c>
      <c r="I25" t="s">
        <v>4793</v>
      </c>
      <c r="J25" t="s">
        <v>4760</v>
      </c>
      <c r="K25">
        <v>358</v>
      </c>
      <c r="L25" s="32" t="s">
        <v>8489</v>
      </c>
    </row>
    <row r="26" spans="1:12" x14ac:dyDescent="0.25">
      <c r="A26">
        <v>1928236</v>
      </c>
      <c r="B26">
        <v>133.89977400000001</v>
      </c>
      <c r="C26">
        <v>2</v>
      </c>
      <c r="D26" t="s">
        <v>4820</v>
      </c>
      <c r="E26" t="s">
        <v>4709</v>
      </c>
      <c r="F26" t="s">
        <v>4756</v>
      </c>
      <c r="G26" t="s">
        <v>4762</v>
      </c>
      <c r="H26" t="s">
        <v>4758</v>
      </c>
      <c r="I26" t="s">
        <v>4821</v>
      </c>
      <c r="J26" t="s">
        <v>4760</v>
      </c>
      <c r="K26">
        <v>453</v>
      </c>
      <c r="L26" s="32" t="s">
        <v>8490</v>
      </c>
    </row>
    <row r="27" spans="1:12" x14ac:dyDescent="0.25">
      <c r="A27">
        <v>1928139</v>
      </c>
      <c r="B27">
        <v>615.23491799999999</v>
      </c>
      <c r="C27">
        <v>2</v>
      </c>
      <c r="D27" t="s">
        <v>4810</v>
      </c>
      <c r="E27" t="s">
        <v>4709</v>
      </c>
      <c r="F27" t="s">
        <v>4756</v>
      </c>
      <c r="G27" t="s">
        <v>4758</v>
      </c>
      <c r="H27" t="s">
        <v>4758</v>
      </c>
      <c r="I27" t="s">
        <v>4811</v>
      </c>
      <c r="J27" t="s">
        <v>4760</v>
      </c>
      <c r="K27">
        <v>2235</v>
      </c>
      <c r="L27" s="32" t="s">
        <v>8491</v>
      </c>
    </row>
    <row r="28" spans="1:12" x14ac:dyDescent="0.25">
      <c r="A28">
        <v>1928059</v>
      </c>
      <c r="B28">
        <v>327.34975600000001</v>
      </c>
      <c r="C28">
        <v>0</v>
      </c>
      <c r="D28" t="s">
        <v>4803</v>
      </c>
      <c r="E28" t="s">
        <v>4709</v>
      </c>
      <c r="F28" t="s">
        <v>4756</v>
      </c>
      <c r="G28" t="s">
        <v>4804</v>
      </c>
      <c r="H28" t="s">
        <v>4758</v>
      </c>
      <c r="I28" t="s">
        <v>4805</v>
      </c>
      <c r="J28" t="s">
        <v>4760</v>
      </c>
      <c r="K28">
        <v>63</v>
      </c>
      <c r="L28" s="32" t="s">
        <v>8492</v>
      </c>
    </row>
    <row r="29" spans="1:12" x14ac:dyDescent="0.25">
      <c r="A29">
        <v>2134375</v>
      </c>
      <c r="B29">
        <v>45.868107999999999</v>
      </c>
      <c r="C29">
        <v>0</v>
      </c>
      <c r="D29" t="s">
        <v>4853</v>
      </c>
      <c r="E29" t="s">
        <v>4709</v>
      </c>
      <c r="F29" t="s">
        <v>4756</v>
      </c>
      <c r="G29" t="s">
        <v>4849</v>
      </c>
      <c r="H29" t="s">
        <v>4758</v>
      </c>
      <c r="I29" t="s">
        <v>4854</v>
      </c>
      <c r="J29" t="s">
        <v>4760</v>
      </c>
      <c r="K29">
        <v>566</v>
      </c>
      <c r="L29" s="32" t="s">
        <v>8493</v>
      </c>
    </row>
    <row r="30" spans="1:12" x14ac:dyDescent="0.25">
      <c r="A30">
        <v>2134293</v>
      </c>
      <c r="B30">
        <v>241.14719099999999</v>
      </c>
      <c r="C30">
        <v>0</v>
      </c>
      <c r="D30" t="s">
        <v>4843</v>
      </c>
      <c r="E30" t="s">
        <v>4709</v>
      </c>
      <c r="F30" t="s">
        <v>4756</v>
      </c>
      <c r="G30" t="s">
        <v>4758</v>
      </c>
      <c r="H30" t="s">
        <v>4758</v>
      </c>
      <c r="I30" t="s">
        <v>4844</v>
      </c>
      <c r="J30" t="s">
        <v>4760</v>
      </c>
      <c r="K30">
        <v>1267</v>
      </c>
      <c r="L30" s="32" t="s">
        <v>8494</v>
      </c>
    </row>
    <row r="31" spans="1:12" x14ac:dyDescent="0.25">
      <c r="A31">
        <v>2062251</v>
      </c>
      <c r="B31">
        <v>395.257925</v>
      </c>
      <c r="C31">
        <v>0</v>
      </c>
      <c r="D31" t="s">
        <v>4777</v>
      </c>
      <c r="E31" t="s">
        <v>4709</v>
      </c>
      <c r="F31" t="s">
        <v>4756</v>
      </c>
      <c r="G31" t="s">
        <v>4758</v>
      </c>
      <c r="H31" t="s">
        <v>4758</v>
      </c>
      <c r="I31" t="s">
        <v>4778</v>
      </c>
      <c r="J31" t="s">
        <v>4760</v>
      </c>
      <c r="K31">
        <v>1526</v>
      </c>
      <c r="L31" s="32" t="s">
        <v>8495</v>
      </c>
    </row>
    <row r="32" spans="1:12" x14ac:dyDescent="0.25">
      <c r="A32">
        <v>2062230</v>
      </c>
      <c r="B32">
        <v>310.42532299999999</v>
      </c>
      <c r="C32">
        <v>2</v>
      </c>
      <c r="D32" t="s">
        <v>4775</v>
      </c>
      <c r="E32" t="s">
        <v>4709</v>
      </c>
      <c r="F32" t="s">
        <v>4756</v>
      </c>
      <c r="G32" t="s">
        <v>4758</v>
      </c>
      <c r="H32" t="s">
        <v>4758</v>
      </c>
      <c r="I32" t="s">
        <v>4776</v>
      </c>
      <c r="J32" t="s">
        <v>4760</v>
      </c>
      <c r="K32">
        <v>1278</v>
      </c>
      <c r="L32" s="32" t="s">
        <v>8496</v>
      </c>
    </row>
    <row r="33" spans="1:12" x14ac:dyDescent="0.25">
      <c r="A33">
        <v>2134237</v>
      </c>
      <c r="B33">
        <v>137.94756899999999</v>
      </c>
      <c r="C33">
        <v>2</v>
      </c>
      <c r="D33" t="s">
        <v>4837</v>
      </c>
      <c r="E33" t="s">
        <v>4709</v>
      </c>
      <c r="F33" t="s">
        <v>4756</v>
      </c>
      <c r="G33" t="s">
        <v>4758</v>
      </c>
      <c r="H33" t="s">
        <v>4758</v>
      </c>
      <c r="I33" t="s">
        <v>4838</v>
      </c>
      <c r="J33" t="s">
        <v>4760</v>
      </c>
      <c r="K33">
        <v>1277</v>
      </c>
      <c r="L33" s="32" t="s">
        <v>8497</v>
      </c>
    </row>
    <row r="34" spans="1:12" x14ac:dyDescent="0.25">
      <c r="A34">
        <v>1927960</v>
      </c>
      <c r="B34">
        <v>427.41047200000003</v>
      </c>
      <c r="C34">
        <v>0</v>
      </c>
      <c r="D34" t="s">
        <v>4799</v>
      </c>
      <c r="E34" t="s">
        <v>4709</v>
      </c>
      <c r="F34" t="s">
        <v>4756</v>
      </c>
      <c r="G34" t="s">
        <v>4758</v>
      </c>
      <c r="H34" t="s">
        <v>4758</v>
      </c>
      <c r="I34" t="s">
        <v>4800</v>
      </c>
      <c r="J34" t="s">
        <v>4760</v>
      </c>
      <c r="K34">
        <v>1927</v>
      </c>
      <c r="L34" s="32" t="s">
        <v>8498</v>
      </c>
    </row>
    <row r="35" spans="1:12" x14ac:dyDescent="0.25">
      <c r="A35">
        <v>1927943</v>
      </c>
      <c r="B35">
        <v>169.67939999999999</v>
      </c>
      <c r="C35">
        <v>2</v>
      </c>
      <c r="D35" t="s">
        <v>4796</v>
      </c>
      <c r="E35" t="s">
        <v>4709</v>
      </c>
      <c r="F35" t="s">
        <v>4756</v>
      </c>
      <c r="G35" t="s">
        <v>4797</v>
      </c>
      <c r="H35" t="s">
        <v>4758</v>
      </c>
      <c r="I35" t="s">
        <v>4798</v>
      </c>
      <c r="J35" t="s">
        <v>4760</v>
      </c>
      <c r="K35">
        <v>2552</v>
      </c>
      <c r="L35" s="32" t="s">
        <v>8499</v>
      </c>
    </row>
    <row r="36" spans="1:12" x14ac:dyDescent="0.25">
      <c r="A36">
        <v>2061646</v>
      </c>
      <c r="B36">
        <v>113.706</v>
      </c>
      <c r="C36">
        <v>1</v>
      </c>
      <c r="D36" t="s">
        <v>4761</v>
      </c>
      <c r="E36" t="s">
        <v>4709</v>
      </c>
      <c r="F36" t="s">
        <v>4756</v>
      </c>
      <c r="G36" t="s">
        <v>4762</v>
      </c>
      <c r="H36" t="s">
        <v>4758</v>
      </c>
      <c r="I36" t="s">
        <v>4763</v>
      </c>
      <c r="J36" t="s">
        <v>4760</v>
      </c>
      <c r="K36">
        <v>3022</v>
      </c>
      <c r="L36" s="32" t="s">
        <v>8500</v>
      </c>
    </row>
    <row r="37" spans="1:12" x14ac:dyDescent="0.25">
      <c r="A37">
        <v>2134196</v>
      </c>
      <c r="B37">
        <v>240.80065500000001</v>
      </c>
      <c r="C37">
        <v>0</v>
      </c>
      <c r="D37" t="s">
        <v>4833</v>
      </c>
      <c r="E37" t="s">
        <v>4709</v>
      </c>
      <c r="F37" t="s">
        <v>4756</v>
      </c>
      <c r="G37" t="s">
        <v>4758</v>
      </c>
      <c r="H37" t="s">
        <v>4758</v>
      </c>
      <c r="I37" t="s">
        <v>4834</v>
      </c>
      <c r="J37" t="s">
        <v>4760</v>
      </c>
      <c r="K37">
        <v>1272</v>
      </c>
      <c r="L37" s="32" t="s">
        <v>8501</v>
      </c>
    </row>
    <row r="38" spans="1:12" x14ac:dyDescent="0.25">
      <c r="A38">
        <v>1927982</v>
      </c>
      <c r="B38">
        <v>37.226188</v>
      </c>
      <c r="C38">
        <v>1</v>
      </c>
      <c r="D38" t="s">
        <v>4801</v>
      </c>
      <c r="E38" t="s">
        <v>4709</v>
      </c>
      <c r="F38" t="s">
        <v>4756</v>
      </c>
      <c r="G38" t="s">
        <v>4758</v>
      </c>
      <c r="H38" t="s">
        <v>4758</v>
      </c>
      <c r="I38" t="s">
        <v>4802</v>
      </c>
      <c r="J38" t="s">
        <v>4760</v>
      </c>
      <c r="K38">
        <v>1889</v>
      </c>
      <c r="L38" s="32" t="s">
        <v>8502</v>
      </c>
    </row>
    <row r="39" spans="1:12" x14ac:dyDescent="0.25">
      <c r="A39">
        <v>2062046</v>
      </c>
      <c r="B39">
        <v>320.29895399999998</v>
      </c>
      <c r="C39">
        <v>0</v>
      </c>
      <c r="D39" t="s">
        <v>4764</v>
      </c>
      <c r="E39" t="s">
        <v>4709</v>
      </c>
      <c r="F39" t="s">
        <v>4756</v>
      </c>
      <c r="G39" t="s">
        <v>4762</v>
      </c>
      <c r="H39" t="s">
        <v>4758</v>
      </c>
      <c r="I39" t="s">
        <v>4765</v>
      </c>
      <c r="J39" t="s">
        <v>4760</v>
      </c>
      <c r="K39">
        <v>1733</v>
      </c>
      <c r="L39" s="32" t="s">
        <v>8503</v>
      </c>
    </row>
    <row r="40" spans="1:12" x14ac:dyDescent="0.25">
      <c r="A40">
        <v>2134354</v>
      </c>
      <c r="B40">
        <v>207.135504</v>
      </c>
      <c r="C40">
        <v>1</v>
      </c>
      <c r="D40" t="s">
        <v>4851</v>
      </c>
      <c r="E40" t="s">
        <v>4709</v>
      </c>
      <c r="F40" t="s">
        <v>4756</v>
      </c>
      <c r="G40" t="s">
        <v>4758</v>
      </c>
      <c r="H40" t="s">
        <v>4758</v>
      </c>
      <c r="I40" t="s">
        <v>4852</v>
      </c>
      <c r="J40" t="s">
        <v>4760</v>
      </c>
      <c r="K40">
        <v>962</v>
      </c>
      <c r="L40" s="32" t="s">
        <v>8504</v>
      </c>
    </row>
    <row r="41" spans="1:12" x14ac:dyDescent="0.25">
      <c r="A41">
        <v>2062190</v>
      </c>
      <c r="B41">
        <v>181.84936500000001</v>
      </c>
      <c r="C41">
        <v>3</v>
      </c>
      <c r="D41" t="s">
        <v>4773</v>
      </c>
      <c r="E41" t="s">
        <v>4709</v>
      </c>
      <c r="F41" t="s">
        <v>4756</v>
      </c>
      <c r="G41" t="s">
        <v>4771</v>
      </c>
      <c r="H41" t="s">
        <v>4758</v>
      </c>
      <c r="I41" t="s">
        <v>4774</v>
      </c>
      <c r="J41" t="s">
        <v>4760</v>
      </c>
      <c r="K41">
        <v>451</v>
      </c>
      <c r="L41" s="32" t="s">
        <v>8505</v>
      </c>
    </row>
    <row r="42" spans="1:12" x14ac:dyDescent="0.25">
      <c r="A42">
        <v>2134394</v>
      </c>
      <c r="B42">
        <v>190.311454</v>
      </c>
      <c r="C42">
        <v>2</v>
      </c>
      <c r="D42" t="s">
        <v>4855</v>
      </c>
      <c r="E42" t="s">
        <v>4709</v>
      </c>
      <c r="F42" t="s">
        <v>4756</v>
      </c>
      <c r="G42" t="s">
        <v>4849</v>
      </c>
      <c r="H42" t="s">
        <v>4758</v>
      </c>
      <c r="I42" t="s">
        <v>4856</v>
      </c>
      <c r="J42" t="s">
        <v>4760</v>
      </c>
      <c r="K42">
        <v>1079</v>
      </c>
      <c r="L42" s="32" t="s">
        <v>8506</v>
      </c>
    </row>
    <row r="43" spans="1:12" x14ac:dyDescent="0.25">
      <c r="A43">
        <v>1927801</v>
      </c>
      <c r="B43">
        <v>326.05009699999999</v>
      </c>
      <c r="C43">
        <v>2</v>
      </c>
      <c r="D43" t="s">
        <v>4781</v>
      </c>
      <c r="E43" t="s">
        <v>4709</v>
      </c>
      <c r="F43" t="s">
        <v>4756</v>
      </c>
      <c r="G43" t="s">
        <v>4758</v>
      </c>
      <c r="H43" t="s">
        <v>4758</v>
      </c>
      <c r="I43" t="s">
        <v>4782</v>
      </c>
      <c r="J43" t="s">
        <v>4760</v>
      </c>
      <c r="K43">
        <v>1942</v>
      </c>
      <c r="L43" s="32" t="s">
        <v>8507</v>
      </c>
    </row>
    <row r="44" spans="1:12" x14ac:dyDescent="0.25">
      <c r="A44">
        <v>2134255</v>
      </c>
      <c r="B44">
        <v>321.83591100000001</v>
      </c>
      <c r="C44">
        <v>2</v>
      </c>
      <c r="D44" t="s">
        <v>4839</v>
      </c>
      <c r="E44" t="s">
        <v>4709</v>
      </c>
      <c r="F44" t="s">
        <v>4756</v>
      </c>
      <c r="G44" t="s">
        <v>4758</v>
      </c>
      <c r="H44" t="s">
        <v>4758</v>
      </c>
      <c r="I44" t="s">
        <v>4840</v>
      </c>
      <c r="J44" t="s">
        <v>4760</v>
      </c>
      <c r="K44">
        <v>2284</v>
      </c>
      <c r="L44" s="32" t="s">
        <v>8508</v>
      </c>
    </row>
    <row r="45" spans="1:12" x14ac:dyDescent="0.25">
      <c r="A45">
        <v>1928180</v>
      </c>
      <c r="B45">
        <v>387.88692500000002</v>
      </c>
      <c r="C45">
        <v>3</v>
      </c>
      <c r="D45" t="s">
        <v>4814</v>
      </c>
      <c r="E45" t="s">
        <v>4709</v>
      </c>
      <c r="F45" t="s">
        <v>4756</v>
      </c>
      <c r="G45" t="s">
        <v>4758</v>
      </c>
      <c r="H45" t="s">
        <v>4758</v>
      </c>
      <c r="I45" t="s">
        <v>4815</v>
      </c>
      <c r="J45" t="s">
        <v>4760</v>
      </c>
      <c r="K45">
        <v>1174</v>
      </c>
      <c r="L45" s="32" t="s">
        <v>8509</v>
      </c>
    </row>
    <row r="46" spans="1:12" x14ac:dyDescent="0.25">
      <c r="A46">
        <v>2134181</v>
      </c>
      <c r="B46">
        <v>3.914771</v>
      </c>
      <c r="C46">
        <v>0</v>
      </c>
      <c r="D46" t="s">
        <v>4830</v>
      </c>
      <c r="E46" t="s">
        <v>4709</v>
      </c>
      <c r="F46" t="s">
        <v>4756</v>
      </c>
      <c r="G46" t="s">
        <v>4762</v>
      </c>
      <c r="H46" t="s">
        <v>4831</v>
      </c>
      <c r="I46" t="s">
        <v>4832</v>
      </c>
      <c r="J46" t="s">
        <v>4760</v>
      </c>
      <c r="K46">
        <v>2542</v>
      </c>
      <c r="L46" s="32" t="s">
        <v>8510</v>
      </c>
    </row>
    <row r="47" spans="1:12" x14ac:dyDescent="0.25">
      <c r="A47">
        <v>667725</v>
      </c>
      <c r="B47">
        <v>48.561528000000003</v>
      </c>
      <c r="C47">
        <v>0</v>
      </c>
      <c r="D47" t="s">
        <v>976</v>
      </c>
      <c r="E47" t="s">
        <v>4711</v>
      </c>
      <c r="F47" t="s">
        <v>4756</v>
      </c>
      <c r="G47" t="s">
        <v>970</v>
      </c>
      <c r="H47" t="s">
        <v>4758</v>
      </c>
      <c r="I47" t="s">
        <v>977</v>
      </c>
      <c r="J47" t="s">
        <v>4859</v>
      </c>
      <c r="K47">
        <v>1989</v>
      </c>
      <c r="L47" s="32" t="s">
        <v>8511</v>
      </c>
    </row>
    <row r="48" spans="1:12" x14ac:dyDescent="0.25">
      <c r="A48">
        <v>607232</v>
      </c>
      <c r="B48">
        <v>101.65138399999999</v>
      </c>
      <c r="C48">
        <v>2</v>
      </c>
      <c r="D48" t="s">
        <v>980</v>
      </c>
      <c r="E48" t="s">
        <v>4711</v>
      </c>
      <c r="F48" t="s">
        <v>4756</v>
      </c>
      <c r="G48" t="s">
        <v>970</v>
      </c>
      <c r="H48" t="s">
        <v>4758</v>
      </c>
      <c r="I48" t="s">
        <v>981</v>
      </c>
      <c r="J48" t="s">
        <v>4859</v>
      </c>
      <c r="K48">
        <v>2663</v>
      </c>
      <c r="L48" s="32" t="s">
        <v>8512</v>
      </c>
    </row>
    <row r="49" spans="1:12" x14ac:dyDescent="0.25">
      <c r="A49">
        <v>667593</v>
      </c>
      <c r="B49">
        <v>8.3930539999999993</v>
      </c>
      <c r="C49">
        <v>1</v>
      </c>
      <c r="D49" t="s">
        <v>969</v>
      </c>
      <c r="E49" t="s">
        <v>4711</v>
      </c>
      <c r="F49" t="s">
        <v>4756</v>
      </c>
      <c r="G49" t="s">
        <v>970</v>
      </c>
      <c r="H49" t="s">
        <v>4758</v>
      </c>
      <c r="I49" t="s">
        <v>971</v>
      </c>
      <c r="J49" t="s">
        <v>4859</v>
      </c>
      <c r="K49">
        <v>1897</v>
      </c>
      <c r="L49" s="32" t="s">
        <v>8513</v>
      </c>
    </row>
    <row r="50" spans="1:12" x14ac:dyDescent="0.25">
      <c r="A50">
        <v>667611</v>
      </c>
      <c r="B50">
        <v>8.6985159999999997</v>
      </c>
      <c r="C50">
        <v>2</v>
      </c>
      <c r="D50" t="s">
        <v>972</v>
      </c>
      <c r="E50" t="s">
        <v>4711</v>
      </c>
      <c r="F50" t="s">
        <v>4756</v>
      </c>
      <c r="G50" t="s">
        <v>970</v>
      </c>
      <c r="H50" t="s">
        <v>4758</v>
      </c>
      <c r="I50" t="s">
        <v>973</v>
      </c>
      <c r="J50" t="s">
        <v>4859</v>
      </c>
      <c r="K50">
        <v>1839</v>
      </c>
      <c r="L50" s="32" t="s">
        <v>8514</v>
      </c>
    </row>
    <row r="51" spans="1:12" x14ac:dyDescent="0.25">
      <c r="A51">
        <v>746349</v>
      </c>
      <c r="B51">
        <v>70.616176999999993</v>
      </c>
      <c r="C51">
        <v>1</v>
      </c>
      <c r="D51" t="s">
        <v>4860</v>
      </c>
      <c r="E51" t="s">
        <v>4711</v>
      </c>
      <c r="F51" t="s">
        <v>4756</v>
      </c>
      <c r="G51" t="s">
        <v>4861</v>
      </c>
      <c r="H51" t="s">
        <v>4758</v>
      </c>
      <c r="I51" t="s">
        <v>4862</v>
      </c>
      <c r="J51" t="s">
        <v>4859</v>
      </c>
      <c r="K51">
        <v>779</v>
      </c>
      <c r="L51" s="32" t="s">
        <v>8515</v>
      </c>
    </row>
    <row r="52" spans="1:12" x14ac:dyDescent="0.25">
      <c r="A52">
        <v>404602</v>
      </c>
      <c r="B52">
        <v>66.671685999999994</v>
      </c>
      <c r="C52">
        <v>3</v>
      </c>
      <c r="D52" t="s">
        <v>921</v>
      </c>
      <c r="E52" t="s">
        <v>4711</v>
      </c>
      <c r="F52" t="s">
        <v>4756</v>
      </c>
      <c r="G52" t="s">
        <v>4861</v>
      </c>
      <c r="H52" t="s">
        <v>4758</v>
      </c>
      <c r="I52" t="s">
        <v>922</v>
      </c>
      <c r="J52" t="s">
        <v>4859</v>
      </c>
      <c r="K52">
        <v>1103</v>
      </c>
      <c r="L52" s="32" t="s">
        <v>8516</v>
      </c>
    </row>
    <row r="53" spans="1:12" x14ac:dyDescent="0.25">
      <c r="A53">
        <v>404664</v>
      </c>
      <c r="B53">
        <v>3.3835459999999999</v>
      </c>
      <c r="C53">
        <v>2</v>
      </c>
      <c r="D53" t="s">
        <v>927</v>
      </c>
      <c r="E53" t="s">
        <v>4711</v>
      </c>
      <c r="F53" t="s">
        <v>4756</v>
      </c>
      <c r="G53" t="s">
        <v>4861</v>
      </c>
      <c r="H53" t="s">
        <v>4758</v>
      </c>
      <c r="I53" t="s">
        <v>928</v>
      </c>
      <c r="J53" t="s">
        <v>4859</v>
      </c>
      <c r="K53">
        <v>655</v>
      </c>
      <c r="L53" s="32" t="s">
        <v>8517</v>
      </c>
    </row>
    <row r="54" spans="1:12" x14ac:dyDescent="0.25">
      <c r="A54">
        <v>404702</v>
      </c>
      <c r="B54">
        <v>5.9861389999999997</v>
      </c>
      <c r="C54">
        <v>0</v>
      </c>
      <c r="D54" t="s">
        <v>931</v>
      </c>
      <c r="E54" t="s">
        <v>4711</v>
      </c>
      <c r="F54" t="s">
        <v>4756</v>
      </c>
      <c r="G54" t="s">
        <v>4861</v>
      </c>
      <c r="H54" t="s">
        <v>4758</v>
      </c>
      <c r="I54" t="s">
        <v>932</v>
      </c>
      <c r="J54" t="s">
        <v>4859</v>
      </c>
      <c r="K54">
        <v>961</v>
      </c>
      <c r="L54" s="32" t="s">
        <v>8518</v>
      </c>
    </row>
    <row r="55" spans="1:12" x14ac:dyDescent="0.25">
      <c r="A55">
        <v>404649</v>
      </c>
      <c r="B55">
        <v>1.7913829999999999</v>
      </c>
      <c r="C55">
        <v>1</v>
      </c>
      <c r="D55" t="s">
        <v>925</v>
      </c>
      <c r="E55" t="s">
        <v>4711</v>
      </c>
      <c r="F55" t="s">
        <v>4756</v>
      </c>
      <c r="G55" t="s">
        <v>4861</v>
      </c>
      <c r="H55" t="s">
        <v>4758</v>
      </c>
      <c r="I55" t="s">
        <v>926</v>
      </c>
      <c r="J55" t="s">
        <v>4859</v>
      </c>
      <c r="K55">
        <v>1152</v>
      </c>
      <c r="L55" s="32" t="s">
        <v>8519</v>
      </c>
    </row>
    <row r="56" spans="1:12" x14ac:dyDescent="0.25">
      <c r="A56">
        <v>404681</v>
      </c>
      <c r="B56">
        <v>31.479706</v>
      </c>
      <c r="C56">
        <v>4</v>
      </c>
      <c r="D56" t="s">
        <v>929</v>
      </c>
      <c r="E56" t="s">
        <v>4711</v>
      </c>
      <c r="F56" t="s">
        <v>4756</v>
      </c>
      <c r="G56" t="s">
        <v>4758</v>
      </c>
      <c r="H56" t="s">
        <v>4758</v>
      </c>
      <c r="I56" t="s">
        <v>930</v>
      </c>
      <c r="J56" t="s">
        <v>4859</v>
      </c>
      <c r="K56">
        <v>838</v>
      </c>
      <c r="L56" s="32" t="s">
        <v>8520</v>
      </c>
    </row>
    <row r="57" spans="1:12" x14ac:dyDescent="0.25">
      <c r="A57">
        <v>404722</v>
      </c>
      <c r="B57">
        <v>18.212456</v>
      </c>
      <c r="C57">
        <v>2</v>
      </c>
      <c r="D57" t="s">
        <v>933</v>
      </c>
      <c r="E57" t="s">
        <v>4711</v>
      </c>
      <c r="F57" t="s">
        <v>4756</v>
      </c>
      <c r="G57" t="s">
        <v>4861</v>
      </c>
      <c r="H57" t="s">
        <v>4758</v>
      </c>
      <c r="I57" t="s">
        <v>934</v>
      </c>
      <c r="J57" t="s">
        <v>4859</v>
      </c>
      <c r="K57">
        <v>1025</v>
      </c>
      <c r="L57" s="32" t="s">
        <v>8521</v>
      </c>
    </row>
    <row r="58" spans="1:12" x14ac:dyDescent="0.25">
      <c r="A58">
        <v>746600</v>
      </c>
      <c r="B58">
        <v>396.13301300000001</v>
      </c>
      <c r="C58">
        <v>2</v>
      </c>
      <c r="D58" t="s">
        <v>907</v>
      </c>
      <c r="E58" t="s">
        <v>4711</v>
      </c>
      <c r="F58" t="s">
        <v>4756</v>
      </c>
      <c r="G58" t="s">
        <v>4758</v>
      </c>
      <c r="H58" t="s">
        <v>4758</v>
      </c>
      <c r="I58" t="s">
        <v>908</v>
      </c>
      <c r="J58" t="s">
        <v>4859</v>
      </c>
      <c r="K58">
        <v>608</v>
      </c>
      <c r="L58" s="32" t="s">
        <v>8522</v>
      </c>
    </row>
    <row r="59" spans="1:12" x14ac:dyDescent="0.25">
      <c r="A59">
        <v>746412</v>
      </c>
      <c r="B59">
        <v>119.953748</v>
      </c>
      <c r="C59">
        <v>3</v>
      </c>
      <c r="D59" t="s">
        <v>887</v>
      </c>
      <c r="E59" t="s">
        <v>4711</v>
      </c>
      <c r="F59" t="s">
        <v>4756</v>
      </c>
      <c r="G59" t="s">
        <v>4758</v>
      </c>
      <c r="H59" t="s">
        <v>4758</v>
      </c>
      <c r="I59" t="s">
        <v>888</v>
      </c>
      <c r="J59" t="s">
        <v>4859</v>
      </c>
      <c r="K59">
        <v>387</v>
      </c>
      <c r="L59" s="32" t="s">
        <v>8523</v>
      </c>
    </row>
    <row r="60" spans="1:12" x14ac:dyDescent="0.25">
      <c r="A60">
        <v>404801</v>
      </c>
      <c r="B60">
        <v>1.2412030000000001</v>
      </c>
      <c r="C60">
        <v>3</v>
      </c>
      <c r="D60" t="s">
        <v>943</v>
      </c>
      <c r="E60" t="s">
        <v>4711</v>
      </c>
      <c r="F60" t="s">
        <v>4756</v>
      </c>
      <c r="G60" t="s">
        <v>938</v>
      </c>
      <c r="H60" t="s">
        <v>4758</v>
      </c>
      <c r="I60" t="s">
        <v>944</v>
      </c>
      <c r="J60" t="s">
        <v>4859</v>
      </c>
      <c r="K60">
        <v>2277</v>
      </c>
      <c r="L60" s="32" t="s">
        <v>8524</v>
      </c>
    </row>
    <row r="61" spans="1:12" x14ac:dyDescent="0.25">
      <c r="A61">
        <v>404837</v>
      </c>
      <c r="B61">
        <v>0.47268900000000003</v>
      </c>
      <c r="C61">
        <v>1</v>
      </c>
      <c r="D61" t="s">
        <v>947</v>
      </c>
      <c r="E61" t="s">
        <v>4711</v>
      </c>
      <c r="F61" t="s">
        <v>4756</v>
      </c>
      <c r="G61" t="s">
        <v>938</v>
      </c>
      <c r="H61" t="s">
        <v>941</v>
      </c>
      <c r="I61" t="s">
        <v>948</v>
      </c>
      <c r="J61" t="s">
        <v>4859</v>
      </c>
      <c r="K61">
        <v>2101</v>
      </c>
      <c r="L61" s="32" t="s">
        <v>8525</v>
      </c>
    </row>
    <row r="62" spans="1:12" x14ac:dyDescent="0.25">
      <c r="A62">
        <v>404762</v>
      </c>
      <c r="B62">
        <v>2.2612030000000001</v>
      </c>
      <c r="C62">
        <v>0</v>
      </c>
      <c r="D62" t="s">
        <v>937</v>
      </c>
      <c r="E62" t="s">
        <v>4711</v>
      </c>
      <c r="F62" t="s">
        <v>4756</v>
      </c>
      <c r="G62" t="s">
        <v>938</v>
      </c>
      <c r="H62" t="s">
        <v>4758</v>
      </c>
      <c r="I62" t="s">
        <v>939</v>
      </c>
      <c r="J62" t="s">
        <v>4859</v>
      </c>
      <c r="K62">
        <v>2983</v>
      </c>
      <c r="L62" s="32" t="s">
        <v>8526</v>
      </c>
    </row>
    <row r="63" spans="1:12" x14ac:dyDescent="0.25">
      <c r="A63">
        <v>404821</v>
      </c>
      <c r="B63">
        <v>0.332673</v>
      </c>
      <c r="C63">
        <v>2</v>
      </c>
      <c r="D63" t="s">
        <v>945</v>
      </c>
      <c r="E63" t="s">
        <v>4711</v>
      </c>
      <c r="F63" t="s">
        <v>4756</v>
      </c>
      <c r="G63" t="s">
        <v>938</v>
      </c>
      <c r="H63" t="s">
        <v>941</v>
      </c>
      <c r="I63" t="s">
        <v>946</v>
      </c>
      <c r="J63" t="s">
        <v>4859</v>
      </c>
      <c r="K63">
        <v>1502</v>
      </c>
      <c r="L63" s="32" t="s">
        <v>8527</v>
      </c>
    </row>
    <row r="64" spans="1:12" x14ac:dyDescent="0.25">
      <c r="A64">
        <v>404857</v>
      </c>
      <c r="B64">
        <v>0.74179899999999999</v>
      </c>
      <c r="C64">
        <v>3</v>
      </c>
      <c r="D64" t="s">
        <v>949</v>
      </c>
      <c r="E64" t="s">
        <v>4711</v>
      </c>
      <c r="F64" t="s">
        <v>4756</v>
      </c>
      <c r="G64" t="s">
        <v>938</v>
      </c>
      <c r="H64" t="s">
        <v>4758</v>
      </c>
      <c r="I64" t="s">
        <v>950</v>
      </c>
      <c r="J64" t="s">
        <v>4859</v>
      </c>
      <c r="K64">
        <v>2628</v>
      </c>
      <c r="L64" s="32" t="s">
        <v>8528</v>
      </c>
    </row>
    <row r="65" spans="1:12" x14ac:dyDescent="0.25">
      <c r="A65">
        <v>404785</v>
      </c>
      <c r="B65">
        <v>0.41030899999999998</v>
      </c>
      <c r="C65">
        <v>1</v>
      </c>
      <c r="D65" t="s">
        <v>940</v>
      </c>
      <c r="E65" t="s">
        <v>4711</v>
      </c>
      <c r="F65" t="s">
        <v>4756</v>
      </c>
      <c r="G65" t="s">
        <v>938</v>
      </c>
      <c r="H65" t="s">
        <v>941</v>
      </c>
      <c r="I65" t="s">
        <v>942</v>
      </c>
      <c r="J65" t="s">
        <v>4859</v>
      </c>
      <c r="K65">
        <v>2054</v>
      </c>
      <c r="L65" s="32" t="s">
        <v>8529</v>
      </c>
    </row>
    <row r="66" spans="1:12" x14ac:dyDescent="0.25">
      <c r="A66">
        <v>746554</v>
      </c>
      <c r="B66">
        <v>665.16653199999996</v>
      </c>
      <c r="C66">
        <v>2</v>
      </c>
      <c r="D66" t="s">
        <v>903</v>
      </c>
      <c r="E66" t="s">
        <v>4711</v>
      </c>
      <c r="F66" t="s">
        <v>4756</v>
      </c>
      <c r="G66" t="s">
        <v>4758</v>
      </c>
      <c r="H66" t="s">
        <v>4758</v>
      </c>
      <c r="I66" t="s">
        <v>904</v>
      </c>
      <c r="J66" t="s">
        <v>4859</v>
      </c>
      <c r="K66">
        <v>3344</v>
      </c>
      <c r="L66" s="32" t="s">
        <v>8530</v>
      </c>
    </row>
    <row r="67" spans="1:12" x14ac:dyDescent="0.25">
      <c r="A67">
        <v>404561</v>
      </c>
      <c r="B67">
        <v>10.101608000000001</v>
      </c>
      <c r="C67">
        <v>1</v>
      </c>
      <c r="D67" t="s">
        <v>916</v>
      </c>
      <c r="E67" t="s">
        <v>4711</v>
      </c>
      <c r="F67" t="s">
        <v>4756</v>
      </c>
      <c r="G67" t="s">
        <v>4861</v>
      </c>
      <c r="H67" t="s">
        <v>917</v>
      </c>
      <c r="I67" t="s">
        <v>918</v>
      </c>
      <c r="J67" t="s">
        <v>4859</v>
      </c>
      <c r="K67">
        <v>2610</v>
      </c>
      <c r="L67" s="32" t="s">
        <v>8531</v>
      </c>
    </row>
    <row r="68" spans="1:12" x14ac:dyDescent="0.25">
      <c r="A68">
        <v>404542</v>
      </c>
      <c r="B68">
        <v>39.884081000000002</v>
      </c>
      <c r="C68">
        <v>3</v>
      </c>
      <c r="D68" t="s">
        <v>914</v>
      </c>
      <c r="E68" t="s">
        <v>4711</v>
      </c>
      <c r="F68" t="s">
        <v>4756</v>
      </c>
      <c r="G68" t="s">
        <v>4861</v>
      </c>
      <c r="H68" t="s">
        <v>4758</v>
      </c>
      <c r="I68" t="s">
        <v>915</v>
      </c>
      <c r="J68" t="s">
        <v>4859</v>
      </c>
      <c r="K68">
        <v>2497</v>
      </c>
      <c r="L68" s="32" t="s">
        <v>8532</v>
      </c>
    </row>
    <row r="69" spans="1:12" x14ac:dyDescent="0.25">
      <c r="A69">
        <v>667488</v>
      </c>
      <c r="B69">
        <v>3.7931219999999999</v>
      </c>
      <c r="C69">
        <v>2</v>
      </c>
      <c r="D69" t="s">
        <v>959</v>
      </c>
      <c r="E69" t="s">
        <v>4711</v>
      </c>
      <c r="F69" t="s">
        <v>4756</v>
      </c>
      <c r="G69" t="s">
        <v>952</v>
      </c>
      <c r="H69" t="s">
        <v>4758</v>
      </c>
      <c r="I69" t="s">
        <v>960</v>
      </c>
      <c r="J69" t="s">
        <v>4859</v>
      </c>
      <c r="K69">
        <v>2116</v>
      </c>
      <c r="L69" s="32" t="s">
        <v>8533</v>
      </c>
    </row>
    <row r="70" spans="1:12" x14ac:dyDescent="0.25">
      <c r="A70">
        <v>746390</v>
      </c>
      <c r="B70">
        <v>230.89556899999999</v>
      </c>
      <c r="C70">
        <v>0</v>
      </c>
      <c r="D70" t="s">
        <v>4865</v>
      </c>
      <c r="E70" t="s">
        <v>4711</v>
      </c>
      <c r="F70" t="s">
        <v>4756</v>
      </c>
      <c r="G70" t="s">
        <v>4758</v>
      </c>
      <c r="H70" t="s">
        <v>4758</v>
      </c>
      <c r="I70" t="s">
        <v>886</v>
      </c>
      <c r="J70" t="s">
        <v>4859</v>
      </c>
      <c r="K70">
        <v>3673</v>
      </c>
      <c r="L70" s="32" t="s">
        <v>8534</v>
      </c>
    </row>
    <row r="71" spans="1:12" x14ac:dyDescent="0.25">
      <c r="A71">
        <v>404628</v>
      </c>
      <c r="B71">
        <v>15.935699</v>
      </c>
      <c r="C71">
        <v>0</v>
      </c>
      <c r="D71" t="s">
        <v>923</v>
      </c>
      <c r="E71" t="s">
        <v>4711</v>
      </c>
      <c r="F71" t="s">
        <v>4756</v>
      </c>
      <c r="G71" t="s">
        <v>4861</v>
      </c>
      <c r="H71" t="s">
        <v>4758</v>
      </c>
      <c r="I71" t="s">
        <v>924</v>
      </c>
      <c r="J71" t="s">
        <v>4859</v>
      </c>
      <c r="K71">
        <v>1502</v>
      </c>
      <c r="L71" s="32" t="s">
        <v>8535</v>
      </c>
    </row>
    <row r="72" spans="1:12" x14ac:dyDescent="0.25">
      <c r="A72">
        <v>404578</v>
      </c>
      <c r="B72">
        <v>125.349334</v>
      </c>
      <c r="C72">
        <v>1</v>
      </c>
      <c r="D72" t="s">
        <v>919</v>
      </c>
      <c r="E72" t="s">
        <v>4711</v>
      </c>
      <c r="F72" t="s">
        <v>4756</v>
      </c>
      <c r="G72" t="s">
        <v>4861</v>
      </c>
      <c r="H72" t="s">
        <v>4758</v>
      </c>
      <c r="I72" t="s">
        <v>920</v>
      </c>
      <c r="J72" t="s">
        <v>4859</v>
      </c>
      <c r="K72">
        <v>2146</v>
      </c>
      <c r="L72" s="32" t="s">
        <v>8536</v>
      </c>
    </row>
    <row r="73" spans="1:12" x14ac:dyDescent="0.25">
      <c r="A73">
        <v>746369</v>
      </c>
      <c r="B73">
        <v>196.44689199999999</v>
      </c>
      <c r="C73">
        <v>0</v>
      </c>
      <c r="D73" t="s">
        <v>4863</v>
      </c>
      <c r="E73" t="s">
        <v>4711</v>
      </c>
      <c r="F73" t="s">
        <v>4756</v>
      </c>
      <c r="G73" t="s">
        <v>4758</v>
      </c>
      <c r="H73" t="s">
        <v>4758</v>
      </c>
      <c r="I73" t="s">
        <v>4864</v>
      </c>
      <c r="J73" t="s">
        <v>4859</v>
      </c>
      <c r="K73">
        <v>2070</v>
      </c>
      <c r="L73" s="32" t="s">
        <v>8537</v>
      </c>
    </row>
    <row r="74" spans="1:12" x14ac:dyDescent="0.25">
      <c r="A74">
        <v>404742</v>
      </c>
      <c r="B74">
        <v>108.56471999999999</v>
      </c>
      <c r="C74">
        <v>1</v>
      </c>
      <c r="D74" t="s">
        <v>935</v>
      </c>
      <c r="E74" t="s">
        <v>4711</v>
      </c>
      <c r="F74" t="s">
        <v>4756</v>
      </c>
      <c r="G74" t="s">
        <v>4758</v>
      </c>
      <c r="H74" t="s">
        <v>4758</v>
      </c>
      <c r="I74" t="s">
        <v>936</v>
      </c>
      <c r="J74" t="s">
        <v>4859</v>
      </c>
      <c r="K74">
        <v>3017</v>
      </c>
      <c r="L74" s="32" t="s">
        <v>8538</v>
      </c>
    </row>
    <row r="75" spans="1:12" x14ac:dyDescent="0.25">
      <c r="A75">
        <v>667743</v>
      </c>
      <c r="B75">
        <v>566.48440500000004</v>
      </c>
      <c r="C75">
        <v>1</v>
      </c>
      <c r="D75" t="s">
        <v>978</v>
      </c>
      <c r="E75" t="s">
        <v>4711</v>
      </c>
      <c r="F75" t="s">
        <v>4756</v>
      </c>
      <c r="G75" t="s">
        <v>4758</v>
      </c>
      <c r="H75" t="s">
        <v>4758</v>
      </c>
      <c r="I75" t="s">
        <v>979</v>
      </c>
      <c r="J75" t="s">
        <v>4859</v>
      </c>
      <c r="K75">
        <v>1704</v>
      </c>
      <c r="L75" s="32" t="s">
        <v>8539</v>
      </c>
    </row>
    <row r="76" spans="1:12" x14ac:dyDescent="0.25">
      <c r="A76">
        <v>746578</v>
      </c>
      <c r="B76">
        <v>342.96538099999998</v>
      </c>
      <c r="C76">
        <v>0</v>
      </c>
      <c r="D76" t="s">
        <v>905</v>
      </c>
      <c r="E76" t="s">
        <v>4711</v>
      </c>
      <c r="F76" t="s">
        <v>4756</v>
      </c>
      <c r="G76" t="s">
        <v>4758</v>
      </c>
      <c r="H76" t="s">
        <v>4758</v>
      </c>
      <c r="I76" t="s">
        <v>906</v>
      </c>
      <c r="J76" t="s">
        <v>4859</v>
      </c>
      <c r="K76">
        <v>403</v>
      </c>
      <c r="L76" s="32" t="s">
        <v>8540</v>
      </c>
    </row>
    <row r="77" spans="1:12" x14ac:dyDescent="0.25">
      <c r="A77">
        <v>746619</v>
      </c>
      <c r="B77">
        <v>410.98101800000001</v>
      </c>
      <c r="C77">
        <v>1</v>
      </c>
      <c r="D77" t="s">
        <v>909</v>
      </c>
      <c r="E77" t="s">
        <v>4711</v>
      </c>
      <c r="F77" t="s">
        <v>4756</v>
      </c>
      <c r="G77" t="s">
        <v>910</v>
      </c>
      <c r="H77" t="s">
        <v>4758</v>
      </c>
      <c r="I77" t="s">
        <v>911</v>
      </c>
      <c r="J77" t="s">
        <v>4859</v>
      </c>
      <c r="K77">
        <v>423</v>
      </c>
      <c r="L77" s="32" t="s">
        <v>8541</v>
      </c>
    </row>
    <row r="78" spans="1:12" x14ac:dyDescent="0.25">
      <c r="A78">
        <v>667628</v>
      </c>
      <c r="B78">
        <v>183.74915100000001</v>
      </c>
      <c r="C78">
        <v>0</v>
      </c>
      <c r="D78" t="s">
        <v>974</v>
      </c>
      <c r="E78" t="s">
        <v>4711</v>
      </c>
      <c r="F78" t="s">
        <v>4756</v>
      </c>
      <c r="G78" t="s">
        <v>4758</v>
      </c>
      <c r="H78" t="s">
        <v>4758</v>
      </c>
      <c r="I78" t="s">
        <v>975</v>
      </c>
      <c r="J78" t="s">
        <v>4859</v>
      </c>
      <c r="K78">
        <v>2680</v>
      </c>
      <c r="L78" s="32" t="s">
        <v>8542</v>
      </c>
    </row>
    <row r="79" spans="1:12" x14ac:dyDescent="0.25">
      <c r="A79">
        <v>746534</v>
      </c>
      <c r="B79">
        <v>270.94674500000002</v>
      </c>
      <c r="C79">
        <v>3</v>
      </c>
      <c r="D79" t="s">
        <v>901</v>
      </c>
      <c r="E79" t="s">
        <v>4711</v>
      </c>
      <c r="F79" t="s">
        <v>4756</v>
      </c>
      <c r="G79" t="s">
        <v>4758</v>
      </c>
      <c r="H79" t="s">
        <v>4758</v>
      </c>
      <c r="I79" t="s">
        <v>902</v>
      </c>
      <c r="J79" t="s">
        <v>4859</v>
      </c>
      <c r="K79">
        <v>782</v>
      </c>
      <c r="L79" s="32" t="s">
        <v>8543</v>
      </c>
    </row>
    <row r="80" spans="1:12" x14ac:dyDescent="0.25">
      <c r="A80">
        <v>667527</v>
      </c>
      <c r="B80">
        <v>10.283723999999999</v>
      </c>
      <c r="C80">
        <v>2</v>
      </c>
      <c r="D80" t="s">
        <v>963</v>
      </c>
      <c r="E80" t="s">
        <v>4711</v>
      </c>
      <c r="F80" t="s">
        <v>4756</v>
      </c>
      <c r="G80" t="s">
        <v>4758</v>
      </c>
      <c r="H80" t="s">
        <v>4758</v>
      </c>
      <c r="I80" t="s">
        <v>964</v>
      </c>
      <c r="J80" t="s">
        <v>4859</v>
      </c>
      <c r="K80">
        <v>3797</v>
      </c>
      <c r="L80" s="32" t="s">
        <v>8544</v>
      </c>
    </row>
    <row r="81" spans="1:12" x14ac:dyDescent="0.25">
      <c r="A81">
        <v>607375</v>
      </c>
      <c r="B81">
        <v>1.251414</v>
      </c>
      <c r="C81">
        <v>2</v>
      </c>
      <c r="D81" t="s">
        <v>994</v>
      </c>
      <c r="E81" t="s">
        <v>4711</v>
      </c>
      <c r="F81" t="s">
        <v>4756</v>
      </c>
      <c r="G81" t="s">
        <v>4758</v>
      </c>
      <c r="H81" t="s">
        <v>953</v>
      </c>
      <c r="I81" t="s">
        <v>995</v>
      </c>
      <c r="J81" t="s">
        <v>4859</v>
      </c>
      <c r="K81">
        <v>4047</v>
      </c>
      <c r="L81" s="32" t="s">
        <v>8545</v>
      </c>
    </row>
    <row r="82" spans="1:12" x14ac:dyDescent="0.25">
      <c r="A82">
        <v>607454</v>
      </c>
      <c r="B82">
        <v>0.49773499999999998</v>
      </c>
      <c r="C82">
        <v>1</v>
      </c>
      <c r="D82" t="s">
        <v>1002</v>
      </c>
      <c r="E82" t="s">
        <v>4711</v>
      </c>
      <c r="F82" t="s">
        <v>4756</v>
      </c>
      <c r="G82" t="s">
        <v>952</v>
      </c>
      <c r="H82" t="s">
        <v>4758</v>
      </c>
      <c r="I82" t="s">
        <v>1003</v>
      </c>
      <c r="J82" t="s">
        <v>4859</v>
      </c>
      <c r="K82">
        <v>1849</v>
      </c>
      <c r="L82" s="32" t="s">
        <v>8546</v>
      </c>
    </row>
    <row r="83" spans="1:12" x14ac:dyDescent="0.25">
      <c r="A83">
        <v>607532</v>
      </c>
      <c r="B83">
        <v>0.47892600000000002</v>
      </c>
      <c r="C83">
        <v>0</v>
      </c>
      <c r="D83" t="s">
        <v>1010</v>
      </c>
      <c r="E83" t="s">
        <v>4711</v>
      </c>
      <c r="F83" t="s">
        <v>4756</v>
      </c>
      <c r="G83" t="s">
        <v>952</v>
      </c>
      <c r="H83" t="s">
        <v>953</v>
      </c>
      <c r="I83" t="s">
        <v>1011</v>
      </c>
      <c r="J83" t="s">
        <v>4859</v>
      </c>
      <c r="K83">
        <v>2009</v>
      </c>
      <c r="L83" s="32" t="s">
        <v>8547</v>
      </c>
    </row>
    <row r="84" spans="1:12" x14ac:dyDescent="0.25">
      <c r="A84">
        <v>607323</v>
      </c>
      <c r="B84">
        <v>0.49444199999999999</v>
      </c>
      <c r="C84">
        <v>3</v>
      </c>
      <c r="D84" t="s">
        <v>988</v>
      </c>
      <c r="E84" t="s">
        <v>4711</v>
      </c>
      <c r="F84" t="s">
        <v>4756</v>
      </c>
      <c r="G84" t="s">
        <v>952</v>
      </c>
      <c r="H84" t="s">
        <v>953</v>
      </c>
      <c r="I84" t="s">
        <v>989</v>
      </c>
      <c r="J84" t="s">
        <v>4859</v>
      </c>
      <c r="K84">
        <v>2024</v>
      </c>
      <c r="L84" s="32" t="s">
        <v>8548</v>
      </c>
    </row>
    <row r="85" spans="1:12" x14ac:dyDescent="0.25">
      <c r="A85">
        <v>607287</v>
      </c>
      <c r="B85">
        <v>0.46657300000000002</v>
      </c>
      <c r="C85">
        <v>3</v>
      </c>
      <c r="D85" t="s">
        <v>984</v>
      </c>
      <c r="E85" t="s">
        <v>4711</v>
      </c>
      <c r="F85" t="s">
        <v>4756</v>
      </c>
      <c r="G85" t="s">
        <v>952</v>
      </c>
      <c r="H85" t="s">
        <v>4758</v>
      </c>
      <c r="I85" t="s">
        <v>985</v>
      </c>
      <c r="J85" t="s">
        <v>4859</v>
      </c>
      <c r="K85">
        <v>1787</v>
      </c>
      <c r="L85" s="32" t="s">
        <v>8549</v>
      </c>
    </row>
    <row r="86" spans="1:12" x14ac:dyDescent="0.25">
      <c r="A86">
        <v>667549</v>
      </c>
      <c r="B86">
        <v>30.291118000000001</v>
      </c>
      <c r="C86">
        <v>3</v>
      </c>
      <c r="D86" t="s">
        <v>965</v>
      </c>
      <c r="E86" t="s">
        <v>4711</v>
      </c>
      <c r="F86" t="s">
        <v>4756</v>
      </c>
      <c r="G86" t="s">
        <v>4758</v>
      </c>
      <c r="H86" t="s">
        <v>4758</v>
      </c>
      <c r="I86" t="s">
        <v>966</v>
      </c>
      <c r="J86" t="s">
        <v>4859</v>
      </c>
      <c r="K86">
        <v>1196</v>
      </c>
      <c r="L86" s="32" t="s">
        <v>8550</v>
      </c>
    </row>
    <row r="87" spans="1:12" x14ac:dyDescent="0.25">
      <c r="A87">
        <v>667428</v>
      </c>
      <c r="B87">
        <v>0.55940800000000002</v>
      </c>
      <c r="C87">
        <v>0</v>
      </c>
      <c r="D87" t="s">
        <v>951</v>
      </c>
      <c r="E87" t="s">
        <v>4711</v>
      </c>
      <c r="F87" t="s">
        <v>4756</v>
      </c>
      <c r="G87" t="s">
        <v>952</v>
      </c>
      <c r="H87" t="s">
        <v>953</v>
      </c>
      <c r="I87" t="s">
        <v>954</v>
      </c>
      <c r="J87" t="s">
        <v>4859</v>
      </c>
      <c r="K87">
        <v>1725</v>
      </c>
      <c r="L87" s="32" t="s">
        <v>8551</v>
      </c>
    </row>
    <row r="88" spans="1:12" x14ac:dyDescent="0.25">
      <c r="A88">
        <v>667467</v>
      </c>
      <c r="B88">
        <v>4.2035010000000002</v>
      </c>
      <c r="C88">
        <v>1</v>
      </c>
      <c r="D88" t="s">
        <v>957</v>
      </c>
      <c r="E88" t="s">
        <v>4711</v>
      </c>
      <c r="F88" t="s">
        <v>4756</v>
      </c>
      <c r="G88" t="s">
        <v>952</v>
      </c>
      <c r="H88" t="s">
        <v>4758</v>
      </c>
      <c r="I88" t="s">
        <v>958</v>
      </c>
      <c r="J88" t="s">
        <v>4859</v>
      </c>
      <c r="K88">
        <v>3352</v>
      </c>
      <c r="L88" s="32" t="s">
        <v>8552</v>
      </c>
    </row>
    <row r="89" spans="1:12" x14ac:dyDescent="0.25">
      <c r="A89">
        <v>607395</v>
      </c>
      <c r="B89">
        <v>1.089488</v>
      </c>
      <c r="C89">
        <v>4</v>
      </c>
      <c r="D89" t="s">
        <v>996</v>
      </c>
      <c r="E89" t="s">
        <v>4711</v>
      </c>
      <c r="F89" t="s">
        <v>4756</v>
      </c>
      <c r="G89" t="s">
        <v>952</v>
      </c>
      <c r="H89" t="s">
        <v>953</v>
      </c>
      <c r="I89" t="s">
        <v>997</v>
      </c>
      <c r="J89" t="s">
        <v>4859</v>
      </c>
      <c r="K89">
        <v>2701</v>
      </c>
      <c r="L89" s="32" t="s">
        <v>8553</v>
      </c>
    </row>
    <row r="90" spans="1:12" x14ac:dyDescent="0.25">
      <c r="A90">
        <v>607415</v>
      </c>
      <c r="B90">
        <v>3.3258930000000002</v>
      </c>
      <c r="C90">
        <v>3</v>
      </c>
      <c r="D90" t="s">
        <v>998</v>
      </c>
      <c r="E90" t="s">
        <v>4711</v>
      </c>
      <c r="F90" t="s">
        <v>4756</v>
      </c>
      <c r="G90" t="s">
        <v>4758</v>
      </c>
      <c r="H90" t="s">
        <v>4758</v>
      </c>
      <c r="I90" t="s">
        <v>999</v>
      </c>
      <c r="J90" t="s">
        <v>4859</v>
      </c>
      <c r="K90">
        <v>2858</v>
      </c>
      <c r="L90" s="32" t="s">
        <v>8554</v>
      </c>
    </row>
    <row r="91" spans="1:12" x14ac:dyDescent="0.25">
      <c r="A91">
        <v>607255</v>
      </c>
      <c r="B91">
        <v>162.34372200000001</v>
      </c>
      <c r="C91">
        <v>0</v>
      </c>
      <c r="D91" t="s">
        <v>982</v>
      </c>
      <c r="E91" t="s">
        <v>4711</v>
      </c>
      <c r="F91" t="s">
        <v>4756</v>
      </c>
      <c r="G91" t="s">
        <v>4758</v>
      </c>
      <c r="H91" t="s">
        <v>4758</v>
      </c>
      <c r="I91" t="s">
        <v>983</v>
      </c>
      <c r="J91" t="s">
        <v>4859</v>
      </c>
      <c r="K91">
        <v>5622</v>
      </c>
      <c r="L91" s="32" t="s">
        <v>8555</v>
      </c>
    </row>
    <row r="92" spans="1:12" x14ac:dyDescent="0.25">
      <c r="A92">
        <v>607304</v>
      </c>
      <c r="B92">
        <v>0.50093699999999997</v>
      </c>
      <c r="C92">
        <v>1</v>
      </c>
      <c r="D92" t="s">
        <v>986</v>
      </c>
      <c r="E92" t="s">
        <v>4711</v>
      </c>
      <c r="F92" t="s">
        <v>4756</v>
      </c>
      <c r="G92" t="s">
        <v>952</v>
      </c>
      <c r="H92" t="s">
        <v>4758</v>
      </c>
      <c r="I92" t="s">
        <v>987</v>
      </c>
      <c r="J92" t="s">
        <v>4859</v>
      </c>
      <c r="K92">
        <v>1788</v>
      </c>
      <c r="L92" s="32" t="s">
        <v>8556</v>
      </c>
    </row>
    <row r="93" spans="1:12" x14ac:dyDescent="0.25">
      <c r="A93">
        <v>607514</v>
      </c>
      <c r="B93">
        <v>0.49210300000000001</v>
      </c>
      <c r="C93">
        <v>3</v>
      </c>
      <c r="D93" t="s">
        <v>1008</v>
      </c>
      <c r="E93" t="s">
        <v>4711</v>
      </c>
      <c r="F93" t="s">
        <v>4756</v>
      </c>
      <c r="G93" t="s">
        <v>952</v>
      </c>
      <c r="H93" t="s">
        <v>4758</v>
      </c>
      <c r="I93" t="s">
        <v>1009</v>
      </c>
      <c r="J93" t="s">
        <v>4859</v>
      </c>
      <c r="K93">
        <v>1670</v>
      </c>
      <c r="L93" s="32" t="s">
        <v>8557</v>
      </c>
    </row>
    <row r="94" spans="1:12" x14ac:dyDescent="0.25">
      <c r="A94">
        <v>607472</v>
      </c>
      <c r="B94">
        <v>0.902335</v>
      </c>
      <c r="C94">
        <v>2</v>
      </c>
      <c r="D94" t="s">
        <v>1004</v>
      </c>
      <c r="E94" t="s">
        <v>4711</v>
      </c>
      <c r="F94" t="s">
        <v>4756</v>
      </c>
      <c r="G94" t="s">
        <v>952</v>
      </c>
      <c r="H94" t="s">
        <v>953</v>
      </c>
      <c r="I94" t="s">
        <v>1005</v>
      </c>
      <c r="J94" t="s">
        <v>4859</v>
      </c>
      <c r="K94">
        <v>1951</v>
      </c>
      <c r="L94" s="32" t="s">
        <v>8558</v>
      </c>
    </row>
    <row r="95" spans="1:12" x14ac:dyDescent="0.25">
      <c r="A95">
        <v>667570</v>
      </c>
      <c r="B95">
        <v>30.841722000000001</v>
      </c>
      <c r="C95">
        <v>0</v>
      </c>
      <c r="D95" t="s">
        <v>967</v>
      </c>
      <c r="E95" t="s">
        <v>4711</v>
      </c>
      <c r="F95" t="s">
        <v>4756</v>
      </c>
      <c r="G95" t="s">
        <v>4861</v>
      </c>
      <c r="H95" t="s">
        <v>4758</v>
      </c>
      <c r="I95" t="s">
        <v>968</v>
      </c>
      <c r="J95" t="s">
        <v>4859</v>
      </c>
      <c r="K95">
        <v>2210</v>
      </c>
      <c r="L95" s="32" t="s">
        <v>8559</v>
      </c>
    </row>
    <row r="96" spans="1:12" x14ac:dyDescent="0.25">
      <c r="A96">
        <v>607570</v>
      </c>
      <c r="B96">
        <v>0.23952200000000001</v>
      </c>
      <c r="C96">
        <v>3</v>
      </c>
      <c r="D96" t="s">
        <v>1014</v>
      </c>
      <c r="E96" t="s">
        <v>4711</v>
      </c>
      <c r="F96" t="s">
        <v>4756</v>
      </c>
      <c r="G96" t="s">
        <v>952</v>
      </c>
      <c r="H96" t="s">
        <v>953</v>
      </c>
      <c r="I96" t="s">
        <v>1015</v>
      </c>
      <c r="J96" t="s">
        <v>4859</v>
      </c>
      <c r="K96">
        <v>1254</v>
      </c>
      <c r="L96" s="32" t="s">
        <v>8560</v>
      </c>
    </row>
    <row r="97" spans="1:12" x14ac:dyDescent="0.25">
      <c r="A97">
        <v>404521</v>
      </c>
      <c r="B97">
        <v>22.656362999999999</v>
      </c>
      <c r="C97">
        <v>2</v>
      </c>
      <c r="D97" t="s">
        <v>912</v>
      </c>
      <c r="E97" t="s">
        <v>4711</v>
      </c>
      <c r="F97" t="s">
        <v>4756</v>
      </c>
      <c r="G97" t="s">
        <v>4861</v>
      </c>
      <c r="H97" t="s">
        <v>4758</v>
      </c>
      <c r="I97" t="s">
        <v>913</v>
      </c>
      <c r="J97" t="s">
        <v>4859</v>
      </c>
      <c r="K97">
        <v>2025</v>
      </c>
      <c r="L97" s="32" t="s">
        <v>8561</v>
      </c>
    </row>
    <row r="98" spans="1:12" x14ac:dyDescent="0.25">
      <c r="A98">
        <v>667447</v>
      </c>
      <c r="B98">
        <v>3.138633</v>
      </c>
      <c r="C98">
        <v>0</v>
      </c>
      <c r="D98" t="s">
        <v>955</v>
      </c>
      <c r="E98" t="s">
        <v>4711</v>
      </c>
      <c r="F98" t="s">
        <v>4756</v>
      </c>
      <c r="G98" t="s">
        <v>4758</v>
      </c>
      <c r="H98" t="s">
        <v>4758</v>
      </c>
      <c r="I98" t="s">
        <v>956</v>
      </c>
      <c r="J98" t="s">
        <v>4859</v>
      </c>
      <c r="K98">
        <v>2243</v>
      </c>
      <c r="L98" s="32" t="s">
        <v>8562</v>
      </c>
    </row>
    <row r="99" spans="1:12" x14ac:dyDescent="0.25">
      <c r="A99">
        <v>607436</v>
      </c>
      <c r="B99">
        <v>0.94839799999999996</v>
      </c>
      <c r="C99">
        <v>3</v>
      </c>
      <c r="D99" t="s">
        <v>1000</v>
      </c>
      <c r="E99" t="s">
        <v>4711</v>
      </c>
      <c r="F99" t="s">
        <v>4756</v>
      </c>
      <c r="G99" t="s">
        <v>952</v>
      </c>
      <c r="H99" t="s">
        <v>953</v>
      </c>
      <c r="I99" t="s">
        <v>1001</v>
      </c>
      <c r="J99" t="s">
        <v>4859</v>
      </c>
      <c r="K99">
        <v>3092</v>
      </c>
      <c r="L99" s="32" t="s">
        <v>8563</v>
      </c>
    </row>
    <row r="100" spans="1:12" x14ac:dyDescent="0.25">
      <c r="A100">
        <v>607492</v>
      </c>
      <c r="B100">
        <v>1.907462</v>
      </c>
      <c r="C100">
        <v>1</v>
      </c>
      <c r="D100" t="s">
        <v>1006</v>
      </c>
      <c r="E100" t="s">
        <v>4711</v>
      </c>
      <c r="F100" t="s">
        <v>4756</v>
      </c>
      <c r="G100" t="s">
        <v>952</v>
      </c>
      <c r="H100" t="s">
        <v>4758</v>
      </c>
      <c r="I100" t="s">
        <v>1007</v>
      </c>
      <c r="J100" t="s">
        <v>4859</v>
      </c>
      <c r="K100">
        <v>3281</v>
      </c>
      <c r="L100" s="32" t="s">
        <v>8564</v>
      </c>
    </row>
    <row r="101" spans="1:12" x14ac:dyDescent="0.25">
      <c r="A101">
        <v>607340</v>
      </c>
      <c r="B101">
        <v>1.901489</v>
      </c>
      <c r="C101">
        <v>0</v>
      </c>
      <c r="D101" t="s">
        <v>990</v>
      </c>
      <c r="E101" t="s">
        <v>4711</v>
      </c>
      <c r="F101" t="s">
        <v>4756</v>
      </c>
      <c r="G101" t="s">
        <v>4861</v>
      </c>
      <c r="H101" t="s">
        <v>917</v>
      </c>
      <c r="I101" t="s">
        <v>991</v>
      </c>
      <c r="J101" t="s">
        <v>4859</v>
      </c>
      <c r="K101">
        <v>1048</v>
      </c>
      <c r="L101" s="32" t="s">
        <v>8565</v>
      </c>
    </row>
    <row r="102" spans="1:12" x14ac:dyDescent="0.25">
      <c r="A102">
        <v>607551</v>
      </c>
      <c r="B102">
        <v>0.51666100000000004</v>
      </c>
      <c r="C102">
        <v>2</v>
      </c>
      <c r="D102" t="s">
        <v>1012</v>
      </c>
      <c r="E102" t="s">
        <v>4711</v>
      </c>
      <c r="F102" t="s">
        <v>4756</v>
      </c>
      <c r="G102" t="s">
        <v>952</v>
      </c>
      <c r="H102" t="s">
        <v>953</v>
      </c>
      <c r="I102" t="s">
        <v>1013</v>
      </c>
      <c r="J102" t="s">
        <v>4859</v>
      </c>
      <c r="K102">
        <v>2769</v>
      </c>
      <c r="L102" s="32" t="s">
        <v>8566</v>
      </c>
    </row>
    <row r="103" spans="1:12" x14ac:dyDescent="0.25">
      <c r="A103">
        <v>607357</v>
      </c>
      <c r="B103">
        <v>2.4272559999999999</v>
      </c>
      <c r="C103">
        <v>1</v>
      </c>
      <c r="D103" t="s">
        <v>992</v>
      </c>
      <c r="E103" t="s">
        <v>4711</v>
      </c>
      <c r="F103" t="s">
        <v>4756</v>
      </c>
      <c r="G103" t="s">
        <v>4861</v>
      </c>
      <c r="H103" t="s">
        <v>917</v>
      </c>
      <c r="I103" t="s">
        <v>993</v>
      </c>
      <c r="J103" t="s">
        <v>4859</v>
      </c>
      <c r="K103">
        <v>1455</v>
      </c>
      <c r="L103" s="32" t="s">
        <v>8567</v>
      </c>
    </row>
    <row r="104" spans="1:12" x14ac:dyDescent="0.25">
      <c r="A104">
        <v>746324</v>
      </c>
      <c r="B104">
        <v>439.48152599999997</v>
      </c>
      <c r="C104">
        <v>2</v>
      </c>
      <c r="D104" t="s">
        <v>4857</v>
      </c>
      <c r="E104" t="s">
        <v>4711</v>
      </c>
      <c r="F104" t="s">
        <v>4756</v>
      </c>
      <c r="G104" t="s">
        <v>4758</v>
      </c>
      <c r="H104" t="s">
        <v>4758</v>
      </c>
      <c r="I104" t="s">
        <v>4858</v>
      </c>
      <c r="J104" t="s">
        <v>4859</v>
      </c>
      <c r="K104">
        <v>2066</v>
      </c>
      <c r="L104" s="32" t="s">
        <v>8568</v>
      </c>
    </row>
    <row r="105" spans="1:12" x14ac:dyDescent="0.25">
      <c r="A105">
        <v>746514</v>
      </c>
      <c r="B105">
        <v>384.51472100000001</v>
      </c>
      <c r="C105">
        <v>1</v>
      </c>
      <c r="D105" t="s">
        <v>898</v>
      </c>
      <c r="E105" t="s">
        <v>4711</v>
      </c>
      <c r="F105" t="s">
        <v>4756</v>
      </c>
      <c r="G105" t="s">
        <v>899</v>
      </c>
      <c r="H105" t="s">
        <v>4758</v>
      </c>
      <c r="I105" t="s">
        <v>900</v>
      </c>
      <c r="J105" t="s">
        <v>4859</v>
      </c>
      <c r="K105">
        <v>1165</v>
      </c>
      <c r="L105" s="32" t="s">
        <v>8569</v>
      </c>
    </row>
    <row r="106" spans="1:12" x14ac:dyDescent="0.25">
      <c r="A106">
        <v>667503</v>
      </c>
      <c r="B106">
        <v>148.84906599999999</v>
      </c>
      <c r="C106">
        <v>1</v>
      </c>
      <c r="D106" t="s">
        <v>961</v>
      </c>
      <c r="E106" t="s">
        <v>4711</v>
      </c>
      <c r="F106" t="s">
        <v>4756</v>
      </c>
      <c r="G106" t="s">
        <v>4758</v>
      </c>
      <c r="H106" t="s">
        <v>4758</v>
      </c>
      <c r="I106" t="s">
        <v>962</v>
      </c>
      <c r="J106" t="s">
        <v>4859</v>
      </c>
      <c r="K106">
        <v>3488</v>
      </c>
      <c r="L106" s="32" t="s">
        <v>8570</v>
      </c>
    </row>
    <row r="107" spans="1:12" x14ac:dyDescent="0.25">
      <c r="A107">
        <v>746491</v>
      </c>
      <c r="B107">
        <v>442.71248000000003</v>
      </c>
      <c r="C107">
        <v>1</v>
      </c>
      <c r="D107" t="s">
        <v>896</v>
      </c>
      <c r="E107" t="s">
        <v>4711</v>
      </c>
      <c r="F107" t="s">
        <v>4756</v>
      </c>
      <c r="G107" t="s">
        <v>4758</v>
      </c>
      <c r="H107" t="s">
        <v>4758</v>
      </c>
      <c r="I107" t="s">
        <v>897</v>
      </c>
      <c r="J107" t="s">
        <v>4859</v>
      </c>
      <c r="K107">
        <v>1849</v>
      </c>
      <c r="L107" s="32" t="s">
        <v>8571</v>
      </c>
    </row>
    <row r="108" spans="1:12" x14ac:dyDescent="0.25">
      <c r="A108">
        <v>746430</v>
      </c>
      <c r="B108">
        <v>172.48512400000001</v>
      </c>
      <c r="C108">
        <v>2</v>
      </c>
      <c r="D108" t="s">
        <v>889</v>
      </c>
      <c r="E108" t="s">
        <v>4711</v>
      </c>
      <c r="F108" t="s">
        <v>4756</v>
      </c>
      <c r="G108" t="s">
        <v>4758</v>
      </c>
      <c r="H108" t="s">
        <v>4758</v>
      </c>
      <c r="I108" t="s">
        <v>890</v>
      </c>
      <c r="J108" t="s">
        <v>4859</v>
      </c>
      <c r="K108">
        <v>1828</v>
      </c>
      <c r="L108" s="32" t="s">
        <v>8572</v>
      </c>
    </row>
    <row r="109" spans="1:12" x14ac:dyDescent="0.25">
      <c r="A109">
        <v>746454</v>
      </c>
      <c r="B109">
        <v>288.93786599999999</v>
      </c>
      <c r="C109">
        <v>0</v>
      </c>
      <c r="D109" t="s">
        <v>891</v>
      </c>
      <c r="E109" t="s">
        <v>4711</v>
      </c>
      <c r="F109" t="s">
        <v>4756</v>
      </c>
      <c r="G109" t="s">
        <v>4758</v>
      </c>
      <c r="H109" t="s">
        <v>4758</v>
      </c>
      <c r="I109" t="s">
        <v>892</v>
      </c>
      <c r="J109" t="s">
        <v>4859</v>
      </c>
      <c r="K109">
        <v>2517</v>
      </c>
      <c r="L109" s="32" t="s">
        <v>8573</v>
      </c>
    </row>
    <row r="110" spans="1:12" x14ac:dyDescent="0.25">
      <c r="A110">
        <v>746474</v>
      </c>
      <c r="B110">
        <v>6.4720399999999998</v>
      </c>
      <c r="C110">
        <v>3</v>
      </c>
      <c r="D110" t="s">
        <v>893</v>
      </c>
      <c r="E110" t="s">
        <v>4711</v>
      </c>
      <c r="F110" t="s">
        <v>4756</v>
      </c>
      <c r="G110" t="s">
        <v>894</v>
      </c>
      <c r="H110" t="s">
        <v>4758</v>
      </c>
      <c r="I110" t="s">
        <v>895</v>
      </c>
      <c r="J110" t="s">
        <v>4859</v>
      </c>
      <c r="K110">
        <v>2272</v>
      </c>
      <c r="L110" s="32" t="s">
        <v>8574</v>
      </c>
    </row>
    <row r="111" spans="1:12" x14ac:dyDescent="0.25">
      <c r="A111">
        <v>1527809</v>
      </c>
      <c r="B111">
        <v>1.1103590000000001</v>
      </c>
      <c r="C111">
        <v>2</v>
      </c>
      <c r="D111" t="s">
        <v>1125</v>
      </c>
      <c r="E111" t="s">
        <v>4713</v>
      </c>
      <c r="F111" t="s">
        <v>4756</v>
      </c>
      <c r="G111" t="s">
        <v>1020</v>
      </c>
      <c r="H111" t="s">
        <v>1099</v>
      </c>
      <c r="I111" t="s">
        <v>1126</v>
      </c>
      <c r="J111" t="s">
        <v>4760</v>
      </c>
      <c r="K111">
        <v>2184</v>
      </c>
      <c r="L111" s="32" t="s">
        <v>8575</v>
      </c>
    </row>
    <row r="112" spans="1:12" x14ac:dyDescent="0.25">
      <c r="A112">
        <v>1527731</v>
      </c>
      <c r="B112">
        <v>0.44209799999999999</v>
      </c>
      <c r="C112">
        <v>1</v>
      </c>
      <c r="D112" t="s">
        <v>1117</v>
      </c>
      <c r="E112" t="s">
        <v>4713</v>
      </c>
      <c r="F112" t="s">
        <v>4756</v>
      </c>
      <c r="G112" t="s">
        <v>1020</v>
      </c>
      <c r="H112" t="s">
        <v>4758</v>
      </c>
      <c r="I112" t="s">
        <v>1118</v>
      </c>
      <c r="J112" t="s">
        <v>4760</v>
      </c>
      <c r="K112">
        <v>2874</v>
      </c>
      <c r="L112" s="32" t="s">
        <v>8576</v>
      </c>
    </row>
    <row r="113" spans="1:12" x14ac:dyDescent="0.25">
      <c r="A113">
        <v>1527770</v>
      </c>
      <c r="B113">
        <v>0.25548599999999999</v>
      </c>
      <c r="C113">
        <v>3</v>
      </c>
      <c r="D113" t="s">
        <v>1121</v>
      </c>
      <c r="E113" t="s">
        <v>4713</v>
      </c>
      <c r="F113" t="s">
        <v>4756</v>
      </c>
      <c r="G113" t="s">
        <v>1020</v>
      </c>
      <c r="H113" t="s">
        <v>1099</v>
      </c>
      <c r="I113" t="s">
        <v>1122</v>
      </c>
      <c r="J113" t="s">
        <v>4760</v>
      </c>
      <c r="K113">
        <v>1141</v>
      </c>
      <c r="L113" s="32" t="s">
        <v>8577</v>
      </c>
    </row>
    <row r="114" spans="1:12" x14ac:dyDescent="0.25">
      <c r="A114">
        <v>1504552</v>
      </c>
      <c r="B114">
        <v>2.9681890000000002</v>
      </c>
      <c r="C114">
        <v>2</v>
      </c>
      <c r="D114" t="s">
        <v>1181</v>
      </c>
      <c r="E114" t="s">
        <v>4713</v>
      </c>
      <c r="F114" t="s">
        <v>4756</v>
      </c>
      <c r="G114" t="s">
        <v>1020</v>
      </c>
      <c r="H114" t="s">
        <v>4758</v>
      </c>
      <c r="I114" t="s">
        <v>1182</v>
      </c>
      <c r="J114" t="s">
        <v>4760</v>
      </c>
      <c r="K114">
        <v>1666</v>
      </c>
      <c r="L114" s="32" t="s">
        <v>8578</v>
      </c>
    </row>
    <row r="115" spans="1:12" x14ac:dyDescent="0.25">
      <c r="A115">
        <v>1527753</v>
      </c>
      <c r="B115">
        <v>1.328014</v>
      </c>
      <c r="C115">
        <v>3</v>
      </c>
      <c r="D115" t="s">
        <v>1119</v>
      </c>
      <c r="E115" t="s">
        <v>4713</v>
      </c>
      <c r="F115" t="s">
        <v>4756</v>
      </c>
      <c r="G115" t="s">
        <v>1020</v>
      </c>
      <c r="H115" t="s">
        <v>4758</v>
      </c>
      <c r="I115" t="s">
        <v>1120</v>
      </c>
      <c r="J115" t="s">
        <v>4760</v>
      </c>
      <c r="K115">
        <v>1086</v>
      </c>
      <c r="L115" s="32" t="s">
        <v>8579</v>
      </c>
    </row>
    <row r="116" spans="1:12" x14ac:dyDescent="0.25">
      <c r="A116">
        <v>1527660</v>
      </c>
      <c r="B116">
        <v>1.4204540000000001</v>
      </c>
      <c r="C116">
        <v>0</v>
      </c>
      <c r="D116" t="s">
        <v>1111</v>
      </c>
      <c r="E116" t="s">
        <v>4713</v>
      </c>
      <c r="F116" t="s">
        <v>4756</v>
      </c>
      <c r="G116" t="s">
        <v>1020</v>
      </c>
      <c r="H116" t="s">
        <v>4758</v>
      </c>
      <c r="I116" t="s">
        <v>1112</v>
      </c>
      <c r="J116" t="s">
        <v>4760</v>
      </c>
      <c r="K116">
        <v>4337</v>
      </c>
      <c r="L116" s="32" t="s">
        <v>8580</v>
      </c>
    </row>
    <row r="117" spans="1:12" x14ac:dyDescent="0.25">
      <c r="A117">
        <v>1527683</v>
      </c>
      <c r="B117">
        <v>7.3264860000000001</v>
      </c>
      <c r="C117">
        <v>1</v>
      </c>
      <c r="D117" t="s">
        <v>1113</v>
      </c>
      <c r="E117" t="s">
        <v>4713</v>
      </c>
      <c r="F117" t="s">
        <v>4756</v>
      </c>
      <c r="G117" t="s">
        <v>1020</v>
      </c>
      <c r="H117" t="s">
        <v>4758</v>
      </c>
      <c r="I117" t="s">
        <v>1114</v>
      </c>
      <c r="J117" t="s">
        <v>4760</v>
      </c>
      <c r="K117">
        <v>2530</v>
      </c>
      <c r="L117" s="32" t="s">
        <v>8581</v>
      </c>
    </row>
    <row r="118" spans="1:12" x14ac:dyDescent="0.25">
      <c r="A118">
        <v>1527864</v>
      </c>
      <c r="B118">
        <v>1.1458010000000001</v>
      </c>
      <c r="C118">
        <v>2</v>
      </c>
      <c r="D118" t="s">
        <v>1131</v>
      </c>
      <c r="E118" t="s">
        <v>4713</v>
      </c>
      <c r="F118" t="s">
        <v>4756</v>
      </c>
      <c r="G118" t="s">
        <v>1020</v>
      </c>
      <c r="H118" t="s">
        <v>1099</v>
      </c>
      <c r="I118" t="s">
        <v>1132</v>
      </c>
      <c r="J118" t="s">
        <v>4760</v>
      </c>
      <c r="K118">
        <v>1305</v>
      </c>
      <c r="L118" s="32" t="s">
        <v>8582</v>
      </c>
    </row>
    <row r="119" spans="1:12" x14ac:dyDescent="0.25">
      <c r="A119">
        <v>1527949</v>
      </c>
      <c r="B119">
        <v>0.65428699999999995</v>
      </c>
      <c r="C119">
        <v>1</v>
      </c>
      <c r="D119" t="s">
        <v>1139</v>
      </c>
      <c r="E119" t="s">
        <v>4713</v>
      </c>
      <c r="F119" t="s">
        <v>4756</v>
      </c>
      <c r="G119" t="s">
        <v>1020</v>
      </c>
      <c r="H119" t="s">
        <v>1099</v>
      </c>
      <c r="I119" t="s">
        <v>1140</v>
      </c>
      <c r="J119" t="s">
        <v>4760</v>
      </c>
      <c r="K119">
        <v>1898</v>
      </c>
      <c r="L119" s="32" t="s">
        <v>8583</v>
      </c>
    </row>
    <row r="120" spans="1:12" x14ac:dyDescent="0.25">
      <c r="A120">
        <v>1528020</v>
      </c>
      <c r="B120">
        <v>0.61294099999999996</v>
      </c>
      <c r="C120">
        <v>2</v>
      </c>
      <c r="D120" t="s">
        <v>1147</v>
      </c>
      <c r="E120" t="s">
        <v>4713</v>
      </c>
      <c r="F120" t="s">
        <v>4756</v>
      </c>
      <c r="G120" t="s">
        <v>1020</v>
      </c>
      <c r="H120" t="s">
        <v>4758</v>
      </c>
      <c r="I120" t="s">
        <v>1148</v>
      </c>
      <c r="J120" t="s">
        <v>4760</v>
      </c>
      <c r="K120">
        <v>1248</v>
      </c>
      <c r="L120" s="32" t="s">
        <v>8584</v>
      </c>
    </row>
    <row r="121" spans="1:12" x14ac:dyDescent="0.25">
      <c r="A121">
        <v>1527827</v>
      </c>
      <c r="B121">
        <v>0.62354399999999999</v>
      </c>
      <c r="C121">
        <v>1</v>
      </c>
      <c r="D121" t="s">
        <v>1127</v>
      </c>
      <c r="E121" t="s">
        <v>4713</v>
      </c>
      <c r="F121" t="s">
        <v>4756</v>
      </c>
      <c r="G121" t="s">
        <v>1020</v>
      </c>
      <c r="H121" t="s">
        <v>1099</v>
      </c>
      <c r="I121" t="s">
        <v>1128</v>
      </c>
      <c r="J121" t="s">
        <v>4760</v>
      </c>
      <c r="K121">
        <v>2439</v>
      </c>
      <c r="L121" s="32" t="s">
        <v>8585</v>
      </c>
    </row>
    <row r="122" spans="1:12" x14ac:dyDescent="0.25">
      <c r="A122">
        <v>1527788</v>
      </c>
      <c r="B122">
        <v>0.916018</v>
      </c>
      <c r="C122">
        <v>0</v>
      </c>
      <c r="D122" t="s">
        <v>1123</v>
      </c>
      <c r="E122" t="s">
        <v>4713</v>
      </c>
      <c r="F122" t="s">
        <v>4756</v>
      </c>
      <c r="G122" t="s">
        <v>1020</v>
      </c>
      <c r="H122" t="s">
        <v>1099</v>
      </c>
      <c r="I122" t="s">
        <v>1124</v>
      </c>
      <c r="J122" t="s">
        <v>4760</v>
      </c>
      <c r="K122">
        <v>1897</v>
      </c>
      <c r="L122" s="32" t="s">
        <v>8586</v>
      </c>
    </row>
    <row r="123" spans="1:12" x14ac:dyDescent="0.25">
      <c r="A123">
        <v>1527605</v>
      </c>
      <c r="B123">
        <v>0.237599</v>
      </c>
      <c r="C123">
        <v>0</v>
      </c>
      <c r="D123" t="s">
        <v>1105</v>
      </c>
      <c r="E123" t="s">
        <v>4713</v>
      </c>
      <c r="F123" t="s">
        <v>4756</v>
      </c>
      <c r="G123" t="s">
        <v>1020</v>
      </c>
      <c r="H123" t="s">
        <v>1099</v>
      </c>
      <c r="I123" t="s">
        <v>1106</v>
      </c>
      <c r="J123" t="s">
        <v>4760</v>
      </c>
      <c r="K123">
        <v>1140</v>
      </c>
      <c r="L123" s="32" t="s">
        <v>8587</v>
      </c>
    </row>
    <row r="124" spans="1:12" x14ac:dyDescent="0.25">
      <c r="A124">
        <v>1527564</v>
      </c>
      <c r="B124">
        <v>1.020337</v>
      </c>
      <c r="C124">
        <v>2</v>
      </c>
      <c r="D124" t="s">
        <v>1101</v>
      </c>
      <c r="E124" t="s">
        <v>4713</v>
      </c>
      <c r="F124" t="s">
        <v>4756</v>
      </c>
      <c r="G124" t="s">
        <v>1020</v>
      </c>
      <c r="H124" t="s">
        <v>1099</v>
      </c>
      <c r="I124" t="s">
        <v>1102</v>
      </c>
      <c r="J124" t="s">
        <v>4760</v>
      </c>
      <c r="K124">
        <v>4319</v>
      </c>
      <c r="L124" s="32" t="s">
        <v>8588</v>
      </c>
    </row>
    <row r="125" spans="1:12" x14ac:dyDescent="0.25">
      <c r="A125">
        <v>1527846</v>
      </c>
      <c r="B125">
        <v>0.55827800000000005</v>
      </c>
      <c r="C125">
        <v>3</v>
      </c>
      <c r="D125" t="s">
        <v>1129</v>
      </c>
      <c r="E125" t="s">
        <v>4713</v>
      </c>
      <c r="F125" t="s">
        <v>4756</v>
      </c>
      <c r="G125" t="s">
        <v>1020</v>
      </c>
      <c r="H125" t="s">
        <v>1099</v>
      </c>
      <c r="I125" t="s">
        <v>1130</v>
      </c>
      <c r="J125" t="s">
        <v>4760</v>
      </c>
      <c r="K125">
        <v>3484</v>
      </c>
      <c r="L125" s="32" t="s">
        <v>8589</v>
      </c>
    </row>
    <row r="126" spans="1:12" x14ac:dyDescent="0.25">
      <c r="A126">
        <v>1527926</v>
      </c>
      <c r="B126">
        <v>1.0788770000000001</v>
      </c>
      <c r="C126">
        <v>0</v>
      </c>
      <c r="D126" t="s">
        <v>1137</v>
      </c>
      <c r="E126" t="s">
        <v>4713</v>
      </c>
      <c r="F126" t="s">
        <v>4756</v>
      </c>
      <c r="G126" t="s">
        <v>1020</v>
      </c>
      <c r="H126" t="s">
        <v>4758</v>
      </c>
      <c r="I126" t="s">
        <v>1138</v>
      </c>
      <c r="J126" t="s">
        <v>4760</v>
      </c>
      <c r="K126">
        <v>2898</v>
      </c>
      <c r="L126" s="32" t="s">
        <v>8590</v>
      </c>
    </row>
    <row r="127" spans="1:12" x14ac:dyDescent="0.25">
      <c r="A127">
        <v>1527883</v>
      </c>
      <c r="B127">
        <v>0.85771500000000001</v>
      </c>
      <c r="C127">
        <v>0</v>
      </c>
      <c r="D127" t="s">
        <v>1133</v>
      </c>
      <c r="E127" t="s">
        <v>4713</v>
      </c>
      <c r="F127" t="s">
        <v>4756</v>
      </c>
      <c r="G127" t="s">
        <v>1020</v>
      </c>
      <c r="H127" t="s">
        <v>1099</v>
      </c>
      <c r="I127" t="s">
        <v>1134</v>
      </c>
      <c r="J127" t="s">
        <v>4760</v>
      </c>
      <c r="K127">
        <v>999</v>
      </c>
      <c r="L127" s="32" t="s">
        <v>8591</v>
      </c>
    </row>
    <row r="128" spans="1:12" x14ac:dyDescent="0.25">
      <c r="A128">
        <v>1527623</v>
      </c>
      <c r="B128">
        <v>0.487043</v>
      </c>
      <c r="C128">
        <v>3</v>
      </c>
      <c r="D128" t="s">
        <v>1107</v>
      </c>
      <c r="E128" t="s">
        <v>4713</v>
      </c>
      <c r="F128" t="s">
        <v>4756</v>
      </c>
      <c r="G128" t="s">
        <v>1020</v>
      </c>
      <c r="H128" t="s">
        <v>1099</v>
      </c>
      <c r="I128" t="s">
        <v>1108</v>
      </c>
      <c r="J128" t="s">
        <v>4760</v>
      </c>
      <c r="K128">
        <v>1987</v>
      </c>
      <c r="L128" s="32" t="s">
        <v>8592</v>
      </c>
    </row>
    <row r="129" spans="1:12" x14ac:dyDescent="0.25">
      <c r="A129">
        <v>1527706</v>
      </c>
      <c r="B129">
        <v>5.351864</v>
      </c>
      <c r="C129">
        <v>3</v>
      </c>
      <c r="D129" t="s">
        <v>1115</v>
      </c>
      <c r="E129" t="s">
        <v>4713</v>
      </c>
      <c r="F129" t="s">
        <v>4756</v>
      </c>
      <c r="G129" t="s">
        <v>1020</v>
      </c>
      <c r="H129" t="s">
        <v>4758</v>
      </c>
      <c r="I129" t="s">
        <v>1116</v>
      </c>
      <c r="J129" t="s">
        <v>4760</v>
      </c>
      <c r="K129">
        <v>2412</v>
      </c>
      <c r="L129" s="32" t="s">
        <v>8593</v>
      </c>
    </row>
    <row r="130" spans="1:12" x14ac:dyDescent="0.25">
      <c r="A130">
        <v>1528056</v>
      </c>
      <c r="B130">
        <v>5.3053039999999996</v>
      </c>
      <c r="C130">
        <v>1</v>
      </c>
      <c r="D130" t="s">
        <v>1151</v>
      </c>
      <c r="E130" t="s">
        <v>4713</v>
      </c>
      <c r="F130" t="s">
        <v>4756</v>
      </c>
      <c r="G130" t="s">
        <v>1020</v>
      </c>
      <c r="H130" t="s">
        <v>4758</v>
      </c>
      <c r="I130" t="s">
        <v>1152</v>
      </c>
      <c r="J130" t="s">
        <v>4760</v>
      </c>
      <c r="K130">
        <v>1640</v>
      </c>
      <c r="L130" s="32" t="s">
        <v>8594</v>
      </c>
    </row>
    <row r="131" spans="1:12" x14ac:dyDescent="0.25">
      <c r="A131">
        <v>1527545</v>
      </c>
      <c r="B131">
        <v>0.38058399999999998</v>
      </c>
      <c r="C131">
        <v>4</v>
      </c>
      <c r="D131" t="s">
        <v>1098</v>
      </c>
      <c r="E131" t="s">
        <v>4713</v>
      </c>
      <c r="F131" t="s">
        <v>4756</v>
      </c>
      <c r="G131" t="s">
        <v>1020</v>
      </c>
      <c r="H131" t="s">
        <v>1099</v>
      </c>
      <c r="I131" t="s">
        <v>1100</v>
      </c>
      <c r="J131" t="s">
        <v>4760</v>
      </c>
      <c r="K131">
        <v>1272</v>
      </c>
      <c r="L131" s="32" t="s">
        <v>8595</v>
      </c>
    </row>
    <row r="132" spans="1:12" x14ac:dyDescent="0.25">
      <c r="A132">
        <v>1528039</v>
      </c>
      <c r="B132">
        <v>0.195881</v>
      </c>
      <c r="C132">
        <v>3</v>
      </c>
      <c r="D132" t="s">
        <v>1149</v>
      </c>
      <c r="E132" t="s">
        <v>4713</v>
      </c>
      <c r="F132" t="s">
        <v>4756</v>
      </c>
      <c r="G132" t="s">
        <v>1020</v>
      </c>
      <c r="H132" t="s">
        <v>1099</v>
      </c>
      <c r="I132" t="s">
        <v>1150</v>
      </c>
      <c r="J132" t="s">
        <v>4760</v>
      </c>
      <c r="K132">
        <v>1509</v>
      </c>
      <c r="L132" s="32" t="s">
        <v>8596</v>
      </c>
    </row>
    <row r="133" spans="1:12" x14ac:dyDescent="0.25">
      <c r="A133">
        <v>1504574</v>
      </c>
      <c r="B133">
        <v>2.1556549999999999</v>
      </c>
      <c r="C133">
        <v>0</v>
      </c>
      <c r="D133" t="s">
        <v>1183</v>
      </c>
      <c r="E133" t="s">
        <v>4713</v>
      </c>
      <c r="F133" t="s">
        <v>4756</v>
      </c>
      <c r="G133" t="s">
        <v>1020</v>
      </c>
      <c r="H133" t="s">
        <v>1099</v>
      </c>
      <c r="I133" t="s">
        <v>1184</v>
      </c>
      <c r="J133" t="s">
        <v>4760</v>
      </c>
      <c r="K133">
        <v>1985</v>
      </c>
      <c r="L133" s="32" t="s">
        <v>8597</v>
      </c>
    </row>
    <row r="134" spans="1:12" x14ac:dyDescent="0.25">
      <c r="A134">
        <v>1527901</v>
      </c>
      <c r="B134">
        <v>14.677417</v>
      </c>
      <c r="C134">
        <v>2</v>
      </c>
      <c r="D134" t="s">
        <v>1135</v>
      </c>
      <c r="E134" t="s">
        <v>4713</v>
      </c>
      <c r="F134" t="s">
        <v>4756</v>
      </c>
      <c r="G134" t="s">
        <v>1020</v>
      </c>
      <c r="H134" t="s">
        <v>4758</v>
      </c>
      <c r="I134" t="s">
        <v>1136</v>
      </c>
      <c r="J134" t="s">
        <v>4760</v>
      </c>
      <c r="K134">
        <v>2919</v>
      </c>
      <c r="L134" s="32" t="s">
        <v>8598</v>
      </c>
    </row>
    <row r="135" spans="1:12" x14ac:dyDescent="0.25">
      <c r="A135">
        <v>1527586</v>
      </c>
      <c r="B135">
        <v>0.11328299999999999</v>
      </c>
      <c r="C135">
        <v>1</v>
      </c>
      <c r="D135" t="s">
        <v>1103</v>
      </c>
      <c r="E135" t="s">
        <v>4713</v>
      </c>
      <c r="F135" t="s">
        <v>4756</v>
      </c>
      <c r="G135" t="s">
        <v>1020</v>
      </c>
      <c r="H135" t="s">
        <v>1099</v>
      </c>
      <c r="I135" t="s">
        <v>1104</v>
      </c>
      <c r="J135" t="s">
        <v>4760</v>
      </c>
      <c r="K135">
        <v>1581</v>
      </c>
      <c r="L135" s="32" t="s">
        <v>8599</v>
      </c>
    </row>
    <row r="136" spans="1:12" x14ac:dyDescent="0.25">
      <c r="A136">
        <v>1527642</v>
      </c>
      <c r="B136">
        <v>7.3424000000000003E-2</v>
      </c>
      <c r="C136">
        <v>2</v>
      </c>
      <c r="D136" t="s">
        <v>1109</v>
      </c>
      <c r="E136" t="s">
        <v>4713</v>
      </c>
      <c r="F136" t="s">
        <v>4756</v>
      </c>
      <c r="G136" t="s">
        <v>1020</v>
      </c>
      <c r="H136" t="s">
        <v>1099</v>
      </c>
      <c r="I136" t="s">
        <v>1110</v>
      </c>
      <c r="J136" t="s">
        <v>4760</v>
      </c>
      <c r="K136">
        <v>2574</v>
      </c>
      <c r="L136" s="32" t="s">
        <v>8600</v>
      </c>
    </row>
    <row r="137" spans="1:12" x14ac:dyDescent="0.25">
      <c r="A137">
        <v>1527968</v>
      </c>
      <c r="B137">
        <v>0.28564600000000001</v>
      </c>
      <c r="C137">
        <v>3</v>
      </c>
      <c r="D137" t="s">
        <v>1141</v>
      </c>
      <c r="E137" t="s">
        <v>4713</v>
      </c>
      <c r="F137" t="s">
        <v>4756</v>
      </c>
      <c r="G137" t="s">
        <v>1020</v>
      </c>
      <c r="H137" t="s">
        <v>4758</v>
      </c>
      <c r="I137" t="s">
        <v>1142</v>
      </c>
      <c r="J137" t="s">
        <v>4760</v>
      </c>
      <c r="K137">
        <v>796</v>
      </c>
      <c r="L137" s="32" t="s">
        <v>8601</v>
      </c>
    </row>
    <row r="138" spans="1:12" x14ac:dyDescent="0.25">
      <c r="A138">
        <v>1504512</v>
      </c>
      <c r="B138">
        <v>3.0820310000000002</v>
      </c>
      <c r="C138">
        <v>3</v>
      </c>
      <c r="D138" t="s">
        <v>1177</v>
      </c>
      <c r="E138" t="s">
        <v>4713</v>
      </c>
      <c r="F138" t="s">
        <v>4756</v>
      </c>
      <c r="G138" t="s">
        <v>1020</v>
      </c>
      <c r="H138" t="s">
        <v>4758</v>
      </c>
      <c r="I138" t="s">
        <v>1178</v>
      </c>
      <c r="J138" t="s">
        <v>4760</v>
      </c>
      <c r="K138">
        <v>1831</v>
      </c>
      <c r="L138" s="32" t="s">
        <v>8602</v>
      </c>
    </row>
    <row r="139" spans="1:12" x14ac:dyDescent="0.25">
      <c r="A139">
        <v>1527985</v>
      </c>
      <c r="B139">
        <v>0.57140000000000002</v>
      </c>
      <c r="C139">
        <v>1</v>
      </c>
      <c r="D139" t="s">
        <v>1143</v>
      </c>
      <c r="E139" t="s">
        <v>4713</v>
      </c>
      <c r="F139" t="s">
        <v>4756</v>
      </c>
      <c r="G139" t="s">
        <v>1020</v>
      </c>
      <c r="H139" t="s">
        <v>1099</v>
      </c>
      <c r="I139" t="s">
        <v>1144</v>
      </c>
      <c r="J139" t="s">
        <v>4760</v>
      </c>
      <c r="K139">
        <v>1741</v>
      </c>
      <c r="L139" s="32" t="s">
        <v>8603</v>
      </c>
    </row>
    <row r="140" spans="1:12" x14ac:dyDescent="0.25">
      <c r="A140">
        <v>1528004</v>
      </c>
      <c r="B140">
        <v>0.69317300000000004</v>
      </c>
      <c r="C140">
        <v>3</v>
      </c>
      <c r="D140" t="s">
        <v>1145</v>
      </c>
      <c r="E140" t="s">
        <v>4713</v>
      </c>
      <c r="F140" t="s">
        <v>4756</v>
      </c>
      <c r="G140" t="s">
        <v>1020</v>
      </c>
      <c r="H140" t="s">
        <v>1099</v>
      </c>
      <c r="I140" t="s">
        <v>1146</v>
      </c>
      <c r="J140" t="s">
        <v>4760</v>
      </c>
      <c r="K140">
        <v>1147</v>
      </c>
      <c r="L140" s="32" t="s">
        <v>8604</v>
      </c>
    </row>
    <row r="141" spans="1:12" x14ac:dyDescent="0.25">
      <c r="A141">
        <v>1527523</v>
      </c>
      <c r="B141">
        <v>6.9089119999999999</v>
      </c>
      <c r="C141">
        <v>0</v>
      </c>
      <c r="D141" t="s">
        <v>1096</v>
      </c>
      <c r="E141" t="s">
        <v>4713</v>
      </c>
      <c r="F141" t="s">
        <v>4756</v>
      </c>
      <c r="G141" t="s">
        <v>1020</v>
      </c>
      <c r="H141" t="s">
        <v>4758</v>
      </c>
      <c r="I141" t="s">
        <v>1097</v>
      </c>
      <c r="J141" t="s">
        <v>4760</v>
      </c>
      <c r="K141">
        <v>4267</v>
      </c>
      <c r="L141" s="32" t="s">
        <v>8605</v>
      </c>
    </row>
    <row r="142" spans="1:12" x14ac:dyDescent="0.25">
      <c r="A142">
        <v>1504532</v>
      </c>
      <c r="B142">
        <v>3.0610930000000001</v>
      </c>
      <c r="C142">
        <v>0</v>
      </c>
      <c r="D142" t="s">
        <v>1179</v>
      </c>
      <c r="E142" t="s">
        <v>4713</v>
      </c>
      <c r="F142" t="s">
        <v>4756</v>
      </c>
      <c r="G142" t="s">
        <v>1020</v>
      </c>
      <c r="H142" t="s">
        <v>4758</v>
      </c>
      <c r="I142" t="s">
        <v>1180</v>
      </c>
      <c r="J142" t="s">
        <v>4760</v>
      </c>
      <c r="K142">
        <v>1569</v>
      </c>
      <c r="L142" s="32" t="s">
        <v>8606</v>
      </c>
    </row>
    <row r="143" spans="1:12" x14ac:dyDescent="0.25">
      <c r="A143">
        <v>1504476</v>
      </c>
      <c r="B143">
        <v>13.805845</v>
      </c>
      <c r="C143">
        <v>3</v>
      </c>
      <c r="D143" t="s">
        <v>1173</v>
      </c>
      <c r="E143" t="s">
        <v>4713</v>
      </c>
      <c r="F143" t="s">
        <v>4756</v>
      </c>
      <c r="G143" t="s">
        <v>1020</v>
      </c>
      <c r="H143" t="s">
        <v>4758</v>
      </c>
      <c r="I143" t="s">
        <v>1174</v>
      </c>
      <c r="J143" t="s">
        <v>4760</v>
      </c>
      <c r="K143">
        <v>860</v>
      </c>
      <c r="L143" s="32" t="s">
        <v>8607</v>
      </c>
    </row>
    <row r="144" spans="1:12" x14ac:dyDescent="0.25">
      <c r="A144">
        <v>1504660</v>
      </c>
      <c r="B144">
        <v>1136.9406300000001</v>
      </c>
      <c r="C144">
        <v>1</v>
      </c>
      <c r="D144" t="s">
        <v>1191</v>
      </c>
      <c r="E144" t="s">
        <v>4713</v>
      </c>
      <c r="F144" t="s">
        <v>4756</v>
      </c>
      <c r="G144" t="s">
        <v>1020</v>
      </c>
      <c r="H144" t="s">
        <v>4758</v>
      </c>
      <c r="I144" t="s">
        <v>1192</v>
      </c>
      <c r="J144" t="s">
        <v>4760</v>
      </c>
      <c r="K144">
        <v>707</v>
      </c>
      <c r="L144" s="32" t="s">
        <v>8608</v>
      </c>
    </row>
    <row r="145" spans="1:12" x14ac:dyDescent="0.25">
      <c r="A145">
        <v>1730590</v>
      </c>
      <c r="B145">
        <v>660.014094</v>
      </c>
      <c r="C145">
        <v>0</v>
      </c>
      <c r="D145" t="s">
        <v>1048</v>
      </c>
      <c r="E145" t="s">
        <v>4713</v>
      </c>
      <c r="F145" t="s">
        <v>4756</v>
      </c>
      <c r="G145" t="s">
        <v>4758</v>
      </c>
      <c r="H145" t="s">
        <v>4758</v>
      </c>
      <c r="I145" t="s">
        <v>1049</v>
      </c>
      <c r="J145" t="s">
        <v>4760</v>
      </c>
      <c r="K145">
        <v>1490</v>
      </c>
      <c r="L145" s="32" t="s">
        <v>8609</v>
      </c>
    </row>
    <row r="146" spans="1:12" x14ac:dyDescent="0.25">
      <c r="A146">
        <v>1730470</v>
      </c>
      <c r="B146">
        <v>992.64574900000002</v>
      </c>
      <c r="C146">
        <v>2</v>
      </c>
      <c r="D146" t="s">
        <v>1037</v>
      </c>
      <c r="E146" t="s">
        <v>4713</v>
      </c>
      <c r="F146" t="s">
        <v>4756</v>
      </c>
      <c r="G146" t="s">
        <v>4758</v>
      </c>
      <c r="H146" t="s">
        <v>4758</v>
      </c>
      <c r="I146" t="s">
        <v>1038</v>
      </c>
      <c r="J146" t="s">
        <v>4760</v>
      </c>
      <c r="K146">
        <v>1351</v>
      </c>
      <c r="L146" s="32" t="s">
        <v>8610</v>
      </c>
    </row>
    <row r="147" spans="1:12" x14ac:dyDescent="0.25">
      <c r="A147">
        <v>2061706</v>
      </c>
      <c r="B147">
        <v>435.68710099999998</v>
      </c>
      <c r="C147">
        <v>2</v>
      </c>
      <c r="D147" t="s">
        <v>1084</v>
      </c>
      <c r="E147" t="s">
        <v>4713</v>
      </c>
      <c r="F147" t="s">
        <v>4756</v>
      </c>
      <c r="G147" t="s">
        <v>1080</v>
      </c>
      <c r="H147" t="s">
        <v>4758</v>
      </c>
      <c r="I147" t="s">
        <v>1085</v>
      </c>
      <c r="J147" t="s">
        <v>4760</v>
      </c>
      <c r="K147">
        <v>27</v>
      </c>
      <c r="L147" s="32" t="s">
        <v>8611</v>
      </c>
    </row>
    <row r="148" spans="1:12" x14ac:dyDescent="0.25">
      <c r="A148">
        <v>1730617</v>
      </c>
      <c r="B148">
        <v>390.02003200000001</v>
      </c>
      <c r="C148">
        <v>2</v>
      </c>
      <c r="D148" t="s">
        <v>1050</v>
      </c>
      <c r="E148" t="s">
        <v>4713</v>
      </c>
      <c r="F148" t="s">
        <v>4756</v>
      </c>
      <c r="G148" t="s">
        <v>1042</v>
      </c>
      <c r="H148" t="s">
        <v>4758</v>
      </c>
      <c r="I148" t="s">
        <v>1051</v>
      </c>
      <c r="J148" t="s">
        <v>4760</v>
      </c>
      <c r="K148">
        <v>527</v>
      </c>
      <c r="L148" s="32" t="s">
        <v>8612</v>
      </c>
    </row>
    <row r="149" spans="1:12" x14ac:dyDescent="0.25">
      <c r="A149">
        <v>2061668</v>
      </c>
      <c r="B149">
        <v>293.984195</v>
      </c>
      <c r="C149">
        <v>0</v>
      </c>
      <c r="D149" t="s">
        <v>1082</v>
      </c>
      <c r="E149" t="s">
        <v>4713</v>
      </c>
      <c r="F149" t="s">
        <v>4756</v>
      </c>
      <c r="G149" t="s">
        <v>1042</v>
      </c>
      <c r="H149" t="s">
        <v>4758</v>
      </c>
      <c r="I149" t="s">
        <v>1083</v>
      </c>
      <c r="J149" t="s">
        <v>4760</v>
      </c>
      <c r="K149">
        <v>414</v>
      </c>
      <c r="L149" s="32" t="s">
        <v>8613</v>
      </c>
    </row>
    <row r="150" spans="1:12" x14ac:dyDescent="0.25">
      <c r="A150">
        <v>1528135</v>
      </c>
      <c r="B150">
        <v>64.027906000000002</v>
      </c>
      <c r="C150">
        <v>0</v>
      </c>
      <c r="D150" t="s">
        <v>1159</v>
      </c>
      <c r="E150" t="s">
        <v>4713</v>
      </c>
      <c r="F150" t="s">
        <v>4756</v>
      </c>
      <c r="G150" t="s">
        <v>1020</v>
      </c>
      <c r="H150" t="s">
        <v>4758</v>
      </c>
      <c r="I150" t="s">
        <v>1160</v>
      </c>
      <c r="J150" t="s">
        <v>4760</v>
      </c>
      <c r="K150">
        <v>2002</v>
      </c>
      <c r="L150" s="32" t="s">
        <v>8614</v>
      </c>
    </row>
    <row r="151" spans="1:12" x14ac:dyDescent="0.25">
      <c r="A151">
        <v>1528094</v>
      </c>
      <c r="B151">
        <v>389.798969</v>
      </c>
      <c r="C151">
        <v>0</v>
      </c>
      <c r="D151" t="s">
        <v>1155</v>
      </c>
      <c r="E151" t="s">
        <v>4713</v>
      </c>
      <c r="F151" t="s">
        <v>4756</v>
      </c>
      <c r="G151" t="s">
        <v>1020</v>
      </c>
      <c r="H151" t="s">
        <v>4758</v>
      </c>
      <c r="I151" t="s">
        <v>1156</v>
      </c>
      <c r="J151" t="s">
        <v>4760</v>
      </c>
      <c r="K151">
        <v>2447</v>
      </c>
      <c r="L151" s="32" t="s">
        <v>8615</v>
      </c>
    </row>
    <row r="152" spans="1:12" x14ac:dyDescent="0.25">
      <c r="A152">
        <v>1730903</v>
      </c>
      <c r="B152">
        <v>598.26289599999996</v>
      </c>
      <c r="C152">
        <v>0</v>
      </c>
      <c r="D152" t="s">
        <v>1069</v>
      </c>
      <c r="E152" t="s">
        <v>4713</v>
      </c>
      <c r="F152" t="s">
        <v>4756</v>
      </c>
      <c r="G152" t="s">
        <v>1020</v>
      </c>
      <c r="H152" t="s">
        <v>4758</v>
      </c>
      <c r="I152" t="s">
        <v>1070</v>
      </c>
      <c r="J152" t="s">
        <v>4760</v>
      </c>
      <c r="K152">
        <v>207</v>
      </c>
      <c r="L152" s="32" t="s">
        <v>8616</v>
      </c>
    </row>
    <row r="153" spans="1:12" x14ac:dyDescent="0.25">
      <c r="A153">
        <v>1504410</v>
      </c>
      <c r="B153">
        <v>116.299511</v>
      </c>
      <c r="C153">
        <v>1</v>
      </c>
      <c r="D153" t="s">
        <v>1167</v>
      </c>
      <c r="E153" t="s">
        <v>4713</v>
      </c>
      <c r="F153" t="s">
        <v>4756</v>
      </c>
      <c r="G153" t="s">
        <v>1020</v>
      </c>
      <c r="H153" t="s">
        <v>4758</v>
      </c>
      <c r="I153" t="s">
        <v>1168</v>
      </c>
      <c r="J153" t="s">
        <v>4760</v>
      </c>
      <c r="K153">
        <v>1131</v>
      </c>
      <c r="L153" s="32" t="s">
        <v>8617</v>
      </c>
    </row>
    <row r="154" spans="1:12" x14ac:dyDescent="0.25">
      <c r="A154">
        <v>1838569</v>
      </c>
      <c r="B154">
        <v>0.13478599999999999</v>
      </c>
      <c r="C154">
        <v>2</v>
      </c>
      <c r="D154" t="s">
        <v>1073</v>
      </c>
      <c r="E154" t="s">
        <v>4713</v>
      </c>
      <c r="F154" t="s">
        <v>4756</v>
      </c>
      <c r="G154" t="s">
        <v>1020</v>
      </c>
      <c r="H154" t="s">
        <v>4758</v>
      </c>
      <c r="I154" t="s">
        <v>1074</v>
      </c>
      <c r="J154" t="s">
        <v>4760</v>
      </c>
      <c r="K154">
        <v>79</v>
      </c>
      <c r="L154" s="32" t="s">
        <v>8618</v>
      </c>
    </row>
    <row r="155" spans="1:12" x14ac:dyDescent="0.25">
      <c r="A155">
        <v>1504591</v>
      </c>
      <c r="B155">
        <v>489.41509000000002</v>
      </c>
      <c r="C155">
        <v>1</v>
      </c>
      <c r="D155" t="s">
        <v>1185</v>
      </c>
      <c r="E155" t="s">
        <v>4713</v>
      </c>
      <c r="F155" t="s">
        <v>4756</v>
      </c>
      <c r="G155" t="s">
        <v>4758</v>
      </c>
      <c r="H155" t="s">
        <v>4758</v>
      </c>
      <c r="I155" t="s">
        <v>1186</v>
      </c>
      <c r="J155" t="s">
        <v>4760</v>
      </c>
      <c r="K155">
        <v>1524</v>
      </c>
      <c r="L155" s="32" t="s">
        <v>8619</v>
      </c>
    </row>
    <row r="156" spans="1:12" x14ac:dyDescent="0.25">
      <c r="A156">
        <v>1838522</v>
      </c>
      <c r="B156">
        <v>542.24709299999995</v>
      </c>
      <c r="C156">
        <v>0</v>
      </c>
      <c r="D156" t="s">
        <v>1071</v>
      </c>
      <c r="E156" t="s">
        <v>4713</v>
      </c>
      <c r="F156" t="s">
        <v>4756</v>
      </c>
      <c r="G156" t="s">
        <v>4758</v>
      </c>
      <c r="H156" t="s">
        <v>4758</v>
      </c>
      <c r="I156" t="s">
        <v>1072</v>
      </c>
      <c r="J156" t="s">
        <v>4760</v>
      </c>
      <c r="K156">
        <v>206</v>
      </c>
      <c r="L156" s="32" t="s">
        <v>8620</v>
      </c>
    </row>
    <row r="157" spans="1:12" x14ac:dyDescent="0.25">
      <c r="A157">
        <v>1730358</v>
      </c>
      <c r="B157">
        <v>1495.9490000000001</v>
      </c>
      <c r="C157">
        <v>3</v>
      </c>
      <c r="D157" t="s">
        <v>1026</v>
      </c>
      <c r="E157" t="s">
        <v>4713</v>
      </c>
      <c r="F157" t="s">
        <v>4756</v>
      </c>
      <c r="G157" t="s">
        <v>1027</v>
      </c>
      <c r="H157" t="s">
        <v>4758</v>
      </c>
      <c r="I157" t="s">
        <v>1028</v>
      </c>
      <c r="J157" t="s">
        <v>4760</v>
      </c>
      <c r="K157">
        <v>1385</v>
      </c>
      <c r="L157" s="32" t="s">
        <v>8621</v>
      </c>
    </row>
    <row r="158" spans="1:12" x14ac:dyDescent="0.25">
      <c r="A158">
        <v>1730433</v>
      </c>
      <c r="B158">
        <v>49.639260999999998</v>
      </c>
      <c r="C158">
        <v>0</v>
      </c>
      <c r="D158" t="s">
        <v>1033</v>
      </c>
      <c r="E158" t="s">
        <v>4713</v>
      </c>
      <c r="F158" t="s">
        <v>4756</v>
      </c>
      <c r="G158" t="s">
        <v>4758</v>
      </c>
      <c r="H158" t="s">
        <v>4758</v>
      </c>
      <c r="I158" t="s">
        <v>1034</v>
      </c>
      <c r="J158" t="s">
        <v>4760</v>
      </c>
      <c r="K158">
        <v>2004</v>
      </c>
      <c r="L158" s="32" t="s">
        <v>8622</v>
      </c>
    </row>
    <row r="159" spans="1:12" x14ac:dyDescent="0.25">
      <c r="A159">
        <v>1730313</v>
      </c>
      <c r="B159">
        <v>1365.0068699999999</v>
      </c>
      <c r="C159">
        <v>0</v>
      </c>
      <c r="D159" t="s">
        <v>1024</v>
      </c>
      <c r="E159" t="s">
        <v>4713</v>
      </c>
      <c r="F159" t="s">
        <v>4756</v>
      </c>
      <c r="G159" t="s">
        <v>4758</v>
      </c>
      <c r="H159" t="s">
        <v>4758</v>
      </c>
      <c r="I159" t="s">
        <v>1025</v>
      </c>
      <c r="J159" t="s">
        <v>4760</v>
      </c>
      <c r="K159">
        <v>481</v>
      </c>
      <c r="L159" s="32" t="s">
        <v>8623</v>
      </c>
    </row>
    <row r="160" spans="1:12" x14ac:dyDescent="0.25">
      <c r="A160">
        <v>2061785</v>
      </c>
      <c r="B160">
        <v>159.39426700000001</v>
      </c>
      <c r="C160">
        <v>0</v>
      </c>
      <c r="D160" t="s">
        <v>1092</v>
      </c>
      <c r="E160" t="s">
        <v>4713</v>
      </c>
      <c r="F160" t="s">
        <v>4756</v>
      </c>
      <c r="G160" t="s">
        <v>1042</v>
      </c>
      <c r="H160" t="s">
        <v>4758</v>
      </c>
      <c r="I160" t="s">
        <v>1093</v>
      </c>
      <c r="J160" t="s">
        <v>4760</v>
      </c>
      <c r="K160">
        <v>1048</v>
      </c>
      <c r="L160" s="32" t="s">
        <v>8624</v>
      </c>
    </row>
    <row r="161" spans="1:12" x14ac:dyDescent="0.25">
      <c r="A161">
        <v>1504434</v>
      </c>
      <c r="B161">
        <v>8.6366350000000001</v>
      </c>
      <c r="C161">
        <v>2</v>
      </c>
      <c r="D161" t="s">
        <v>1169</v>
      </c>
      <c r="E161" t="s">
        <v>4713</v>
      </c>
      <c r="F161" t="s">
        <v>4756</v>
      </c>
      <c r="G161" t="s">
        <v>1020</v>
      </c>
      <c r="H161" t="s">
        <v>4758</v>
      </c>
      <c r="I161" t="s">
        <v>1170</v>
      </c>
      <c r="J161" t="s">
        <v>4760</v>
      </c>
      <c r="K161">
        <v>2935</v>
      </c>
      <c r="L161" s="32" t="s">
        <v>8625</v>
      </c>
    </row>
    <row r="162" spans="1:12" x14ac:dyDescent="0.25">
      <c r="A162">
        <v>1504638</v>
      </c>
      <c r="B162">
        <v>250.63246799999999</v>
      </c>
      <c r="C162">
        <v>2</v>
      </c>
      <c r="D162" t="s">
        <v>1189</v>
      </c>
      <c r="E162" t="s">
        <v>4713</v>
      </c>
      <c r="F162" t="s">
        <v>4756</v>
      </c>
      <c r="G162" t="s">
        <v>1020</v>
      </c>
      <c r="H162" t="s">
        <v>4758</v>
      </c>
      <c r="I162" t="s">
        <v>1190</v>
      </c>
      <c r="J162" t="s">
        <v>4760</v>
      </c>
      <c r="K162">
        <v>234</v>
      </c>
      <c r="L162" s="32" t="s">
        <v>8626</v>
      </c>
    </row>
    <row r="163" spans="1:12" x14ac:dyDescent="0.25">
      <c r="A163">
        <v>1730292</v>
      </c>
      <c r="B163">
        <v>1757.97965</v>
      </c>
      <c r="C163">
        <v>1</v>
      </c>
      <c r="D163" t="s">
        <v>1022</v>
      </c>
      <c r="E163" t="s">
        <v>4713</v>
      </c>
      <c r="F163" t="s">
        <v>4756</v>
      </c>
      <c r="G163" t="s">
        <v>1017</v>
      </c>
      <c r="H163" t="s">
        <v>4758</v>
      </c>
      <c r="I163" t="s">
        <v>1023</v>
      </c>
      <c r="J163" t="s">
        <v>4760</v>
      </c>
      <c r="K163">
        <v>952</v>
      </c>
      <c r="L163" s="32" t="s">
        <v>8627</v>
      </c>
    </row>
    <row r="164" spans="1:12" x14ac:dyDescent="0.25">
      <c r="A164">
        <v>2061746</v>
      </c>
      <c r="B164">
        <v>515.13525500000003</v>
      </c>
      <c r="C164">
        <v>1</v>
      </c>
      <c r="D164" t="s">
        <v>1088</v>
      </c>
      <c r="E164" t="s">
        <v>4713</v>
      </c>
      <c r="F164" t="s">
        <v>4756</v>
      </c>
      <c r="G164" t="s">
        <v>1042</v>
      </c>
      <c r="H164" t="s">
        <v>4758</v>
      </c>
      <c r="I164" t="s">
        <v>1089</v>
      </c>
      <c r="J164" t="s">
        <v>4760</v>
      </c>
      <c r="K164">
        <v>2083</v>
      </c>
      <c r="L164" s="32" t="s">
        <v>8628</v>
      </c>
    </row>
    <row r="165" spans="1:12" x14ac:dyDescent="0.25">
      <c r="A165">
        <v>1730449</v>
      </c>
      <c r="B165">
        <v>620.91490999999996</v>
      </c>
      <c r="C165">
        <v>1</v>
      </c>
      <c r="D165" t="s">
        <v>1035</v>
      </c>
      <c r="E165" t="s">
        <v>4713</v>
      </c>
      <c r="F165" t="s">
        <v>4756</v>
      </c>
      <c r="G165" t="s">
        <v>4758</v>
      </c>
      <c r="H165" t="s">
        <v>4758</v>
      </c>
      <c r="I165" t="s">
        <v>1036</v>
      </c>
      <c r="J165" t="s">
        <v>4760</v>
      </c>
      <c r="K165">
        <v>23</v>
      </c>
      <c r="L165" s="32" t="s">
        <v>8629</v>
      </c>
    </row>
    <row r="166" spans="1:12" x14ac:dyDescent="0.25">
      <c r="A166">
        <v>1730774</v>
      </c>
      <c r="B166">
        <v>282.15592600000002</v>
      </c>
      <c r="C166">
        <v>0</v>
      </c>
      <c r="D166" t="s">
        <v>1067</v>
      </c>
      <c r="E166" t="s">
        <v>4713</v>
      </c>
      <c r="F166" t="s">
        <v>4756</v>
      </c>
      <c r="G166" t="s">
        <v>4758</v>
      </c>
      <c r="H166" t="s">
        <v>4758</v>
      </c>
      <c r="I166" t="s">
        <v>1068</v>
      </c>
      <c r="J166" t="s">
        <v>4760</v>
      </c>
      <c r="K166">
        <v>1630</v>
      </c>
      <c r="L166" s="32" t="s">
        <v>8630</v>
      </c>
    </row>
    <row r="167" spans="1:12" x14ac:dyDescent="0.25">
      <c r="A167">
        <v>1730502</v>
      </c>
      <c r="B167">
        <v>262.70169800000002</v>
      </c>
      <c r="C167">
        <v>3</v>
      </c>
      <c r="D167" t="s">
        <v>1039</v>
      </c>
      <c r="E167" t="s">
        <v>4713</v>
      </c>
      <c r="F167" t="s">
        <v>4756</v>
      </c>
      <c r="G167" t="s">
        <v>4758</v>
      </c>
      <c r="H167" t="s">
        <v>4758</v>
      </c>
      <c r="I167" t="s">
        <v>1040</v>
      </c>
      <c r="J167" t="s">
        <v>4760</v>
      </c>
      <c r="K167">
        <v>38</v>
      </c>
      <c r="L167" s="32" t="s">
        <v>8631</v>
      </c>
    </row>
    <row r="168" spans="1:12" x14ac:dyDescent="0.25">
      <c r="A168">
        <v>1838641</v>
      </c>
      <c r="B168">
        <v>516.33575299999995</v>
      </c>
      <c r="C168">
        <v>3</v>
      </c>
      <c r="D168" t="s">
        <v>1075</v>
      </c>
      <c r="E168" t="s">
        <v>4713</v>
      </c>
      <c r="F168" t="s">
        <v>4756</v>
      </c>
      <c r="G168" t="s">
        <v>1042</v>
      </c>
      <c r="H168" t="s">
        <v>4758</v>
      </c>
      <c r="I168" t="s">
        <v>1076</v>
      </c>
      <c r="J168" t="s">
        <v>4760</v>
      </c>
      <c r="K168">
        <v>2081</v>
      </c>
      <c r="L168" s="32" t="s">
        <v>8632</v>
      </c>
    </row>
    <row r="169" spans="1:12" x14ac:dyDescent="0.25">
      <c r="A169">
        <v>1730568</v>
      </c>
      <c r="B169">
        <v>96.689100999999994</v>
      </c>
      <c r="C169">
        <v>1</v>
      </c>
      <c r="D169" t="s">
        <v>1046</v>
      </c>
      <c r="E169" t="s">
        <v>4713</v>
      </c>
      <c r="F169" t="s">
        <v>4756</v>
      </c>
      <c r="G169" t="s">
        <v>1042</v>
      </c>
      <c r="H169" t="s">
        <v>4758</v>
      </c>
      <c r="I169" t="s">
        <v>1047</v>
      </c>
      <c r="J169" t="s">
        <v>4760</v>
      </c>
      <c r="K169">
        <v>988</v>
      </c>
      <c r="L169" s="32" t="s">
        <v>8633</v>
      </c>
    </row>
    <row r="170" spans="1:12" x14ac:dyDescent="0.25">
      <c r="A170">
        <v>2061970</v>
      </c>
      <c r="B170">
        <v>376.34675700000003</v>
      </c>
      <c r="C170">
        <v>2</v>
      </c>
      <c r="D170" t="s">
        <v>1094</v>
      </c>
      <c r="E170" t="s">
        <v>4713</v>
      </c>
      <c r="F170" t="s">
        <v>4756</v>
      </c>
      <c r="G170" t="s">
        <v>1042</v>
      </c>
      <c r="H170" t="s">
        <v>4758</v>
      </c>
      <c r="I170" t="s">
        <v>1095</v>
      </c>
      <c r="J170" t="s">
        <v>4760</v>
      </c>
      <c r="K170">
        <v>110</v>
      </c>
      <c r="L170" s="32" t="s">
        <v>8634</v>
      </c>
    </row>
    <row r="171" spans="1:12" x14ac:dyDescent="0.25">
      <c r="A171">
        <v>1730721</v>
      </c>
      <c r="B171">
        <v>0.19500700000000001</v>
      </c>
      <c r="C171">
        <v>0</v>
      </c>
      <c r="D171" t="s">
        <v>1061</v>
      </c>
      <c r="E171" t="s">
        <v>4713</v>
      </c>
      <c r="F171" t="s">
        <v>4756</v>
      </c>
      <c r="G171" t="s">
        <v>1042</v>
      </c>
      <c r="H171" t="s">
        <v>1059</v>
      </c>
      <c r="I171" t="s">
        <v>1062</v>
      </c>
      <c r="J171" t="s">
        <v>4760</v>
      </c>
      <c r="K171">
        <v>1339</v>
      </c>
      <c r="L171" s="32" t="s">
        <v>8635</v>
      </c>
    </row>
    <row r="172" spans="1:12" x14ac:dyDescent="0.25">
      <c r="A172">
        <v>1730737</v>
      </c>
      <c r="B172">
        <v>4.721349</v>
      </c>
      <c r="C172">
        <v>2</v>
      </c>
      <c r="D172" t="s">
        <v>1063</v>
      </c>
      <c r="E172" t="s">
        <v>4713</v>
      </c>
      <c r="F172" t="s">
        <v>4756</v>
      </c>
      <c r="G172" t="s">
        <v>1042</v>
      </c>
      <c r="H172" t="s">
        <v>1059</v>
      </c>
      <c r="I172" t="s">
        <v>1064</v>
      </c>
      <c r="J172" t="s">
        <v>4760</v>
      </c>
      <c r="K172">
        <v>1769</v>
      </c>
      <c r="L172" s="32" t="s">
        <v>8636</v>
      </c>
    </row>
    <row r="173" spans="1:12" x14ac:dyDescent="0.25">
      <c r="A173">
        <v>1730703</v>
      </c>
      <c r="B173">
        <v>8.5020690000000005</v>
      </c>
      <c r="C173">
        <v>3</v>
      </c>
      <c r="D173" t="s">
        <v>1058</v>
      </c>
      <c r="E173" t="s">
        <v>4713</v>
      </c>
      <c r="F173" t="s">
        <v>4756</v>
      </c>
      <c r="G173" t="s">
        <v>1042</v>
      </c>
      <c r="H173" t="s">
        <v>1059</v>
      </c>
      <c r="I173" t="s">
        <v>1060</v>
      </c>
      <c r="J173" t="s">
        <v>4760</v>
      </c>
      <c r="K173">
        <v>2905</v>
      </c>
      <c r="L173" s="32" t="s">
        <v>8637</v>
      </c>
    </row>
    <row r="174" spans="1:12" x14ac:dyDescent="0.25">
      <c r="A174">
        <v>1730680</v>
      </c>
      <c r="B174">
        <v>629.27621799999997</v>
      </c>
      <c r="C174">
        <v>1</v>
      </c>
      <c r="D174" t="s">
        <v>1056</v>
      </c>
      <c r="E174" t="s">
        <v>4713</v>
      </c>
      <c r="F174" t="s">
        <v>4756</v>
      </c>
      <c r="G174" t="s">
        <v>4758</v>
      </c>
      <c r="H174" t="s">
        <v>4758</v>
      </c>
      <c r="I174" t="s">
        <v>1057</v>
      </c>
      <c r="J174" t="s">
        <v>4760</v>
      </c>
      <c r="K174">
        <v>1846</v>
      </c>
      <c r="L174" s="32" t="s">
        <v>8638</v>
      </c>
    </row>
    <row r="175" spans="1:12" x14ac:dyDescent="0.25">
      <c r="A175">
        <v>1504450</v>
      </c>
      <c r="B175">
        <v>494.94345199999998</v>
      </c>
      <c r="C175">
        <v>0</v>
      </c>
      <c r="D175" t="s">
        <v>1171</v>
      </c>
      <c r="E175" t="s">
        <v>4713</v>
      </c>
      <c r="F175" t="s">
        <v>4756</v>
      </c>
      <c r="G175" t="s">
        <v>4758</v>
      </c>
      <c r="H175" t="s">
        <v>4758</v>
      </c>
      <c r="I175" t="s">
        <v>1172</v>
      </c>
      <c r="J175" t="s">
        <v>4760</v>
      </c>
      <c r="K175">
        <v>1323</v>
      </c>
      <c r="L175" s="32" t="s">
        <v>8639</v>
      </c>
    </row>
    <row r="176" spans="1:12" x14ac:dyDescent="0.25">
      <c r="A176">
        <v>1504617</v>
      </c>
      <c r="B176">
        <v>86.356560000000002</v>
      </c>
      <c r="C176">
        <v>3</v>
      </c>
      <c r="D176" t="s">
        <v>1187</v>
      </c>
      <c r="E176" t="s">
        <v>4713</v>
      </c>
      <c r="F176" t="s">
        <v>4756</v>
      </c>
      <c r="G176" t="s">
        <v>1020</v>
      </c>
      <c r="H176" t="s">
        <v>4758</v>
      </c>
      <c r="I176" t="s">
        <v>1188</v>
      </c>
      <c r="J176" t="s">
        <v>4760</v>
      </c>
      <c r="K176">
        <v>659</v>
      </c>
      <c r="L176" s="32" t="s">
        <v>8640</v>
      </c>
    </row>
    <row r="177" spans="1:12" x14ac:dyDescent="0.25">
      <c r="A177">
        <v>1730396</v>
      </c>
      <c r="B177">
        <v>20.987981999999999</v>
      </c>
      <c r="C177">
        <v>0</v>
      </c>
      <c r="D177" t="s">
        <v>1029</v>
      </c>
      <c r="E177" t="s">
        <v>4713</v>
      </c>
      <c r="F177" t="s">
        <v>4756</v>
      </c>
      <c r="G177" t="s">
        <v>1027</v>
      </c>
      <c r="H177" t="s">
        <v>4758</v>
      </c>
      <c r="I177" t="s">
        <v>1030</v>
      </c>
      <c r="J177" t="s">
        <v>4760</v>
      </c>
      <c r="K177">
        <v>0</v>
      </c>
      <c r="L177" s="32" t="s">
        <v>8641</v>
      </c>
    </row>
    <row r="178" spans="1:12" x14ac:dyDescent="0.25">
      <c r="A178">
        <v>1504390</v>
      </c>
      <c r="B178">
        <v>40.038023000000003</v>
      </c>
      <c r="C178">
        <v>2</v>
      </c>
      <c r="D178" t="s">
        <v>1165</v>
      </c>
      <c r="E178" t="s">
        <v>4713</v>
      </c>
      <c r="F178" t="s">
        <v>4756</v>
      </c>
      <c r="G178" t="s">
        <v>1020</v>
      </c>
      <c r="H178" t="s">
        <v>4758</v>
      </c>
      <c r="I178" t="s">
        <v>1166</v>
      </c>
      <c r="J178" t="s">
        <v>4760</v>
      </c>
      <c r="K178">
        <v>1268</v>
      </c>
      <c r="L178" s="32" t="s">
        <v>8642</v>
      </c>
    </row>
    <row r="179" spans="1:12" x14ac:dyDescent="0.25">
      <c r="A179">
        <v>1504292</v>
      </c>
      <c r="B179">
        <v>19.144072999999999</v>
      </c>
      <c r="C179">
        <v>1</v>
      </c>
      <c r="D179" t="s">
        <v>1163</v>
      </c>
      <c r="E179" t="s">
        <v>4713</v>
      </c>
      <c r="F179" t="s">
        <v>4756</v>
      </c>
      <c r="G179" t="s">
        <v>1020</v>
      </c>
      <c r="H179" t="s">
        <v>4758</v>
      </c>
      <c r="I179" t="s">
        <v>1164</v>
      </c>
      <c r="J179" t="s">
        <v>4760</v>
      </c>
      <c r="K179">
        <v>1882</v>
      </c>
      <c r="L179" s="32" t="s">
        <v>8643</v>
      </c>
    </row>
    <row r="180" spans="1:12" x14ac:dyDescent="0.25">
      <c r="A180">
        <v>1504492</v>
      </c>
      <c r="B180">
        <v>22.235925000000002</v>
      </c>
      <c r="C180">
        <v>2</v>
      </c>
      <c r="D180" t="s">
        <v>1175</v>
      </c>
      <c r="E180" t="s">
        <v>4713</v>
      </c>
      <c r="F180" t="s">
        <v>4756</v>
      </c>
      <c r="G180" t="s">
        <v>1020</v>
      </c>
      <c r="H180" t="s">
        <v>4758</v>
      </c>
      <c r="I180" t="s">
        <v>1176</v>
      </c>
      <c r="J180" t="s">
        <v>4760</v>
      </c>
      <c r="K180">
        <v>590</v>
      </c>
      <c r="L180" s="32" t="s">
        <v>8644</v>
      </c>
    </row>
    <row r="181" spans="1:12" x14ac:dyDescent="0.25">
      <c r="A181">
        <v>1730274</v>
      </c>
      <c r="B181">
        <v>113.266777</v>
      </c>
      <c r="C181">
        <v>1</v>
      </c>
      <c r="D181" t="s">
        <v>1019</v>
      </c>
      <c r="E181" t="s">
        <v>4713</v>
      </c>
      <c r="F181" t="s">
        <v>4756</v>
      </c>
      <c r="G181" t="s">
        <v>1020</v>
      </c>
      <c r="H181" t="s">
        <v>4758</v>
      </c>
      <c r="I181" t="s">
        <v>1021</v>
      </c>
      <c r="J181" t="s">
        <v>4760</v>
      </c>
      <c r="K181">
        <v>3525</v>
      </c>
      <c r="L181" s="32" t="s">
        <v>8645</v>
      </c>
    </row>
    <row r="182" spans="1:12" x14ac:dyDescent="0.25">
      <c r="A182">
        <v>1528076</v>
      </c>
      <c r="B182">
        <v>7.1195789999999999</v>
      </c>
      <c r="C182">
        <v>2</v>
      </c>
      <c r="D182" t="s">
        <v>1153</v>
      </c>
      <c r="E182" t="s">
        <v>4713</v>
      </c>
      <c r="F182" t="s">
        <v>4756</v>
      </c>
      <c r="G182" t="s">
        <v>1020</v>
      </c>
      <c r="H182" t="s">
        <v>4758</v>
      </c>
      <c r="I182" t="s">
        <v>1154</v>
      </c>
      <c r="J182" t="s">
        <v>4760</v>
      </c>
      <c r="K182">
        <v>2659</v>
      </c>
      <c r="L182" s="32" t="s">
        <v>8646</v>
      </c>
    </row>
    <row r="183" spans="1:12" x14ac:dyDescent="0.25">
      <c r="A183">
        <v>1730756</v>
      </c>
      <c r="B183">
        <v>19.631285999999999</v>
      </c>
      <c r="C183">
        <v>3</v>
      </c>
      <c r="D183" t="s">
        <v>1065</v>
      </c>
      <c r="E183" t="s">
        <v>4713</v>
      </c>
      <c r="F183" t="s">
        <v>4756</v>
      </c>
      <c r="G183" t="s">
        <v>4758</v>
      </c>
      <c r="H183" t="s">
        <v>4758</v>
      </c>
      <c r="I183" t="s">
        <v>1066</v>
      </c>
      <c r="J183" t="s">
        <v>4760</v>
      </c>
      <c r="K183">
        <v>17</v>
      </c>
      <c r="L183" s="32" t="s">
        <v>8647</v>
      </c>
    </row>
    <row r="184" spans="1:12" x14ac:dyDescent="0.25">
      <c r="A184">
        <v>1838705</v>
      </c>
      <c r="B184">
        <v>169.91799399999999</v>
      </c>
      <c r="C184">
        <v>3</v>
      </c>
      <c r="D184" t="s">
        <v>1079</v>
      </c>
      <c r="E184" t="s">
        <v>4713</v>
      </c>
      <c r="F184" t="s">
        <v>4756</v>
      </c>
      <c r="G184" t="s">
        <v>1080</v>
      </c>
      <c r="H184" t="s">
        <v>4758</v>
      </c>
      <c r="I184" t="s">
        <v>1081</v>
      </c>
      <c r="J184" t="s">
        <v>4760</v>
      </c>
      <c r="K184">
        <v>41</v>
      </c>
      <c r="L184" s="32" t="s">
        <v>8648</v>
      </c>
    </row>
    <row r="185" spans="1:12" x14ac:dyDescent="0.25">
      <c r="A185">
        <v>1838665</v>
      </c>
      <c r="B185">
        <v>293.48531300000002</v>
      </c>
      <c r="C185">
        <v>1</v>
      </c>
      <c r="D185" t="s">
        <v>1077</v>
      </c>
      <c r="E185" t="s">
        <v>4713</v>
      </c>
      <c r="F185" t="s">
        <v>4756</v>
      </c>
      <c r="G185" t="s">
        <v>4758</v>
      </c>
      <c r="H185" t="s">
        <v>4758</v>
      </c>
      <c r="I185" t="s">
        <v>1078</v>
      </c>
      <c r="J185" t="s">
        <v>4760</v>
      </c>
      <c r="K185">
        <v>618</v>
      </c>
      <c r="L185" s="32" t="s">
        <v>8649</v>
      </c>
    </row>
    <row r="186" spans="1:12" x14ac:dyDescent="0.25">
      <c r="A186">
        <v>2061727</v>
      </c>
      <c r="B186">
        <v>308.73814199999998</v>
      </c>
      <c r="C186">
        <v>2</v>
      </c>
      <c r="D186" t="s">
        <v>1086</v>
      </c>
      <c r="E186" t="s">
        <v>4713</v>
      </c>
      <c r="F186" t="s">
        <v>4756</v>
      </c>
      <c r="G186" t="s">
        <v>1042</v>
      </c>
      <c r="H186" t="s">
        <v>4758</v>
      </c>
      <c r="I186" t="s">
        <v>1087</v>
      </c>
      <c r="J186" t="s">
        <v>4760</v>
      </c>
      <c r="K186">
        <v>2550</v>
      </c>
      <c r="L186" s="32" t="s">
        <v>8650</v>
      </c>
    </row>
    <row r="187" spans="1:12" x14ac:dyDescent="0.25">
      <c r="A187">
        <v>2061765</v>
      </c>
      <c r="B187">
        <v>168.44828999999999</v>
      </c>
      <c r="C187">
        <v>3</v>
      </c>
      <c r="D187" t="s">
        <v>1090</v>
      </c>
      <c r="E187" t="s">
        <v>4713</v>
      </c>
      <c r="F187" t="s">
        <v>4756</v>
      </c>
      <c r="G187" t="s">
        <v>4758</v>
      </c>
      <c r="H187" t="s">
        <v>4758</v>
      </c>
      <c r="I187" t="s">
        <v>1091</v>
      </c>
      <c r="J187" t="s">
        <v>4760</v>
      </c>
      <c r="K187">
        <v>17</v>
      </c>
      <c r="L187" s="32" t="s">
        <v>8651</v>
      </c>
    </row>
    <row r="188" spans="1:12" x14ac:dyDescent="0.25">
      <c r="A188">
        <v>1528117</v>
      </c>
      <c r="B188">
        <v>51.211081</v>
      </c>
      <c r="C188">
        <v>1</v>
      </c>
      <c r="D188" t="s">
        <v>1157</v>
      </c>
      <c r="E188" t="s">
        <v>4713</v>
      </c>
      <c r="F188" t="s">
        <v>4756</v>
      </c>
      <c r="G188" t="s">
        <v>4758</v>
      </c>
      <c r="H188" t="s">
        <v>4758</v>
      </c>
      <c r="I188" t="s">
        <v>1158</v>
      </c>
      <c r="J188" t="s">
        <v>4760</v>
      </c>
      <c r="K188">
        <v>29</v>
      </c>
      <c r="L188" s="32" t="s">
        <v>8652</v>
      </c>
    </row>
    <row r="189" spans="1:12" x14ac:dyDescent="0.25">
      <c r="A189">
        <v>1730657</v>
      </c>
      <c r="B189">
        <v>205.324331</v>
      </c>
      <c r="C189">
        <v>0</v>
      </c>
      <c r="D189" t="s">
        <v>1054</v>
      </c>
      <c r="E189" t="s">
        <v>4713</v>
      </c>
      <c r="F189" t="s">
        <v>4756</v>
      </c>
      <c r="G189" t="s">
        <v>1042</v>
      </c>
      <c r="H189" t="s">
        <v>4758</v>
      </c>
      <c r="I189" t="s">
        <v>1055</v>
      </c>
      <c r="J189" t="s">
        <v>4760</v>
      </c>
      <c r="K189">
        <v>2207</v>
      </c>
      <c r="L189" s="32" t="s">
        <v>8653</v>
      </c>
    </row>
    <row r="190" spans="1:12" x14ac:dyDescent="0.25">
      <c r="A190">
        <v>1730638</v>
      </c>
      <c r="B190">
        <v>114.92200699999999</v>
      </c>
      <c r="C190">
        <v>1</v>
      </c>
      <c r="D190" t="s">
        <v>1052</v>
      </c>
      <c r="E190" t="s">
        <v>4713</v>
      </c>
      <c r="F190" t="s">
        <v>4756</v>
      </c>
      <c r="G190" t="s">
        <v>1042</v>
      </c>
      <c r="H190" t="s">
        <v>4758</v>
      </c>
      <c r="I190" t="s">
        <v>1053</v>
      </c>
      <c r="J190" t="s">
        <v>4760</v>
      </c>
      <c r="K190">
        <v>1716</v>
      </c>
      <c r="L190" s="32" t="s">
        <v>8654</v>
      </c>
    </row>
    <row r="191" spans="1:12" x14ac:dyDescent="0.25">
      <c r="A191">
        <v>1730549</v>
      </c>
      <c r="B191">
        <v>1.890641</v>
      </c>
      <c r="C191">
        <v>3</v>
      </c>
      <c r="D191" t="s">
        <v>1044</v>
      </c>
      <c r="E191" t="s">
        <v>4713</v>
      </c>
      <c r="F191" t="s">
        <v>4756</v>
      </c>
      <c r="G191" t="s">
        <v>1042</v>
      </c>
      <c r="H191" t="s">
        <v>4758</v>
      </c>
      <c r="I191" t="s">
        <v>1045</v>
      </c>
      <c r="J191" t="s">
        <v>4760</v>
      </c>
      <c r="K191">
        <v>2632</v>
      </c>
      <c r="L191" s="32" t="s">
        <v>8655</v>
      </c>
    </row>
    <row r="192" spans="1:12" x14ac:dyDescent="0.25">
      <c r="A192">
        <v>1730529</v>
      </c>
      <c r="B192">
        <v>44.554192999999998</v>
      </c>
      <c r="C192">
        <v>2</v>
      </c>
      <c r="D192" t="s">
        <v>1041</v>
      </c>
      <c r="E192" t="s">
        <v>4713</v>
      </c>
      <c r="F192" t="s">
        <v>4756</v>
      </c>
      <c r="G192" t="s">
        <v>1042</v>
      </c>
      <c r="H192" t="s">
        <v>4758</v>
      </c>
      <c r="I192" t="s">
        <v>1043</v>
      </c>
      <c r="J192" t="s">
        <v>4760</v>
      </c>
      <c r="K192">
        <v>3018</v>
      </c>
      <c r="L192" s="32" t="s">
        <v>8656</v>
      </c>
    </row>
    <row r="193" spans="1:12" x14ac:dyDescent="0.25">
      <c r="A193">
        <v>1730411</v>
      </c>
      <c r="B193">
        <v>1160.2939100000001</v>
      </c>
      <c r="C193">
        <v>3</v>
      </c>
      <c r="D193" t="s">
        <v>1031</v>
      </c>
      <c r="E193" t="s">
        <v>4713</v>
      </c>
      <c r="F193" t="s">
        <v>4756</v>
      </c>
      <c r="G193" t="s">
        <v>4758</v>
      </c>
      <c r="H193" t="s">
        <v>4758</v>
      </c>
      <c r="I193" t="s">
        <v>1032</v>
      </c>
      <c r="J193" t="s">
        <v>4760</v>
      </c>
      <c r="K193">
        <v>1417</v>
      </c>
      <c r="L193" s="32" t="s">
        <v>8657</v>
      </c>
    </row>
    <row r="194" spans="1:12" x14ac:dyDescent="0.25">
      <c r="A194">
        <v>1178180</v>
      </c>
      <c r="B194">
        <v>330.021748</v>
      </c>
      <c r="C194">
        <v>2</v>
      </c>
      <c r="D194" t="s">
        <v>1016</v>
      </c>
      <c r="E194" t="s">
        <v>4713</v>
      </c>
      <c r="F194" t="s">
        <v>4756</v>
      </c>
      <c r="G194" t="s">
        <v>1017</v>
      </c>
      <c r="H194" t="s">
        <v>4758</v>
      </c>
      <c r="I194" t="s">
        <v>1018</v>
      </c>
      <c r="J194" t="s">
        <v>4760</v>
      </c>
      <c r="K194">
        <v>3267</v>
      </c>
      <c r="L194" s="32" t="s">
        <v>8658</v>
      </c>
    </row>
    <row r="195" spans="1:12" x14ac:dyDescent="0.25">
      <c r="A195">
        <v>1504084</v>
      </c>
      <c r="B195">
        <v>397.22967199999999</v>
      </c>
      <c r="C195">
        <v>3</v>
      </c>
      <c r="D195" t="s">
        <v>1161</v>
      </c>
      <c r="E195" t="s">
        <v>4713</v>
      </c>
      <c r="F195" t="s">
        <v>4756</v>
      </c>
      <c r="G195" t="s">
        <v>1017</v>
      </c>
      <c r="H195" t="s">
        <v>4758</v>
      </c>
      <c r="I195" t="s">
        <v>1162</v>
      </c>
      <c r="J195" t="s">
        <v>4760</v>
      </c>
      <c r="K195">
        <v>1488</v>
      </c>
      <c r="L195" s="32" t="s">
        <v>8659</v>
      </c>
    </row>
    <row r="196" spans="1:12" x14ac:dyDescent="0.25">
      <c r="A196">
        <v>1730817</v>
      </c>
      <c r="B196">
        <v>353.40367800000001</v>
      </c>
      <c r="C196">
        <v>3</v>
      </c>
      <c r="D196" t="s">
        <v>1224</v>
      </c>
      <c r="E196" t="s">
        <v>4715</v>
      </c>
      <c r="F196" t="s">
        <v>4756</v>
      </c>
      <c r="G196" t="s">
        <v>1225</v>
      </c>
      <c r="H196" t="s">
        <v>4758</v>
      </c>
      <c r="I196" t="s">
        <v>1226</v>
      </c>
      <c r="J196" t="s">
        <v>4760</v>
      </c>
      <c r="K196">
        <v>1170</v>
      </c>
      <c r="L196" s="32" t="s">
        <v>8660</v>
      </c>
    </row>
    <row r="197" spans="1:12" x14ac:dyDescent="0.25">
      <c r="A197">
        <v>746104</v>
      </c>
      <c r="B197">
        <v>0.38290600000000002</v>
      </c>
      <c r="C197">
        <v>1</v>
      </c>
      <c r="D197" t="s">
        <v>1246</v>
      </c>
      <c r="E197" t="s">
        <v>4715</v>
      </c>
      <c r="F197" t="s">
        <v>4756</v>
      </c>
      <c r="G197" t="s">
        <v>1225</v>
      </c>
      <c r="H197" t="s">
        <v>1247</v>
      </c>
      <c r="I197" t="s">
        <v>1248</v>
      </c>
      <c r="J197" t="s">
        <v>4760</v>
      </c>
      <c r="K197">
        <v>769</v>
      </c>
      <c r="L197" s="32" t="s">
        <v>8661</v>
      </c>
    </row>
    <row r="198" spans="1:12" x14ac:dyDescent="0.25">
      <c r="A198">
        <v>746162</v>
      </c>
      <c r="B198">
        <v>0.12583</v>
      </c>
      <c r="C198">
        <v>3</v>
      </c>
      <c r="D198" t="s">
        <v>1253</v>
      </c>
      <c r="E198" t="s">
        <v>4715</v>
      </c>
      <c r="F198" t="s">
        <v>4756</v>
      </c>
      <c r="G198" t="s">
        <v>1225</v>
      </c>
      <c r="H198" t="s">
        <v>1247</v>
      </c>
      <c r="I198" t="s">
        <v>1254</v>
      </c>
      <c r="J198" t="s">
        <v>4760</v>
      </c>
      <c r="K198">
        <v>365</v>
      </c>
      <c r="L198" s="32" t="s">
        <v>8662</v>
      </c>
    </row>
    <row r="199" spans="1:12" x14ac:dyDescent="0.25">
      <c r="A199">
        <v>746141</v>
      </c>
      <c r="B199">
        <v>0.32481100000000002</v>
      </c>
      <c r="C199">
        <v>2</v>
      </c>
      <c r="D199" t="s">
        <v>1251</v>
      </c>
      <c r="E199" t="s">
        <v>4715</v>
      </c>
      <c r="F199" t="s">
        <v>4756</v>
      </c>
      <c r="G199" t="s">
        <v>1225</v>
      </c>
      <c r="H199" t="s">
        <v>1247</v>
      </c>
      <c r="I199" t="s">
        <v>1252</v>
      </c>
      <c r="J199" t="s">
        <v>4760</v>
      </c>
      <c r="K199">
        <v>954</v>
      </c>
      <c r="L199" s="32" t="s">
        <v>8663</v>
      </c>
    </row>
    <row r="200" spans="1:12" x14ac:dyDescent="0.25">
      <c r="A200">
        <v>746123</v>
      </c>
      <c r="B200">
        <v>0.10815900000000001</v>
      </c>
      <c r="C200">
        <v>3</v>
      </c>
      <c r="D200" t="s">
        <v>1249</v>
      </c>
      <c r="E200" t="s">
        <v>4715</v>
      </c>
      <c r="F200" t="s">
        <v>4756</v>
      </c>
      <c r="G200" t="s">
        <v>1225</v>
      </c>
      <c r="H200" t="s">
        <v>1247</v>
      </c>
      <c r="I200" t="s">
        <v>1250</v>
      </c>
      <c r="J200" t="s">
        <v>4760</v>
      </c>
      <c r="K200">
        <v>304</v>
      </c>
      <c r="L200" s="32" t="s">
        <v>8664</v>
      </c>
    </row>
    <row r="201" spans="1:12" x14ac:dyDescent="0.25">
      <c r="A201">
        <v>746086</v>
      </c>
      <c r="B201">
        <v>1.1029599999999999</v>
      </c>
      <c r="C201">
        <v>4</v>
      </c>
      <c r="D201" t="s">
        <v>1244</v>
      </c>
      <c r="E201" t="s">
        <v>4715</v>
      </c>
      <c r="F201" t="s">
        <v>4756</v>
      </c>
      <c r="G201" t="s">
        <v>1225</v>
      </c>
      <c r="H201" t="s">
        <v>4758</v>
      </c>
      <c r="I201" t="s">
        <v>1245</v>
      </c>
      <c r="J201" t="s">
        <v>4760</v>
      </c>
      <c r="K201">
        <v>1815</v>
      </c>
      <c r="L201" s="32" t="s">
        <v>8665</v>
      </c>
    </row>
    <row r="202" spans="1:12" x14ac:dyDescent="0.25">
      <c r="A202">
        <v>746199</v>
      </c>
      <c r="B202">
        <v>10.948898</v>
      </c>
      <c r="C202">
        <v>0</v>
      </c>
      <c r="D202" t="s">
        <v>1257</v>
      </c>
      <c r="E202" t="s">
        <v>4715</v>
      </c>
      <c r="F202" t="s">
        <v>4756</v>
      </c>
      <c r="G202" t="s">
        <v>1225</v>
      </c>
      <c r="H202" t="s">
        <v>4758</v>
      </c>
      <c r="I202" t="s">
        <v>1258</v>
      </c>
      <c r="J202" t="s">
        <v>4760</v>
      </c>
      <c r="K202">
        <v>1263</v>
      </c>
      <c r="L202" s="32" t="s">
        <v>8666</v>
      </c>
    </row>
    <row r="203" spans="1:12" x14ac:dyDescent="0.25">
      <c r="A203">
        <v>668019</v>
      </c>
      <c r="B203">
        <v>49.347687000000001</v>
      </c>
      <c r="C203">
        <v>1</v>
      </c>
      <c r="D203" t="s">
        <v>1271</v>
      </c>
      <c r="E203" t="s">
        <v>4715</v>
      </c>
      <c r="F203" t="s">
        <v>4756</v>
      </c>
      <c r="G203" t="s">
        <v>4758</v>
      </c>
      <c r="H203" t="s">
        <v>4758</v>
      </c>
      <c r="I203" t="s">
        <v>1272</v>
      </c>
      <c r="J203" t="s">
        <v>4760</v>
      </c>
      <c r="K203">
        <v>891</v>
      </c>
      <c r="L203" s="32" t="s">
        <v>8667</v>
      </c>
    </row>
    <row r="204" spans="1:12" x14ac:dyDescent="0.25">
      <c r="A204">
        <v>746062</v>
      </c>
      <c r="B204">
        <v>1.2138199999999999</v>
      </c>
      <c r="C204">
        <v>0</v>
      </c>
      <c r="D204" t="s">
        <v>1242</v>
      </c>
      <c r="E204" t="s">
        <v>4715</v>
      </c>
      <c r="F204" t="s">
        <v>4756</v>
      </c>
      <c r="G204" t="s">
        <v>1225</v>
      </c>
      <c r="H204" t="s">
        <v>4758</v>
      </c>
      <c r="I204" t="s">
        <v>1243</v>
      </c>
      <c r="J204" t="s">
        <v>4760</v>
      </c>
      <c r="K204">
        <v>1096</v>
      </c>
      <c r="L204" s="32" t="s">
        <v>8668</v>
      </c>
    </row>
    <row r="205" spans="1:12" x14ac:dyDescent="0.25">
      <c r="A205">
        <v>746284</v>
      </c>
      <c r="B205">
        <v>1001.47167</v>
      </c>
      <c r="C205">
        <v>1</v>
      </c>
      <c r="D205" t="s">
        <v>1259</v>
      </c>
      <c r="E205" t="s">
        <v>4715</v>
      </c>
      <c r="F205" t="s">
        <v>4756</v>
      </c>
      <c r="G205" t="s">
        <v>1260</v>
      </c>
      <c r="H205" t="s">
        <v>4758</v>
      </c>
      <c r="I205" t="s">
        <v>1261</v>
      </c>
      <c r="J205" t="s">
        <v>4760</v>
      </c>
      <c r="K205">
        <v>5288</v>
      </c>
      <c r="L205" s="32" t="s">
        <v>8669</v>
      </c>
    </row>
    <row r="206" spans="1:12" x14ac:dyDescent="0.25">
      <c r="A206">
        <v>1838378</v>
      </c>
      <c r="B206">
        <v>448.59174300000001</v>
      </c>
      <c r="C206">
        <v>3</v>
      </c>
      <c r="D206" t="s">
        <v>1236</v>
      </c>
      <c r="E206" t="s">
        <v>4715</v>
      </c>
      <c r="F206" t="s">
        <v>4756</v>
      </c>
      <c r="G206" t="s">
        <v>1234</v>
      </c>
      <c r="H206" t="s">
        <v>4758</v>
      </c>
      <c r="I206" t="s">
        <v>1237</v>
      </c>
      <c r="J206" t="s">
        <v>4760</v>
      </c>
      <c r="K206">
        <v>1549</v>
      </c>
      <c r="L206" s="32" t="s">
        <v>8670</v>
      </c>
    </row>
    <row r="207" spans="1:12" x14ac:dyDescent="0.25">
      <c r="A207">
        <v>746025</v>
      </c>
      <c r="B207">
        <v>34.321390999999998</v>
      </c>
      <c r="C207">
        <v>2</v>
      </c>
      <c r="D207" t="s">
        <v>1238</v>
      </c>
      <c r="E207" t="s">
        <v>4715</v>
      </c>
      <c r="F207" t="s">
        <v>4756</v>
      </c>
      <c r="G207" t="s">
        <v>1225</v>
      </c>
      <c r="H207" t="s">
        <v>4758</v>
      </c>
      <c r="I207" t="s">
        <v>1239</v>
      </c>
      <c r="J207" t="s">
        <v>4760</v>
      </c>
      <c r="K207">
        <v>1222</v>
      </c>
      <c r="L207" s="32" t="s">
        <v>8671</v>
      </c>
    </row>
    <row r="208" spans="1:12" x14ac:dyDescent="0.25">
      <c r="A208">
        <v>667970</v>
      </c>
      <c r="B208">
        <v>128.56304299999999</v>
      </c>
      <c r="C208">
        <v>0</v>
      </c>
      <c r="D208" t="s">
        <v>1267</v>
      </c>
      <c r="E208" t="s">
        <v>4715</v>
      </c>
      <c r="F208" t="s">
        <v>4756</v>
      </c>
      <c r="G208" t="s">
        <v>1225</v>
      </c>
      <c r="H208" t="s">
        <v>4758</v>
      </c>
      <c r="I208" t="s">
        <v>1268</v>
      </c>
      <c r="J208" t="s">
        <v>4760</v>
      </c>
      <c r="K208">
        <v>862</v>
      </c>
      <c r="L208" s="32" t="s">
        <v>8672</v>
      </c>
    </row>
    <row r="209" spans="1:12" x14ac:dyDescent="0.25">
      <c r="A209">
        <v>668043</v>
      </c>
      <c r="B209">
        <v>0.59638199999999997</v>
      </c>
      <c r="C209">
        <v>1</v>
      </c>
      <c r="D209" t="s">
        <v>1273</v>
      </c>
      <c r="E209" t="s">
        <v>4715</v>
      </c>
      <c r="F209" t="s">
        <v>4756</v>
      </c>
      <c r="G209" t="s">
        <v>1225</v>
      </c>
      <c r="H209" t="s">
        <v>4758</v>
      </c>
      <c r="I209" t="s">
        <v>1274</v>
      </c>
      <c r="J209" t="s">
        <v>4760</v>
      </c>
      <c r="K209">
        <v>1290</v>
      </c>
      <c r="L209" s="32" t="s">
        <v>8673</v>
      </c>
    </row>
    <row r="210" spans="1:12" x14ac:dyDescent="0.25">
      <c r="A210">
        <v>668059</v>
      </c>
      <c r="B210">
        <v>2.4467189999999999</v>
      </c>
      <c r="C210">
        <v>3</v>
      </c>
      <c r="D210" t="s">
        <v>1275</v>
      </c>
      <c r="E210" t="s">
        <v>4715</v>
      </c>
      <c r="F210" t="s">
        <v>4756</v>
      </c>
      <c r="G210" t="s">
        <v>1225</v>
      </c>
      <c r="H210" t="s">
        <v>4758</v>
      </c>
      <c r="I210" t="s">
        <v>1276</v>
      </c>
      <c r="J210" t="s">
        <v>4760</v>
      </c>
      <c r="K210">
        <v>1111</v>
      </c>
      <c r="L210" s="32" t="s">
        <v>8674</v>
      </c>
    </row>
    <row r="211" spans="1:12" x14ac:dyDescent="0.25">
      <c r="A211">
        <v>746043</v>
      </c>
      <c r="B211">
        <v>0.58686499999999997</v>
      </c>
      <c r="C211">
        <v>3</v>
      </c>
      <c r="D211" t="s">
        <v>1240</v>
      </c>
      <c r="E211" t="s">
        <v>4715</v>
      </c>
      <c r="F211" t="s">
        <v>4756</v>
      </c>
      <c r="G211" t="s">
        <v>1225</v>
      </c>
      <c r="H211" t="s">
        <v>4758</v>
      </c>
      <c r="I211" t="s">
        <v>1241</v>
      </c>
      <c r="J211" t="s">
        <v>4760</v>
      </c>
      <c r="K211">
        <v>974</v>
      </c>
      <c r="L211" s="32" t="s">
        <v>8675</v>
      </c>
    </row>
    <row r="212" spans="1:12" x14ac:dyDescent="0.25">
      <c r="A212">
        <v>668079</v>
      </c>
      <c r="B212">
        <v>4.7305859999999997</v>
      </c>
      <c r="C212">
        <v>2</v>
      </c>
      <c r="D212" t="s">
        <v>1277</v>
      </c>
      <c r="E212" t="s">
        <v>4715</v>
      </c>
      <c r="F212" t="s">
        <v>4756</v>
      </c>
      <c r="G212" t="s">
        <v>1225</v>
      </c>
      <c r="H212" t="s">
        <v>4758</v>
      </c>
      <c r="I212" t="s">
        <v>1278</v>
      </c>
      <c r="J212" t="s">
        <v>4760</v>
      </c>
      <c r="K212">
        <v>1611</v>
      </c>
      <c r="L212" s="32" t="s">
        <v>8676</v>
      </c>
    </row>
    <row r="213" spans="1:12" x14ac:dyDescent="0.25">
      <c r="A213">
        <v>746179</v>
      </c>
      <c r="B213">
        <v>2.7704119999999999</v>
      </c>
      <c r="C213">
        <v>1</v>
      </c>
      <c r="D213" t="s">
        <v>1255</v>
      </c>
      <c r="E213" t="s">
        <v>4715</v>
      </c>
      <c r="F213" t="s">
        <v>4756</v>
      </c>
      <c r="G213" t="s">
        <v>1225</v>
      </c>
      <c r="H213" t="s">
        <v>4758</v>
      </c>
      <c r="I213" t="s">
        <v>1256</v>
      </c>
      <c r="J213" t="s">
        <v>4760</v>
      </c>
      <c r="K213">
        <v>1873</v>
      </c>
      <c r="L213" s="32" t="s">
        <v>8677</v>
      </c>
    </row>
    <row r="214" spans="1:12" x14ac:dyDescent="0.25">
      <c r="A214">
        <v>667846</v>
      </c>
      <c r="B214">
        <v>1.518645</v>
      </c>
      <c r="C214">
        <v>1</v>
      </c>
      <c r="D214" t="s">
        <v>1265</v>
      </c>
      <c r="E214" t="s">
        <v>4715</v>
      </c>
      <c r="F214" t="s">
        <v>4756</v>
      </c>
      <c r="G214" t="s">
        <v>1263</v>
      </c>
      <c r="H214" t="s">
        <v>4758</v>
      </c>
      <c r="I214" t="s">
        <v>1266</v>
      </c>
      <c r="J214" t="s">
        <v>4760</v>
      </c>
      <c r="K214">
        <v>662</v>
      </c>
      <c r="L214" s="32" t="s">
        <v>8678</v>
      </c>
    </row>
    <row r="215" spans="1:12" x14ac:dyDescent="0.25">
      <c r="A215">
        <v>667830</v>
      </c>
      <c r="B215">
        <v>0.33272400000000002</v>
      </c>
      <c r="C215">
        <v>2</v>
      </c>
      <c r="D215" t="s">
        <v>1262</v>
      </c>
      <c r="E215" t="s">
        <v>4715</v>
      </c>
      <c r="F215" t="s">
        <v>4756</v>
      </c>
      <c r="G215" t="s">
        <v>1263</v>
      </c>
      <c r="H215" t="s">
        <v>4758</v>
      </c>
      <c r="I215" t="s">
        <v>1264</v>
      </c>
      <c r="J215" t="s">
        <v>4760</v>
      </c>
      <c r="K215">
        <v>353</v>
      </c>
      <c r="L215" s="32" t="s">
        <v>8679</v>
      </c>
    </row>
    <row r="216" spans="1:12" x14ac:dyDescent="0.25">
      <c r="A216">
        <v>667998</v>
      </c>
      <c r="B216">
        <v>160.05357900000001</v>
      </c>
      <c r="C216">
        <v>3</v>
      </c>
      <c r="D216" t="s">
        <v>1269</v>
      </c>
      <c r="E216" t="s">
        <v>4715</v>
      </c>
      <c r="F216" t="s">
        <v>4756</v>
      </c>
      <c r="G216" t="s">
        <v>4758</v>
      </c>
      <c r="H216" t="s">
        <v>4758</v>
      </c>
      <c r="I216" t="s">
        <v>1270</v>
      </c>
      <c r="J216" t="s">
        <v>4760</v>
      </c>
      <c r="K216">
        <v>325</v>
      </c>
      <c r="L216" s="32" t="s">
        <v>8680</v>
      </c>
    </row>
    <row r="217" spans="1:12" x14ac:dyDescent="0.25">
      <c r="A217">
        <v>1730797</v>
      </c>
      <c r="B217">
        <v>169.33093500000001</v>
      </c>
      <c r="C217">
        <v>4</v>
      </c>
      <c r="D217" t="s">
        <v>1222</v>
      </c>
      <c r="E217" t="s">
        <v>4715</v>
      </c>
      <c r="F217" t="s">
        <v>4756</v>
      </c>
      <c r="G217" t="s">
        <v>4758</v>
      </c>
      <c r="H217" t="s">
        <v>4758</v>
      </c>
      <c r="I217" t="s">
        <v>1223</v>
      </c>
      <c r="J217" t="s">
        <v>4760</v>
      </c>
      <c r="K217">
        <v>354</v>
      </c>
      <c r="L217" s="32" t="s">
        <v>8681</v>
      </c>
    </row>
    <row r="218" spans="1:12" x14ac:dyDescent="0.25">
      <c r="A218">
        <v>1730839</v>
      </c>
      <c r="B218">
        <v>731.31964200000004</v>
      </c>
      <c r="C218">
        <v>2</v>
      </c>
      <c r="D218" t="s">
        <v>1227</v>
      </c>
      <c r="E218" t="s">
        <v>4715</v>
      </c>
      <c r="F218" t="s">
        <v>4756</v>
      </c>
      <c r="G218" t="s">
        <v>4758</v>
      </c>
      <c r="H218" t="s">
        <v>4758</v>
      </c>
      <c r="I218" t="s">
        <v>1228</v>
      </c>
      <c r="J218" t="s">
        <v>4760</v>
      </c>
      <c r="K218">
        <v>288</v>
      </c>
      <c r="L218" s="32" t="s">
        <v>8682</v>
      </c>
    </row>
    <row r="219" spans="1:12" x14ac:dyDescent="0.25">
      <c r="A219">
        <v>1408679</v>
      </c>
      <c r="B219">
        <v>331.699183</v>
      </c>
      <c r="C219">
        <v>0</v>
      </c>
      <c r="D219" t="s">
        <v>1196</v>
      </c>
      <c r="E219" t="s">
        <v>4715</v>
      </c>
      <c r="F219" t="s">
        <v>4756</v>
      </c>
      <c r="G219" t="s">
        <v>4758</v>
      </c>
      <c r="H219" t="s">
        <v>4758</v>
      </c>
      <c r="I219" t="s">
        <v>1197</v>
      </c>
      <c r="J219" t="s">
        <v>4760</v>
      </c>
      <c r="K219">
        <v>1634</v>
      </c>
      <c r="L219" s="32" t="s">
        <v>8683</v>
      </c>
    </row>
    <row r="220" spans="1:12" x14ac:dyDescent="0.25">
      <c r="A220">
        <v>1408652</v>
      </c>
      <c r="B220">
        <v>226.21172200000001</v>
      </c>
      <c r="C220">
        <v>1</v>
      </c>
      <c r="D220" t="s">
        <v>1193</v>
      </c>
      <c r="E220" t="s">
        <v>4715</v>
      </c>
      <c r="F220" t="s">
        <v>4756</v>
      </c>
      <c r="G220" t="s">
        <v>1194</v>
      </c>
      <c r="H220" t="s">
        <v>4758</v>
      </c>
      <c r="I220" t="s">
        <v>1195</v>
      </c>
      <c r="J220" t="s">
        <v>4760</v>
      </c>
      <c r="K220">
        <v>2430</v>
      </c>
      <c r="L220" s="32" t="s">
        <v>8684</v>
      </c>
    </row>
    <row r="221" spans="1:12" x14ac:dyDescent="0.25">
      <c r="A221">
        <v>1408742</v>
      </c>
      <c r="B221">
        <v>41.923316</v>
      </c>
      <c r="C221">
        <v>3</v>
      </c>
      <c r="D221" t="s">
        <v>1203</v>
      </c>
      <c r="E221" t="s">
        <v>4715</v>
      </c>
      <c r="F221" t="s">
        <v>4756</v>
      </c>
      <c r="G221" t="s">
        <v>1194</v>
      </c>
      <c r="H221" t="s">
        <v>4758</v>
      </c>
      <c r="I221" t="s">
        <v>1204</v>
      </c>
      <c r="J221" t="s">
        <v>4760</v>
      </c>
      <c r="K221">
        <v>2864</v>
      </c>
      <c r="L221" s="32" t="s">
        <v>8685</v>
      </c>
    </row>
    <row r="222" spans="1:12" x14ac:dyDescent="0.25">
      <c r="A222">
        <v>1408780</v>
      </c>
      <c r="B222">
        <v>2.2381549999999999</v>
      </c>
      <c r="C222">
        <v>3</v>
      </c>
      <c r="D222" t="s">
        <v>1207</v>
      </c>
      <c r="E222" t="s">
        <v>4715</v>
      </c>
      <c r="F222" t="s">
        <v>4756</v>
      </c>
      <c r="G222" t="s">
        <v>1194</v>
      </c>
      <c r="H222" t="s">
        <v>1208</v>
      </c>
      <c r="I222" t="s">
        <v>1209</v>
      </c>
      <c r="J222" t="s">
        <v>4760</v>
      </c>
      <c r="K222">
        <v>3102</v>
      </c>
      <c r="L222" s="32" t="s">
        <v>8686</v>
      </c>
    </row>
    <row r="223" spans="1:12" x14ac:dyDescent="0.25">
      <c r="A223">
        <v>1408816</v>
      </c>
      <c r="B223">
        <v>0.452787</v>
      </c>
      <c r="C223">
        <v>3</v>
      </c>
      <c r="D223" t="s">
        <v>1212</v>
      </c>
      <c r="E223" t="s">
        <v>4715</v>
      </c>
      <c r="F223" t="s">
        <v>4756</v>
      </c>
      <c r="G223" t="s">
        <v>1194</v>
      </c>
      <c r="H223" t="s">
        <v>1208</v>
      </c>
      <c r="I223" t="s">
        <v>1213</v>
      </c>
      <c r="J223" t="s">
        <v>4760</v>
      </c>
      <c r="K223">
        <v>1567</v>
      </c>
      <c r="L223" s="32" t="s">
        <v>8687</v>
      </c>
    </row>
    <row r="224" spans="1:12" x14ac:dyDescent="0.25">
      <c r="A224">
        <v>1408832</v>
      </c>
      <c r="B224">
        <v>1.467808</v>
      </c>
      <c r="C224">
        <v>2</v>
      </c>
      <c r="D224" t="s">
        <v>1214</v>
      </c>
      <c r="E224" t="s">
        <v>4715</v>
      </c>
      <c r="F224" t="s">
        <v>4756</v>
      </c>
      <c r="G224" t="s">
        <v>1194</v>
      </c>
      <c r="H224" t="s">
        <v>1208</v>
      </c>
      <c r="I224" t="s">
        <v>1215</v>
      </c>
      <c r="J224" t="s">
        <v>4760</v>
      </c>
      <c r="K224">
        <v>1590</v>
      </c>
      <c r="L224" s="32" t="s">
        <v>8688</v>
      </c>
    </row>
    <row r="225" spans="1:12" x14ac:dyDescent="0.25">
      <c r="A225">
        <v>1408796</v>
      </c>
      <c r="B225">
        <v>0.70818599999999998</v>
      </c>
      <c r="C225">
        <v>0</v>
      </c>
      <c r="D225" t="s">
        <v>1210</v>
      </c>
      <c r="E225" t="s">
        <v>4715</v>
      </c>
      <c r="F225" t="s">
        <v>4756</v>
      </c>
      <c r="G225" t="s">
        <v>1194</v>
      </c>
      <c r="H225" t="s">
        <v>1208</v>
      </c>
      <c r="I225" t="s">
        <v>1211</v>
      </c>
      <c r="J225" t="s">
        <v>4760</v>
      </c>
      <c r="K225">
        <v>1396</v>
      </c>
      <c r="L225" s="32" t="s">
        <v>8689</v>
      </c>
    </row>
    <row r="226" spans="1:12" x14ac:dyDescent="0.25">
      <c r="A226">
        <v>1408761</v>
      </c>
      <c r="B226">
        <v>37.104861</v>
      </c>
      <c r="C226">
        <v>2</v>
      </c>
      <c r="D226" t="s">
        <v>1205</v>
      </c>
      <c r="E226" t="s">
        <v>4715</v>
      </c>
      <c r="F226" t="s">
        <v>4756</v>
      </c>
      <c r="G226" t="s">
        <v>1194</v>
      </c>
      <c r="H226" t="s">
        <v>4758</v>
      </c>
      <c r="I226" t="s">
        <v>1206</v>
      </c>
      <c r="J226" t="s">
        <v>4760</v>
      </c>
      <c r="K226">
        <v>1793</v>
      </c>
      <c r="L226" s="32" t="s">
        <v>8690</v>
      </c>
    </row>
    <row r="227" spans="1:12" x14ac:dyDescent="0.25">
      <c r="A227">
        <v>1408852</v>
      </c>
      <c r="B227">
        <v>44.357024000000003</v>
      </c>
      <c r="C227">
        <v>1</v>
      </c>
      <c r="D227" t="s">
        <v>1216</v>
      </c>
      <c r="E227" t="s">
        <v>4715</v>
      </c>
      <c r="F227" t="s">
        <v>4756</v>
      </c>
      <c r="G227" t="s">
        <v>1194</v>
      </c>
      <c r="H227" t="s">
        <v>4758</v>
      </c>
      <c r="I227" t="s">
        <v>1217</v>
      </c>
      <c r="J227" t="s">
        <v>4760</v>
      </c>
      <c r="K227">
        <v>2180</v>
      </c>
      <c r="L227" s="32" t="s">
        <v>8691</v>
      </c>
    </row>
    <row r="228" spans="1:12" x14ac:dyDescent="0.25">
      <c r="A228">
        <v>1408874</v>
      </c>
      <c r="B228">
        <v>74.074175999999994</v>
      </c>
      <c r="C228">
        <v>0</v>
      </c>
      <c r="D228" t="s">
        <v>1218</v>
      </c>
      <c r="E228" t="s">
        <v>4715</v>
      </c>
      <c r="F228" t="s">
        <v>4756</v>
      </c>
      <c r="G228" t="s">
        <v>1194</v>
      </c>
      <c r="H228" t="s">
        <v>4758</v>
      </c>
      <c r="I228" t="s">
        <v>1219</v>
      </c>
      <c r="J228" t="s">
        <v>4760</v>
      </c>
      <c r="K228">
        <v>2836</v>
      </c>
      <c r="L228" s="32" t="s">
        <v>8692</v>
      </c>
    </row>
    <row r="229" spans="1:12" x14ac:dyDescent="0.25">
      <c r="A229">
        <v>1408895</v>
      </c>
      <c r="B229">
        <v>60.255361000000001</v>
      </c>
      <c r="C229">
        <v>3</v>
      </c>
      <c r="D229" t="s">
        <v>1220</v>
      </c>
      <c r="E229" t="s">
        <v>4715</v>
      </c>
      <c r="F229" t="s">
        <v>4756</v>
      </c>
      <c r="G229" t="s">
        <v>1194</v>
      </c>
      <c r="H229" t="s">
        <v>4758</v>
      </c>
      <c r="I229" t="s">
        <v>1221</v>
      </c>
      <c r="J229" t="s">
        <v>4760</v>
      </c>
      <c r="K229">
        <v>305</v>
      </c>
      <c r="L229" s="32" t="s">
        <v>8693</v>
      </c>
    </row>
    <row r="230" spans="1:12" x14ac:dyDescent="0.25">
      <c r="A230">
        <v>1730862</v>
      </c>
      <c r="B230">
        <v>120.56464200000001</v>
      </c>
      <c r="C230">
        <v>2</v>
      </c>
      <c r="D230" t="s">
        <v>1229</v>
      </c>
      <c r="E230" t="s">
        <v>4715</v>
      </c>
      <c r="F230" t="s">
        <v>4756</v>
      </c>
      <c r="G230" t="s">
        <v>1194</v>
      </c>
      <c r="H230" t="s">
        <v>4758</v>
      </c>
      <c r="I230" t="s">
        <v>1230</v>
      </c>
      <c r="J230" t="s">
        <v>4760</v>
      </c>
      <c r="K230">
        <v>793</v>
      </c>
      <c r="L230" s="32" t="s">
        <v>8694</v>
      </c>
    </row>
    <row r="231" spans="1:12" x14ac:dyDescent="0.25">
      <c r="A231">
        <v>1408702</v>
      </c>
      <c r="B231">
        <v>89.871043</v>
      </c>
      <c r="C231">
        <v>2</v>
      </c>
      <c r="D231" t="s">
        <v>1198</v>
      </c>
      <c r="E231" t="s">
        <v>4715</v>
      </c>
      <c r="F231" t="s">
        <v>4756</v>
      </c>
      <c r="G231" t="s">
        <v>1199</v>
      </c>
      <c r="H231" t="s">
        <v>4758</v>
      </c>
      <c r="I231" t="s">
        <v>1200</v>
      </c>
      <c r="J231" t="s">
        <v>4760</v>
      </c>
      <c r="K231">
        <v>886</v>
      </c>
      <c r="L231" s="32" t="s">
        <v>8695</v>
      </c>
    </row>
    <row r="232" spans="1:12" x14ac:dyDescent="0.25">
      <c r="A232">
        <v>1730882</v>
      </c>
      <c r="B232">
        <v>465.28607899999997</v>
      </c>
      <c r="C232">
        <v>3</v>
      </c>
      <c r="D232" t="s">
        <v>1231</v>
      </c>
      <c r="E232" t="s">
        <v>4715</v>
      </c>
      <c r="F232" t="s">
        <v>4756</v>
      </c>
      <c r="G232" t="s">
        <v>4758</v>
      </c>
      <c r="H232" t="s">
        <v>4758</v>
      </c>
      <c r="I232" t="s">
        <v>1232</v>
      </c>
      <c r="J232" t="s">
        <v>4760</v>
      </c>
      <c r="K232">
        <v>756</v>
      </c>
      <c r="L232" s="32" t="s">
        <v>8696</v>
      </c>
    </row>
    <row r="233" spans="1:12" x14ac:dyDescent="0.25">
      <c r="A233">
        <v>1408720</v>
      </c>
      <c r="B233">
        <v>177.739868</v>
      </c>
      <c r="C233">
        <v>0</v>
      </c>
      <c r="D233" t="s">
        <v>1201</v>
      </c>
      <c r="E233" t="s">
        <v>4715</v>
      </c>
      <c r="F233" t="s">
        <v>4756</v>
      </c>
      <c r="G233" t="s">
        <v>1194</v>
      </c>
      <c r="H233" t="s">
        <v>4758</v>
      </c>
      <c r="I233" t="s">
        <v>1202</v>
      </c>
      <c r="J233" t="s">
        <v>4760</v>
      </c>
      <c r="K233">
        <v>2949</v>
      </c>
      <c r="L233" s="32" t="s">
        <v>8697</v>
      </c>
    </row>
    <row r="234" spans="1:12" x14ac:dyDescent="0.25">
      <c r="A234">
        <v>1730924</v>
      </c>
      <c r="B234">
        <v>19.538482999999999</v>
      </c>
      <c r="C234">
        <v>4</v>
      </c>
      <c r="D234" t="s">
        <v>1233</v>
      </c>
      <c r="E234" t="s">
        <v>4715</v>
      </c>
      <c r="F234" t="s">
        <v>4756</v>
      </c>
      <c r="G234" t="s">
        <v>1234</v>
      </c>
      <c r="H234" t="s">
        <v>4758</v>
      </c>
      <c r="I234" t="s">
        <v>1235</v>
      </c>
      <c r="J234" t="s">
        <v>4760</v>
      </c>
      <c r="K234">
        <v>127</v>
      </c>
      <c r="L234" s="32" t="s">
        <v>8698</v>
      </c>
    </row>
    <row r="235" spans="1:12" x14ac:dyDescent="0.25">
      <c r="A235">
        <v>841440</v>
      </c>
      <c r="B235">
        <v>895.57905900000003</v>
      </c>
      <c r="C235">
        <v>0</v>
      </c>
      <c r="D235" t="s">
        <v>1311</v>
      </c>
      <c r="E235" t="s">
        <v>4717</v>
      </c>
      <c r="F235" t="s">
        <v>4756</v>
      </c>
      <c r="G235" t="s">
        <v>1288</v>
      </c>
      <c r="H235" t="s">
        <v>4758</v>
      </c>
      <c r="I235" t="s">
        <v>1312</v>
      </c>
      <c r="J235" t="s">
        <v>4760</v>
      </c>
      <c r="K235">
        <v>2879</v>
      </c>
      <c r="L235" s="32" t="s">
        <v>8699</v>
      </c>
    </row>
    <row r="236" spans="1:12" x14ac:dyDescent="0.25">
      <c r="A236">
        <v>841377</v>
      </c>
      <c r="B236">
        <v>48.233460000000001</v>
      </c>
      <c r="C236">
        <v>2</v>
      </c>
      <c r="D236" t="s">
        <v>1303</v>
      </c>
      <c r="E236" t="s">
        <v>4717</v>
      </c>
      <c r="F236" t="s">
        <v>4756</v>
      </c>
      <c r="G236" t="s">
        <v>1288</v>
      </c>
      <c r="H236" t="s">
        <v>4758</v>
      </c>
      <c r="I236" t="s">
        <v>1304</v>
      </c>
      <c r="J236" t="s">
        <v>4760</v>
      </c>
      <c r="K236">
        <v>3829</v>
      </c>
      <c r="L236" s="32" t="s">
        <v>8700</v>
      </c>
    </row>
    <row r="237" spans="1:12" x14ac:dyDescent="0.25">
      <c r="A237">
        <v>841356</v>
      </c>
      <c r="B237">
        <v>42.600729999999999</v>
      </c>
      <c r="C237">
        <v>1</v>
      </c>
      <c r="D237" t="s">
        <v>1301</v>
      </c>
      <c r="E237" t="s">
        <v>4717</v>
      </c>
      <c r="F237" t="s">
        <v>4756</v>
      </c>
      <c r="G237" t="s">
        <v>1288</v>
      </c>
      <c r="H237" t="s">
        <v>4758</v>
      </c>
      <c r="I237" t="s">
        <v>1302</v>
      </c>
      <c r="J237" t="s">
        <v>4760</v>
      </c>
      <c r="K237">
        <v>1134</v>
      </c>
      <c r="L237" s="32" t="s">
        <v>8701</v>
      </c>
    </row>
    <row r="238" spans="1:12" x14ac:dyDescent="0.25">
      <c r="A238">
        <v>841282</v>
      </c>
      <c r="B238">
        <v>0.69172800000000001</v>
      </c>
      <c r="C238">
        <v>0</v>
      </c>
      <c r="D238" t="s">
        <v>1292</v>
      </c>
      <c r="E238" t="s">
        <v>4717</v>
      </c>
      <c r="F238" t="s">
        <v>4756</v>
      </c>
      <c r="G238" t="s">
        <v>1288</v>
      </c>
      <c r="H238" t="s">
        <v>1293</v>
      </c>
      <c r="I238" t="s">
        <v>1294</v>
      </c>
      <c r="J238" t="s">
        <v>4760</v>
      </c>
      <c r="K238">
        <v>1065</v>
      </c>
      <c r="L238" s="32" t="s">
        <v>8702</v>
      </c>
    </row>
    <row r="239" spans="1:12" x14ac:dyDescent="0.25">
      <c r="A239">
        <v>841320</v>
      </c>
      <c r="B239">
        <v>1.2537100000000001</v>
      </c>
      <c r="C239">
        <v>3</v>
      </c>
      <c r="D239" t="s">
        <v>1297</v>
      </c>
      <c r="E239" t="s">
        <v>4717</v>
      </c>
      <c r="F239" t="s">
        <v>4756</v>
      </c>
      <c r="G239" t="s">
        <v>1288</v>
      </c>
      <c r="H239" t="s">
        <v>4758</v>
      </c>
      <c r="I239" t="s">
        <v>1298</v>
      </c>
      <c r="J239" t="s">
        <v>4760</v>
      </c>
      <c r="K239">
        <v>2181</v>
      </c>
      <c r="L239" s="32" t="s">
        <v>8703</v>
      </c>
    </row>
    <row r="240" spans="1:12" x14ac:dyDescent="0.25">
      <c r="A240">
        <v>841337</v>
      </c>
      <c r="B240">
        <v>68.989604</v>
      </c>
      <c r="C240">
        <v>0</v>
      </c>
      <c r="D240" t="s">
        <v>1299</v>
      </c>
      <c r="E240" t="s">
        <v>4717</v>
      </c>
      <c r="F240" t="s">
        <v>4756</v>
      </c>
      <c r="G240" t="s">
        <v>4758</v>
      </c>
      <c r="H240" t="s">
        <v>4758</v>
      </c>
      <c r="I240" t="s">
        <v>1300</v>
      </c>
      <c r="J240" t="s">
        <v>4760</v>
      </c>
      <c r="K240">
        <v>1241</v>
      </c>
      <c r="L240" s="32" t="s">
        <v>8704</v>
      </c>
    </row>
    <row r="241" spans="1:12" x14ac:dyDescent="0.25">
      <c r="A241">
        <v>841246</v>
      </c>
      <c r="B241">
        <v>6.5379500000000004</v>
      </c>
      <c r="C241">
        <v>3</v>
      </c>
      <c r="D241" t="s">
        <v>1287</v>
      </c>
      <c r="E241" t="s">
        <v>4717</v>
      </c>
      <c r="F241" t="s">
        <v>4756</v>
      </c>
      <c r="G241" t="s">
        <v>1288</v>
      </c>
      <c r="H241" t="s">
        <v>4758</v>
      </c>
      <c r="I241" t="s">
        <v>1289</v>
      </c>
      <c r="J241" t="s">
        <v>4760</v>
      </c>
      <c r="K241">
        <v>3296</v>
      </c>
      <c r="L241" s="32" t="s">
        <v>8705</v>
      </c>
    </row>
    <row r="242" spans="1:12" x14ac:dyDescent="0.25">
      <c r="A242">
        <v>841229</v>
      </c>
      <c r="B242">
        <v>13.115095999999999</v>
      </c>
      <c r="C242">
        <v>4</v>
      </c>
      <c r="D242" t="s">
        <v>1285</v>
      </c>
      <c r="E242" t="s">
        <v>4717</v>
      </c>
      <c r="F242" t="s">
        <v>4756</v>
      </c>
      <c r="G242" t="s">
        <v>4758</v>
      </c>
      <c r="H242" t="s">
        <v>4758</v>
      </c>
      <c r="I242" t="s">
        <v>1286</v>
      </c>
      <c r="J242" t="s">
        <v>4760</v>
      </c>
      <c r="K242">
        <v>871</v>
      </c>
      <c r="L242" s="32" t="s">
        <v>8706</v>
      </c>
    </row>
    <row r="243" spans="1:12" x14ac:dyDescent="0.25">
      <c r="A243">
        <v>746659</v>
      </c>
      <c r="B243">
        <v>460.38577800000002</v>
      </c>
      <c r="C243">
        <v>1</v>
      </c>
      <c r="D243" t="s">
        <v>1320</v>
      </c>
      <c r="E243" t="s">
        <v>4717</v>
      </c>
      <c r="F243" t="s">
        <v>4756</v>
      </c>
      <c r="G243" t="s">
        <v>4758</v>
      </c>
      <c r="H243" t="s">
        <v>4758</v>
      </c>
      <c r="I243" t="s">
        <v>1321</v>
      </c>
      <c r="J243" t="s">
        <v>4760</v>
      </c>
      <c r="K243">
        <v>4805</v>
      </c>
      <c r="L243" s="32" t="s">
        <v>8707</v>
      </c>
    </row>
    <row r="244" spans="1:12" x14ac:dyDescent="0.25">
      <c r="A244">
        <v>841395</v>
      </c>
      <c r="B244">
        <v>201.502139</v>
      </c>
      <c r="C244">
        <v>0</v>
      </c>
      <c r="D244" t="s">
        <v>1305</v>
      </c>
      <c r="E244" t="s">
        <v>4717</v>
      </c>
      <c r="F244" t="s">
        <v>4756</v>
      </c>
      <c r="G244" t="s">
        <v>1306</v>
      </c>
      <c r="H244" t="s">
        <v>4758</v>
      </c>
      <c r="I244" t="s">
        <v>1307</v>
      </c>
      <c r="J244" t="s">
        <v>4760</v>
      </c>
      <c r="K244">
        <v>424</v>
      </c>
      <c r="L244" s="32" t="s">
        <v>8708</v>
      </c>
    </row>
    <row r="245" spans="1:12" x14ac:dyDescent="0.25">
      <c r="A245">
        <v>746306</v>
      </c>
      <c r="B245">
        <v>371.10300699999999</v>
      </c>
      <c r="C245">
        <v>1</v>
      </c>
      <c r="D245" t="s">
        <v>1315</v>
      </c>
      <c r="E245" t="s">
        <v>4717</v>
      </c>
      <c r="F245" t="s">
        <v>4756</v>
      </c>
      <c r="G245" t="s">
        <v>4758</v>
      </c>
      <c r="H245" t="s">
        <v>4758</v>
      </c>
      <c r="I245" t="s">
        <v>1316</v>
      </c>
      <c r="J245" t="s">
        <v>4760</v>
      </c>
      <c r="K245">
        <v>2069</v>
      </c>
      <c r="L245" s="32" t="s">
        <v>8709</v>
      </c>
    </row>
    <row r="246" spans="1:12" x14ac:dyDescent="0.25">
      <c r="A246">
        <v>746258</v>
      </c>
      <c r="B246">
        <v>679.51589999999999</v>
      </c>
      <c r="C246">
        <v>2</v>
      </c>
      <c r="D246" t="s">
        <v>1313</v>
      </c>
      <c r="E246" t="s">
        <v>4717</v>
      </c>
      <c r="F246" t="s">
        <v>4756</v>
      </c>
      <c r="G246" t="s">
        <v>4758</v>
      </c>
      <c r="H246" t="s">
        <v>4758</v>
      </c>
      <c r="I246" t="s">
        <v>1314</v>
      </c>
      <c r="J246" t="s">
        <v>4760</v>
      </c>
      <c r="K246">
        <v>96</v>
      </c>
      <c r="L246" s="32" t="s">
        <v>8710</v>
      </c>
    </row>
    <row r="247" spans="1:12" x14ac:dyDescent="0.25">
      <c r="A247">
        <v>746637</v>
      </c>
      <c r="B247">
        <v>336.43896599999999</v>
      </c>
      <c r="C247">
        <v>3</v>
      </c>
      <c r="D247" t="s">
        <v>1317</v>
      </c>
      <c r="E247" t="s">
        <v>4717</v>
      </c>
      <c r="F247" t="s">
        <v>4756</v>
      </c>
      <c r="G247" t="s">
        <v>1318</v>
      </c>
      <c r="H247" t="s">
        <v>4758</v>
      </c>
      <c r="I247" t="s">
        <v>1319</v>
      </c>
      <c r="J247" t="s">
        <v>4760</v>
      </c>
      <c r="K247">
        <v>191</v>
      </c>
      <c r="L247" s="32" t="s">
        <v>8711</v>
      </c>
    </row>
    <row r="248" spans="1:12" x14ac:dyDescent="0.25">
      <c r="A248">
        <v>841210</v>
      </c>
      <c r="B248">
        <v>31.683118</v>
      </c>
      <c r="C248">
        <v>5</v>
      </c>
      <c r="D248" t="s">
        <v>1283</v>
      </c>
      <c r="E248" t="s">
        <v>4717</v>
      </c>
      <c r="F248" t="s">
        <v>4756</v>
      </c>
      <c r="G248" t="s">
        <v>4758</v>
      </c>
      <c r="H248" t="s">
        <v>4758</v>
      </c>
      <c r="I248" t="s">
        <v>1284</v>
      </c>
      <c r="J248" t="s">
        <v>4760</v>
      </c>
      <c r="K248">
        <v>3102</v>
      </c>
      <c r="L248" s="32" t="s">
        <v>8712</v>
      </c>
    </row>
    <row r="249" spans="1:12" x14ac:dyDescent="0.25">
      <c r="A249">
        <v>841302</v>
      </c>
      <c r="B249">
        <v>1.093707</v>
      </c>
      <c r="C249">
        <v>4</v>
      </c>
      <c r="D249" t="s">
        <v>1295</v>
      </c>
      <c r="E249" t="s">
        <v>4717</v>
      </c>
      <c r="F249" t="s">
        <v>4756</v>
      </c>
      <c r="G249" t="s">
        <v>1288</v>
      </c>
      <c r="H249" t="s">
        <v>1293</v>
      </c>
      <c r="I249" t="s">
        <v>1296</v>
      </c>
      <c r="J249" t="s">
        <v>4760</v>
      </c>
      <c r="K249">
        <v>3012</v>
      </c>
      <c r="L249" s="32" t="s">
        <v>8713</v>
      </c>
    </row>
    <row r="250" spans="1:12" x14ac:dyDescent="0.25">
      <c r="A250">
        <v>841413</v>
      </c>
      <c r="B250">
        <v>1327.7675899999999</v>
      </c>
      <c r="C250">
        <v>2</v>
      </c>
      <c r="D250" t="s">
        <v>1308</v>
      </c>
      <c r="E250" t="s">
        <v>4717</v>
      </c>
      <c r="F250" t="s">
        <v>4756</v>
      </c>
      <c r="G250" t="s">
        <v>1309</v>
      </c>
      <c r="H250" t="s">
        <v>4758</v>
      </c>
      <c r="I250" t="s">
        <v>1310</v>
      </c>
      <c r="J250" t="s">
        <v>4760</v>
      </c>
      <c r="K250">
        <v>2711</v>
      </c>
      <c r="L250" s="32" t="s">
        <v>8714</v>
      </c>
    </row>
    <row r="251" spans="1:12" x14ac:dyDescent="0.25">
      <c r="A251">
        <v>841168</v>
      </c>
      <c r="B251">
        <v>128.32423700000001</v>
      </c>
      <c r="C251">
        <v>2</v>
      </c>
      <c r="D251" t="s">
        <v>1279</v>
      </c>
      <c r="E251" t="s">
        <v>4717</v>
      </c>
      <c r="F251" t="s">
        <v>4756</v>
      </c>
      <c r="G251" t="s">
        <v>4758</v>
      </c>
      <c r="H251" t="s">
        <v>4758</v>
      </c>
      <c r="I251" t="s">
        <v>1280</v>
      </c>
      <c r="J251" t="s">
        <v>4760</v>
      </c>
      <c r="K251">
        <v>380</v>
      </c>
      <c r="L251" s="32" t="s">
        <v>8715</v>
      </c>
    </row>
    <row r="252" spans="1:12" x14ac:dyDescent="0.25">
      <c r="A252">
        <v>841265</v>
      </c>
      <c r="B252">
        <v>2.585429</v>
      </c>
      <c r="C252">
        <v>4</v>
      </c>
      <c r="D252" t="s">
        <v>1290</v>
      </c>
      <c r="E252" t="s">
        <v>4717</v>
      </c>
      <c r="F252" t="s">
        <v>4756</v>
      </c>
      <c r="G252" t="s">
        <v>1288</v>
      </c>
      <c r="H252" t="s">
        <v>4758</v>
      </c>
      <c r="I252" t="s">
        <v>1291</v>
      </c>
      <c r="J252" t="s">
        <v>4760</v>
      </c>
      <c r="K252">
        <v>1713</v>
      </c>
      <c r="L252" s="32" t="s">
        <v>8716</v>
      </c>
    </row>
    <row r="253" spans="1:12" x14ac:dyDescent="0.25">
      <c r="A253">
        <v>841190</v>
      </c>
      <c r="B253">
        <v>25.985927</v>
      </c>
      <c r="C253">
        <v>1</v>
      </c>
      <c r="D253" t="s">
        <v>1281</v>
      </c>
      <c r="E253" t="s">
        <v>4717</v>
      </c>
      <c r="F253" t="s">
        <v>4756</v>
      </c>
      <c r="G253" t="s">
        <v>4758</v>
      </c>
      <c r="H253" t="s">
        <v>4758</v>
      </c>
      <c r="I253" t="s">
        <v>1282</v>
      </c>
      <c r="J253" t="s">
        <v>4760</v>
      </c>
      <c r="K253">
        <v>2221</v>
      </c>
      <c r="L253" s="32" t="s">
        <v>8717</v>
      </c>
    </row>
    <row r="254" spans="1:12" x14ac:dyDescent="0.25">
      <c r="A254">
        <v>841553</v>
      </c>
      <c r="B254">
        <v>426.74660699999998</v>
      </c>
      <c r="C254">
        <v>1</v>
      </c>
      <c r="D254" t="s">
        <v>1332</v>
      </c>
      <c r="E254" t="s">
        <v>4719</v>
      </c>
      <c r="F254" t="s">
        <v>4756</v>
      </c>
      <c r="G254" t="s">
        <v>1323</v>
      </c>
      <c r="H254" t="s">
        <v>4758</v>
      </c>
      <c r="I254" t="s">
        <v>1333</v>
      </c>
      <c r="J254" t="s">
        <v>4760</v>
      </c>
      <c r="K254">
        <v>31</v>
      </c>
      <c r="L254" s="32" t="s">
        <v>8718</v>
      </c>
    </row>
    <row r="255" spans="1:12" x14ac:dyDescent="0.25">
      <c r="A255">
        <v>841603</v>
      </c>
      <c r="B255">
        <v>707.72184500000003</v>
      </c>
      <c r="C255">
        <v>2</v>
      </c>
      <c r="D255" t="s">
        <v>1339</v>
      </c>
      <c r="E255" t="s">
        <v>4719</v>
      </c>
      <c r="F255" t="s">
        <v>4756</v>
      </c>
      <c r="G255" t="s">
        <v>1323</v>
      </c>
      <c r="H255" t="s">
        <v>4758</v>
      </c>
      <c r="I255" t="s">
        <v>1340</v>
      </c>
      <c r="J255" t="s">
        <v>4760</v>
      </c>
      <c r="K255">
        <v>45</v>
      </c>
      <c r="L255" s="32" t="s">
        <v>8719</v>
      </c>
    </row>
    <row r="256" spans="1:12" x14ac:dyDescent="0.25">
      <c r="A256">
        <v>841489</v>
      </c>
      <c r="B256">
        <v>83.308503999999999</v>
      </c>
      <c r="C256">
        <v>1</v>
      </c>
      <c r="D256" t="s">
        <v>1325</v>
      </c>
      <c r="E256" t="s">
        <v>4719</v>
      </c>
      <c r="F256" t="s">
        <v>4756</v>
      </c>
      <c r="G256" t="s">
        <v>1323</v>
      </c>
      <c r="H256" t="s">
        <v>4758</v>
      </c>
      <c r="I256" t="s">
        <v>1326</v>
      </c>
      <c r="J256" t="s">
        <v>4760</v>
      </c>
      <c r="K256">
        <v>2013</v>
      </c>
      <c r="L256" s="32" t="s">
        <v>8720</v>
      </c>
    </row>
    <row r="257" spans="1:12" x14ac:dyDescent="0.25">
      <c r="A257">
        <v>841587</v>
      </c>
      <c r="B257">
        <v>141.34193099999999</v>
      </c>
      <c r="C257">
        <v>3</v>
      </c>
      <c r="D257" t="s">
        <v>1337</v>
      </c>
      <c r="E257" t="s">
        <v>4719</v>
      </c>
      <c r="F257" t="s">
        <v>4756</v>
      </c>
      <c r="G257" t="s">
        <v>1323</v>
      </c>
      <c r="H257" t="s">
        <v>4758</v>
      </c>
      <c r="I257" t="s">
        <v>1338</v>
      </c>
      <c r="J257" t="s">
        <v>4760</v>
      </c>
      <c r="K257">
        <v>866</v>
      </c>
      <c r="L257" s="32" t="s">
        <v>8721</v>
      </c>
    </row>
    <row r="258" spans="1:12" x14ac:dyDescent="0.25">
      <c r="A258">
        <v>841467</v>
      </c>
      <c r="B258">
        <v>45.284784000000002</v>
      </c>
      <c r="C258">
        <v>3</v>
      </c>
      <c r="D258" t="s">
        <v>1322</v>
      </c>
      <c r="E258" t="s">
        <v>4719</v>
      </c>
      <c r="F258" t="s">
        <v>4756</v>
      </c>
      <c r="G258" t="s">
        <v>1323</v>
      </c>
      <c r="H258" t="s">
        <v>4758</v>
      </c>
      <c r="I258" t="s">
        <v>1324</v>
      </c>
      <c r="J258" t="s">
        <v>4760</v>
      </c>
      <c r="K258">
        <v>2230</v>
      </c>
      <c r="L258" s="32" t="s">
        <v>8722</v>
      </c>
    </row>
    <row r="259" spans="1:12" x14ac:dyDescent="0.25">
      <c r="A259">
        <v>841571</v>
      </c>
      <c r="B259">
        <v>1.306332</v>
      </c>
      <c r="C259">
        <v>0</v>
      </c>
      <c r="D259" t="s">
        <v>1334</v>
      </c>
      <c r="E259" t="s">
        <v>4719</v>
      </c>
      <c r="F259" t="s">
        <v>4756</v>
      </c>
      <c r="G259" t="s">
        <v>1323</v>
      </c>
      <c r="H259" t="s">
        <v>1335</v>
      </c>
      <c r="I259" t="s">
        <v>1336</v>
      </c>
      <c r="J259" t="s">
        <v>4760</v>
      </c>
      <c r="K259">
        <v>664</v>
      </c>
      <c r="L259" s="32" t="s">
        <v>8723</v>
      </c>
    </row>
    <row r="260" spans="1:12" x14ac:dyDescent="0.25">
      <c r="A260">
        <v>841533</v>
      </c>
      <c r="B260">
        <v>128.053753</v>
      </c>
      <c r="C260">
        <v>0</v>
      </c>
      <c r="D260" t="s">
        <v>1330</v>
      </c>
      <c r="E260" t="s">
        <v>4719</v>
      </c>
      <c r="F260" t="s">
        <v>4756</v>
      </c>
      <c r="G260" t="s">
        <v>1328</v>
      </c>
      <c r="H260" t="s">
        <v>4758</v>
      </c>
      <c r="I260" t="s">
        <v>1331</v>
      </c>
      <c r="J260" t="s">
        <v>4760</v>
      </c>
      <c r="K260">
        <v>1056</v>
      </c>
      <c r="L260" s="32" t="s">
        <v>8724</v>
      </c>
    </row>
    <row r="261" spans="1:12" x14ac:dyDescent="0.25">
      <c r="A261">
        <v>841513</v>
      </c>
      <c r="B261">
        <v>315.54828900000001</v>
      </c>
      <c r="C261">
        <v>2</v>
      </c>
      <c r="D261" t="s">
        <v>1327</v>
      </c>
      <c r="E261" t="s">
        <v>4719</v>
      </c>
      <c r="F261" t="s">
        <v>4756</v>
      </c>
      <c r="G261" t="s">
        <v>1328</v>
      </c>
      <c r="H261" t="s">
        <v>4758</v>
      </c>
      <c r="I261" t="s">
        <v>1329</v>
      </c>
      <c r="J261" t="s">
        <v>4760</v>
      </c>
      <c r="K261">
        <v>1532</v>
      </c>
      <c r="L261" s="32" t="s">
        <v>8725</v>
      </c>
    </row>
    <row r="262" spans="1:12" x14ac:dyDescent="0.25">
      <c r="A262">
        <v>841644</v>
      </c>
      <c r="B262">
        <v>56.129494999999999</v>
      </c>
      <c r="C262">
        <v>3</v>
      </c>
      <c r="D262" t="s">
        <v>1364</v>
      </c>
      <c r="E262" t="s">
        <v>4721</v>
      </c>
      <c r="F262" t="s">
        <v>4756</v>
      </c>
      <c r="G262" t="s">
        <v>1342</v>
      </c>
      <c r="H262" t="s">
        <v>4758</v>
      </c>
      <c r="I262" t="s">
        <v>1365</v>
      </c>
      <c r="J262" t="s">
        <v>4760</v>
      </c>
      <c r="K262">
        <v>4633</v>
      </c>
      <c r="L262" s="32" t="s">
        <v>8726</v>
      </c>
    </row>
    <row r="263" spans="1:12" x14ac:dyDescent="0.25">
      <c r="A263">
        <v>841624</v>
      </c>
      <c r="B263">
        <v>332.07443000000001</v>
      </c>
      <c r="C263">
        <v>0</v>
      </c>
      <c r="D263" t="s">
        <v>1362</v>
      </c>
      <c r="E263" t="s">
        <v>4721</v>
      </c>
      <c r="F263" t="s">
        <v>4756</v>
      </c>
      <c r="G263" t="s">
        <v>1342</v>
      </c>
      <c r="H263" t="s">
        <v>4758</v>
      </c>
      <c r="I263" t="s">
        <v>1363</v>
      </c>
      <c r="J263" t="s">
        <v>4760</v>
      </c>
      <c r="K263">
        <v>1266</v>
      </c>
      <c r="L263" s="32" t="s">
        <v>8727</v>
      </c>
    </row>
    <row r="264" spans="1:12" x14ac:dyDescent="0.25">
      <c r="A264">
        <v>877468</v>
      </c>
      <c r="B264">
        <v>21.028002999999998</v>
      </c>
      <c r="C264">
        <v>2</v>
      </c>
      <c r="D264" t="s">
        <v>1358</v>
      </c>
      <c r="E264" t="s">
        <v>4721</v>
      </c>
      <c r="F264" t="s">
        <v>4756</v>
      </c>
      <c r="G264" t="s">
        <v>1342</v>
      </c>
      <c r="H264" t="s">
        <v>4758</v>
      </c>
      <c r="I264" t="s">
        <v>1359</v>
      </c>
      <c r="J264" t="s">
        <v>4760</v>
      </c>
      <c r="K264">
        <v>1181</v>
      </c>
      <c r="L264" s="32" t="s">
        <v>8728</v>
      </c>
    </row>
    <row r="265" spans="1:12" x14ac:dyDescent="0.25">
      <c r="A265">
        <v>942432</v>
      </c>
      <c r="B265">
        <v>341.17826100000002</v>
      </c>
      <c r="C265">
        <v>2</v>
      </c>
      <c r="D265" t="s">
        <v>1346</v>
      </c>
      <c r="E265" t="s">
        <v>4721</v>
      </c>
      <c r="F265" t="s">
        <v>4756</v>
      </c>
      <c r="G265" t="s">
        <v>1342</v>
      </c>
      <c r="H265" t="s">
        <v>4758</v>
      </c>
      <c r="I265" t="s">
        <v>1347</v>
      </c>
      <c r="J265" t="s">
        <v>4760</v>
      </c>
      <c r="K265">
        <v>2491</v>
      </c>
      <c r="L265" s="32" t="s">
        <v>8729</v>
      </c>
    </row>
    <row r="266" spans="1:12" x14ac:dyDescent="0.25">
      <c r="A266">
        <v>877487</v>
      </c>
      <c r="B266">
        <v>649.37647500000003</v>
      </c>
      <c r="C266">
        <v>1</v>
      </c>
      <c r="D266" t="s">
        <v>1360</v>
      </c>
      <c r="E266" t="s">
        <v>4721</v>
      </c>
      <c r="F266" t="s">
        <v>4756</v>
      </c>
      <c r="G266" t="s">
        <v>1342</v>
      </c>
      <c r="H266" t="s">
        <v>4758</v>
      </c>
      <c r="I266" t="s">
        <v>1361</v>
      </c>
      <c r="J266" t="s">
        <v>4760</v>
      </c>
      <c r="K266">
        <v>1092</v>
      </c>
      <c r="L266" s="32" t="s">
        <v>8730</v>
      </c>
    </row>
    <row r="267" spans="1:12" x14ac:dyDescent="0.25">
      <c r="A267">
        <v>942527</v>
      </c>
      <c r="B267">
        <v>115.819767</v>
      </c>
      <c r="C267">
        <v>3</v>
      </c>
      <c r="D267" t="s">
        <v>1352</v>
      </c>
      <c r="E267" t="s">
        <v>4721</v>
      </c>
      <c r="F267" t="s">
        <v>4756</v>
      </c>
      <c r="G267" t="s">
        <v>1342</v>
      </c>
      <c r="H267" t="s">
        <v>4758</v>
      </c>
      <c r="I267" t="s">
        <v>1353</v>
      </c>
      <c r="J267" t="s">
        <v>4760</v>
      </c>
      <c r="K267">
        <v>736</v>
      </c>
      <c r="L267" s="32" t="s">
        <v>8731</v>
      </c>
    </row>
    <row r="268" spans="1:12" x14ac:dyDescent="0.25">
      <c r="A268">
        <v>942481</v>
      </c>
      <c r="B268">
        <v>1098.95947</v>
      </c>
      <c r="C268">
        <v>1</v>
      </c>
      <c r="D268" t="s">
        <v>1348</v>
      </c>
      <c r="E268" t="s">
        <v>4721</v>
      </c>
      <c r="F268" t="s">
        <v>4756</v>
      </c>
      <c r="G268" t="s">
        <v>1342</v>
      </c>
      <c r="H268" t="s">
        <v>4758</v>
      </c>
      <c r="I268" t="s">
        <v>1349</v>
      </c>
      <c r="J268" t="s">
        <v>4760</v>
      </c>
      <c r="K268">
        <v>2386</v>
      </c>
      <c r="L268" s="32" t="s">
        <v>8732</v>
      </c>
    </row>
    <row r="269" spans="1:12" x14ac:dyDescent="0.25">
      <c r="A269">
        <v>877448</v>
      </c>
      <c r="B269">
        <v>230.695235</v>
      </c>
      <c r="C269">
        <v>2</v>
      </c>
      <c r="D269" t="s">
        <v>1356</v>
      </c>
      <c r="E269" t="s">
        <v>4721</v>
      </c>
      <c r="F269" t="s">
        <v>4756</v>
      </c>
      <c r="G269" t="s">
        <v>1342</v>
      </c>
      <c r="H269" t="s">
        <v>4758</v>
      </c>
      <c r="I269" t="s">
        <v>1357</v>
      </c>
      <c r="J269" t="s">
        <v>4760</v>
      </c>
      <c r="K269">
        <v>4387</v>
      </c>
      <c r="L269" s="32" t="s">
        <v>8733</v>
      </c>
    </row>
    <row r="270" spans="1:12" x14ac:dyDescent="0.25">
      <c r="A270">
        <v>82952</v>
      </c>
      <c r="B270">
        <v>185.88462899999999</v>
      </c>
      <c r="C270">
        <v>0</v>
      </c>
      <c r="D270" t="s">
        <v>1341</v>
      </c>
      <c r="E270" t="s">
        <v>4721</v>
      </c>
      <c r="F270" t="s">
        <v>4756</v>
      </c>
      <c r="G270" t="s">
        <v>1342</v>
      </c>
      <c r="H270" t="s">
        <v>4758</v>
      </c>
      <c r="I270" t="s">
        <v>1343</v>
      </c>
      <c r="J270" t="s">
        <v>4760</v>
      </c>
      <c r="K270">
        <v>259</v>
      </c>
      <c r="L270" s="32" t="s">
        <v>8734</v>
      </c>
    </row>
    <row r="271" spans="1:12" x14ac:dyDescent="0.25">
      <c r="A271">
        <v>82970</v>
      </c>
      <c r="B271">
        <v>734.35907999999995</v>
      </c>
      <c r="C271">
        <v>3</v>
      </c>
      <c r="D271" t="s">
        <v>1344</v>
      </c>
      <c r="E271" t="s">
        <v>4721</v>
      </c>
      <c r="F271" t="s">
        <v>4756</v>
      </c>
      <c r="G271" t="s">
        <v>1342</v>
      </c>
      <c r="H271" t="s">
        <v>4758</v>
      </c>
      <c r="I271" t="s">
        <v>1345</v>
      </c>
      <c r="J271" t="s">
        <v>4760</v>
      </c>
      <c r="K271">
        <v>1482</v>
      </c>
      <c r="L271" s="32" t="s">
        <v>8735</v>
      </c>
    </row>
    <row r="272" spans="1:12" x14ac:dyDescent="0.25">
      <c r="A272">
        <v>942504</v>
      </c>
      <c r="B272">
        <v>416.21504099999999</v>
      </c>
      <c r="C272">
        <v>0</v>
      </c>
      <c r="D272" t="s">
        <v>1350</v>
      </c>
      <c r="E272" t="s">
        <v>4721</v>
      </c>
      <c r="F272" t="s">
        <v>4756</v>
      </c>
      <c r="G272" t="s">
        <v>1342</v>
      </c>
      <c r="H272" t="s">
        <v>4758</v>
      </c>
      <c r="I272" t="s">
        <v>1351</v>
      </c>
      <c r="J272" t="s">
        <v>4760</v>
      </c>
      <c r="K272">
        <v>551</v>
      </c>
      <c r="L272" s="32" t="s">
        <v>8736</v>
      </c>
    </row>
    <row r="273" spans="1:12" x14ac:dyDescent="0.25">
      <c r="A273">
        <v>942543</v>
      </c>
      <c r="B273">
        <v>333.58571499999999</v>
      </c>
      <c r="C273">
        <v>3</v>
      </c>
      <c r="D273" t="s">
        <v>1354</v>
      </c>
      <c r="E273" t="s">
        <v>4721</v>
      </c>
      <c r="F273" t="s">
        <v>4756</v>
      </c>
      <c r="G273" t="s">
        <v>1342</v>
      </c>
      <c r="H273" t="s">
        <v>4758</v>
      </c>
      <c r="I273" t="s">
        <v>1355</v>
      </c>
      <c r="J273" t="s">
        <v>4760</v>
      </c>
      <c r="K273">
        <v>25</v>
      </c>
      <c r="L273" s="32" t="s">
        <v>8737</v>
      </c>
    </row>
    <row r="274" spans="1:12" x14ac:dyDescent="0.25">
      <c r="A274">
        <v>1196692</v>
      </c>
      <c r="B274">
        <v>0.44465500000000002</v>
      </c>
      <c r="C274">
        <v>3</v>
      </c>
      <c r="D274" s="3" t="s">
        <v>6341</v>
      </c>
      <c r="E274" t="s">
        <v>4723</v>
      </c>
      <c r="F274" t="s">
        <v>4756</v>
      </c>
      <c r="G274" t="s">
        <v>1367</v>
      </c>
      <c r="H274" t="s">
        <v>1463</v>
      </c>
      <c r="I274" t="s">
        <v>6342</v>
      </c>
      <c r="J274" t="s">
        <v>4760</v>
      </c>
      <c r="K274">
        <v>2807</v>
      </c>
      <c r="L274" s="32" t="s">
        <v>8738</v>
      </c>
    </row>
    <row r="275" spans="1:12" x14ac:dyDescent="0.25">
      <c r="A275">
        <v>195887</v>
      </c>
      <c r="B275">
        <v>1.003633</v>
      </c>
      <c r="C275">
        <v>1</v>
      </c>
      <c r="D275" t="s">
        <v>2004</v>
      </c>
      <c r="E275" t="s">
        <v>4723</v>
      </c>
      <c r="F275" t="s">
        <v>4756</v>
      </c>
      <c r="G275" t="s">
        <v>1367</v>
      </c>
      <c r="H275" t="s">
        <v>1463</v>
      </c>
      <c r="I275" t="s">
        <v>2005</v>
      </c>
      <c r="J275" t="s">
        <v>4760</v>
      </c>
      <c r="K275">
        <v>4096</v>
      </c>
      <c r="L275" s="32" t="s">
        <v>8739</v>
      </c>
    </row>
    <row r="276" spans="1:12" x14ac:dyDescent="0.25">
      <c r="A276">
        <v>1247301</v>
      </c>
      <c r="B276">
        <v>0.98297800000000002</v>
      </c>
      <c r="C276">
        <v>3</v>
      </c>
      <c r="D276" t="s">
        <v>1392</v>
      </c>
      <c r="E276" t="s">
        <v>4723</v>
      </c>
      <c r="F276" t="s">
        <v>4756</v>
      </c>
      <c r="G276" t="s">
        <v>1367</v>
      </c>
      <c r="H276" t="s">
        <v>1368</v>
      </c>
      <c r="I276" t="s">
        <v>1393</v>
      </c>
      <c r="J276" t="s">
        <v>4760</v>
      </c>
      <c r="K276">
        <v>1554</v>
      </c>
      <c r="L276" s="32" t="s">
        <v>8740</v>
      </c>
    </row>
    <row r="277" spans="1:12" x14ac:dyDescent="0.25">
      <c r="A277">
        <v>238373</v>
      </c>
      <c r="B277">
        <v>0.5101</v>
      </c>
      <c r="C277">
        <v>0</v>
      </c>
      <c r="D277" t="s">
        <v>2243</v>
      </c>
      <c r="E277" t="s">
        <v>4723</v>
      </c>
      <c r="F277" t="s">
        <v>4756</v>
      </c>
      <c r="G277" t="s">
        <v>1367</v>
      </c>
      <c r="H277" t="s">
        <v>1463</v>
      </c>
      <c r="I277" t="s">
        <v>2244</v>
      </c>
      <c r="J277" t="s">
        <v>4760</v>
      </c>
      <c r="K277">
        <v>2238</v>
      </c>
      <c r="L277" s="32" t="s">
        <v>8741</v>
      </c>
    </row>
    <row r="278" spans="1:12" x14ac:dyDescent="0.25">
      <c r="A278">
        <v>1062134</v>
      </c>
      <c r="B278">
        <v>0.99419999999999997</v>
      </c>
      <c r="C278">
        <v>0</v>
      </c>
      <c r="D278" t="s">
        <v>2414</v>
      </c>
      <c r="E278" t="s">
        <v>4723</v>
      </c>
      <c r="F278" t="s">
        <v>4756</v>
      </c>
      <c r="G278" t="s">
        <v>1367</v>
      </c>
      <c r="H278" t="s">
        <v>4758</v>
      </c>
      <c r="I278" t="s">
        <v>2415</v>
      </c>
      <c r="J278" t="s">
        <v>4760</v>
      </c>
      <c r="K278">
        <v>3656</v>
      </c>
      <c r="L278" s="32" t="s">
        <v>8742</v>
      </c>
    </row>
    <row r="279" spans="1:12" x14ac:dyDescent="0.25">
      <c r="A279">
        <v>1213067</v>
      </c>
      <c r="B279">
        <v>0.33400200000000002</v>
      </c>
      <c r="C279">
        <v>1</v>
      </c>
      <c r="D279" t="s">
        <v>2978</v>
      </c>
      <c r="E279" t="s">
        <v>4723</v>
      </c>
      <c r="F279" t="s">
        <v>4756</v>
      </c>
      <c r="G279" t="s">
        <v>1367</v>
      </c>
      <c r="H279" t="s">
        <v>1463</v>
      </c>
      <c r="I279" t="s">
        <v>2979</v>
      </c>
      <c r="J279" t="s">
        <v>4760</v>
      </c>
      <c r="K279">
        <v>1461</v>
      </c>
      <c r="L279" s="32" t="s">
        <v>8743</v>
      </c>
    </row>
    <row r="280" spans="1:12" x14ac:dyDescent="0.25">
      <c r="A280">
        <v>1206611</v>
      </c>
      <c r="B280">
        <v>0.49134499999999998</v>
      </c>
      <c r="C280">
        <v>0</v>
      </c>
      <c r="D280" t="s">
        <v>6290</v>
      </c>
      <c r="E280" t="s">
        <v>4723</v>
      </c>
      <c r="F280" t="s">
        <v>4756</v>
      </c>
      <c r="G280" t="s">
        <v>1367</v>
      </c>
      <c r="H280" t="s">
        <v>1463</v>
      </c>
      <c r="I280" t="s">
        <v>6291</v>
      </c>
      <c r="J280" t="s">
        <v>4760</v>
      </c>
      <c r="K280">
        <v>2780</v>
      </c>
      <c r="L280" s="32" t="s">
        <v>8744</v>
      </c>
    </row>
    <row r="281" spans="1:12" x14ac:dyDescent="0.25">
      <c r="A281">
        <v>282367</v>
      </c>
      <c r="B281">
        <v>0.49143799999999999</v>
      </c>
      <c r="C281">
        <v>2</v>
      </c>
      <c r="D281" t="s">
        <v>6930</v>
      </c>
      <c r="E281" t="s">
        <v>4723</v>
      </c>
      <c r="F281" t="s">
        <v>4756</v>
      </c>
      <c r="G281" t="s">
        <v>1367</v>
      </c>
      <c r="H281" t="s">
        <v>1368</v>
      </c>
      <c r="I281" t="s">
        <v>6931</v>
      </c>
      <c r="J281" t="s">
        <v>4760</v>
      </c>
      <c r="K281">
        <v>2802</v>
      </c>
      <c r="L281" s="32" t="s">
        <v>8745</v>
      </c>
    </row>
    <row r="282" spans="1:12" x14ac:dyDescent="0.25">
      <c r="A282">
        <v>1275033</v>
      </c>
      <c r="B282">
        <v>8.2508199999999992</v>
      </c>
      <c r="C282">
        <v>2</v>
      </c>
      <c r="D282" t="s">
        <v>2931</v>
      </c>
      <c r="E282" t="s">
        <v>4723</v>
      </c>
      <c r="F282" t="s">
        <v>4756</v>
      </c>
      <c r="G282" t="s">
        <v>1367</v>
      </c>
      <c r="H282" t="s">
        <v>1368</v>
      </c>
      <c r="I282" t="s">
        <v>2932</v>
      </c>
      <c r="J282" t="s">
        <v>4760</v>
      </c>
      <c r="K282">
        <v>3489</v>
      </c>
      <c r="L282" s="32" t="s">
        <v>8746</v>
      </c>
    </row>
    <row r="283" spans="1:12" x14ac:dyDescent="0.25">
      <c r="A283">
        <v>296117</v>
      </c>
      <c r="B283">
        <v>0.75562499999999999</v>
      </c>
      <c r="C283">
        <v>1</v>
      </c>
      <c r="D283" t="s">
        <v>3952</v>
      </c>
      <c r="E283" t="s">
        <v>4723</v>
      </c>
      <c r="F283" t="s">
        <v>4756</v>
      </c>
      <c r="G283" t="s">
        <v>1367</v>
      </c>
      <c r="H283" t="s">
        <v>3738</v>
      </c>
      <c r="I283" t="s">
        <v>3953</v>
      </c>
      <c r="J283" t="s">
        <v>4760</v>
      </c>
      <c r="K283">
        <v>3901</v>
      </c>
      <c r="L283" s="32" t="s">
        <v>8747</v>
      </c>
    </row>
    <row r="284" spans="1:12" x14ac:dyDescent="0.25">
      <c r="A284">
        <v>296097</v>
      </c>
      <c r="B284">
        <v>1.4146570000000001</v>
      </c>
      <c r="C284">
        <v>0</v>
      </c>
      <c r="D284" t="s">
        <v>3950</v>
      </c>
      <c r="E284" t="s">
        <v>4723</v>
      </c>
      <c r="F284" t="s">
        <v>4756</v>
      </c>
      <c r="G284" t="s">
        <v>1367</v>
      </c>
      <c r="H284" t="s">
        <v>4758</v>
      </c>
      <c r="I284" t="s">
        <v>3951</v>
      </c>
      <c r="J284" t="s">
        <v>4760</v>
      </c>
      <c r="K284">
        <v>3723</v>
      </c>
      <c r="L284" s="32" t="s">
        <v>8748</v>
      </c>
    </row>
    <row r="285" spans="1:12" x14ac:dyDescent="0.25">
      <c r="A285">
        <v>296003</v>
      </c>
      <c r="B285">
        <v>2.048171</v>
      </c>
      <c r="C285">
        <v>2</v>
      </c>
      <c r="D285" t="s">
        <v>3940</v>
      </c>
      <c r="E285" t="s">
        <v>4723</v>
      </c>
      <c r="F285" t="s">
        <v>4756</v>
      </c>
      <c r="G285" t="s">
        <v>2297</v>
      </c>
      <c r="H285" t="s">
        <v>3738</v>
      </c>
      <c r="I285" t="s">
        <v>3941</v>
      </c>
      <c r="J285" t="s">
        <v>4760</v>
      </c>
      <c r="K285">
        <v>4916</v>
      </c>
      <c r="L285" s="32" t="s">
        <v>8749</v>
      </c>
    </row>
    <row r="286" spans="1:12" x14ac:dyDescent="0.25">
      <c r="A286">
        <v>1042142</v>
      </c>
      <c r="B286">
        <v>239.723567</v>
      </c>
      <c r="C286">
        <v>0</v>
      </c>
      <c r="D286" t="s">
        <v>2545</v>
      </c>
      <c r="E286" t="s">
        <v>4723</v>
      </c>
      <c r="F286" t="s">
        <v>4756</v>
      </c>
      <c r="G286" t="s">
        <v>1437</v>
      </c>
      <c r="H286" t="s">
        <v>4758</v>
      </c>
      <c r="I286" t="s">
        <v>2546</v>
      </c>
      <c r="J286" t="s">
        <v>4760</v>
      </c>
      <c r="K286">
        <v>1116</v>
      </c>
      <c r="L286" s="32" t="s">
        <v>8750</v>
      </c>
    </row>
    <row r="287" spans="1:12" x14ac:dyDescent="0.25">
      <c r="A287">
        <v>189911</v>
      </c>
      <c r="B287">
        <v>10.214085000000001</v>
      </c>
      <c r="C287">
        <v>1</v>
      </c>
      <c r="D287" t="s">
        <v>3560</v>
      </c>
      <c r="E287" t="s">
        <v>4723</v>
      </c>
      <c r="F287" t="s">
        <v>4756</v>
      </c>
      <c r="G287" t="s">
        <v>4758</v>
      </c>
      <c r="H287" t="s">
        <v>4758</v>
      </c>
      <c r="I287" t="s">
        <v>3561</v>
      </c>
      <c r="J287" t="s">
        <v>4760</v>
      </c>
      <c r="K287">
        <v>12041</v>
      </c>
      <c r="L287" s="32" t="s">
        <v>8751</v>
      </c>
    </row>
    <row r="288" spans="1:12" x14ac:dyDescent="0.25">
      <c r="A288">
        <v>1274865</v>
      </c>
      <c r="B288">
        <v>0.66719399999999995</v>
      </c>
      <c r="C288">
        <v>1</v>
      </c>
      <c r="D288" t="s">
        <v>2913</v>
      </c>
      <c r="E288" t="s">
        <v>4723</v>
      </c>
      <c r="F288" t="s">
        <v>4756</v>
      </c>
      <c r="G288" t="s">
        <v>1367</v>
      </c>
      <c r="H288" t="s">
        <v>1368</v>
      </c>
      <c r="I288" t="s">
        <v>2914</v>
      </c>
      <c r="J288" t="s">
        <v>4760</v>
      </c>
      <c r="K288">
        <v>3074</v>
      </c>
      <c r="L288" s="32" t="s">
        <v>8752</v>
      </c>
    </row>
    <row r="289" spans="1:12" x14ac:dyDescent="0.25">
      <c r="A289">
        <v>96549</v>
      </c>
      <c r="B289">
        <v>0.97281099999999998</v>
      </c>
      <c r="C289">
        <v>3</v>
      </c>
      <c r="D289" t="s">
        <v>3673</v>
      </c>
      <c r="E289" t="s">
        <v>4723</v>
      </c>
      <c r="F289" t="s">
        <v>4756</v>
      </c>
      <c r="G289" t="s">
        <v>1367</v>
      </c>
      <c r="H289" t="s">
        <v>4758</v>
      </c>
      <c r="I289" t="s">
        <v>3674</v>
      </c>
      <c r="J289" t="s">
        <v>4760</v>
      </c>
      <c r="K289">
        <v>3983</v>
      </c>
      <c r="L289" s="32" t="s">
        <v>8753</v>
      </c>
    </row>
    <row r="290" spans="1:12" x14ac:dyDescent="0.25">
      <c r="A290">
        <v>295950</v>
      </c>
      <c r="B290">
        <v>0.98126500000000005</v>
      </c>
      <c r="C290">
        <v>2</v>
      </c>
      <c r="D290" t="s">
        <v>3934</v>
      </c>
      <c r="E290" t="s">
        <v>4723</v>
      </c>
      <c r="F290" t="s">
        <v>4756</v>
      </c>
      <c r="G290" t="s">
        <v>2297</v>
      </c>
      <c r="H290" t="s">
        <v>3738</v>
      </c>
      <c r="I290" t="s">
        <v>3935</v>
      </c>
      <c r="J290" t="s">
        <v>4760</v>
      </c>
      <c r="K290">
        <v>4909</v>
      </c>
      <c r="L290" s="32" t="s">
        <v>8754</v>
      </c>
    </row>
    <row r="291" spans="1:12" x14ac:dyDescent="0.25">
      <c r="A291">
        <v>1213141</v>
      </c>
      <c r="B291">
        <v>0.84644799999999998</v>
      </c>
      <c r="C291">
        <v>2</v>
      </c>
      <c r="D291" t="s">
        <v>2986</v>
      </c>
      <c r="E291" t="s">
        <v>4723</v>
      </c>
      <c r="F291" t="s">
        <v>4756</v>
      </c>
      <c r="G291" t="s">
        <v>1367</v>
      </c>
      <c r="H291" t="s">
        <v>1463</v>
      </c>
      <c r="I291" t="s">
        <v>2987</v>
      </c>
      <c r="J291" t="s">
        <v>4760</v>
      </c>
      <c r="K291">
        <v>2227</v>
      </c>
      <c r="L291" s="32" t="s">
        <v>8755</v>
      </c>
    </row>
    <row r="292" spans="1:12" x14ac:dyDescent="0.25">
      <c r="A292">
        <v>1099236</v>
      </c>
      <c r="B292">
        <v>0.75315399999999999</v>
      </c>
      <c r="C292">
        <v>1</v>
      </c>
      <c r="D292" t="s">
        <v>2807</v>
      </c>
      <c r="E292" t="s">
        <v>4723</v>
      </c>
      <c r="F292" t="s">
        <v>4756</v>
      </c>
      <c r="G292" t="s">
        <v>6297</v>
      </c>
      <c r="H292" t="s">
        <v>4758</v>
      </c>
      <c r="I292" t="s">
        <v>2808</v>
      </c>
      <c r="J292" t="s">
        <v>4760</v>
      </c>
      <c r="K292">
        <v>2692</v>
      </c>
      <c r="L292" s="32" t="s">
        <v>8756</v>
      </c>
    </row>
    <row r="293" spans="1:12" x14ac:dyDescent="0.25">
      <c r="A293">
        <v>1054452</v>
      </c>
      <c r="B293">
        <v>1.0567219999999999</v>
      </c>
      <c r="C293">
        <v>3</v>
      </c>
      <c r="D293" t="s">
        <v>2543</v>
      </c>
      <c r="E293" t="s">
        <v>4723</v>
      </c>
      <c r="F293" t="s">
        <v>4756</v>
      </c>
      <c r="G293" t="s">
        <v>1367</v>
      </c>
      <c r="H293" t="s">
        <v>4758</v>
      </c>
      <c r="I293" t="s">
        <v>2544</v>
      </c>
      <c r="J293" t="s">
        <v>4760</v>
      </c>
      <c r="K293">
        <v>8474</v>
      </c>
      <c r="L293" s="32" t="s">
        <v>8757</v>
      </c>
    </row>
    <row r="294" spans="1:12" x14ac:dyDescent="0.25">
      <c r="A294">
        <v>190063</v>
      </c>
      <c r="B294">
        <v>25.141265000000001</v>
      </c>
      <c r="C294">
        <v>0</v>
      </c>
      <c r="D294" t="s">
        <v>3576</v>
      </c>
      <c r="E294" t="s">
        <v>4723</v>
      </c>
      <c r="F294" t="s">
        <v>4756</v>
      </c>
      <c r="G294" t="s">
        <v>1367</v>
      </c>
      <c r="H294" t="s">
        <v>4758</v>
      </c>
      <c r="I294" t="s">
        <v>3577</v>
      </c>
      <c r="J294" t="s">
        <v>4760</v>
      </c>
      <c r="K294">
        <v>346</v>
      </c>
      <c r="L294" s="32" t="s">
        <v>8758</v>
      </c>
    </row>
    <row r="295" spans="1:12" x14ac:dyDescent="0.25">
      <c r="A295">
        <v>96570</v>
      </c>
      <c r="B295">
        <v>0.47265400000000002</v>
      </c>
      <c r="C295">
        <v>0</v>
      </c>
      <c r="D295" t="s">
        <v>3675</v>
      </c>
      <c r="E295" t="s">
        <v>4723</v>
      </c>
      <c r="F295" t="s">
        <v>4756</v>
      </c>
      <c r="G295" t="s">
        <v>1367</v>
      </c>
      <c r="H295" t="s">
        <v>3518</v>
      </c>
      <c r="I295" t="s">
        <v>3676</v>
      </c>
      <c r="J295" t="s">
        <v>4760</v>
      </c>
      <c r="K295">
        <v>3098</v>
      </c>
      <c r="L295" s="32" t="s">
        <v>8759</v>
      </c>
    </row>
    <row r="296" spans="1:12" x14ac:dyDescent="0.25">
      <c r="A296">
        <v>105586</v>
      </c>
      <c r="B296">
        <v>0.36681200000000003</v>
      </c>
      <c r="C296">
        <v>4</v>
      </c>
      <c r="D296" t="s">
        <v>3493</v>
      </c>
      <c r="E296" t="s">
        <v>4723</v>
      </c>
      <c r="F296" t="s">
        <v>4756</v>
      </c>
      <c r="G296" t="s">
        <v>1367</v>
      </c>
      <c r="H296" t="s">
        <v>4758</v>
      </c>
      <c r="I296" t="s">
        <v>3494</v>
      </c>
      <c r="J296" t="s">
        <v>4760</v>
      </c>
      <c r="K296">
        <v>1591</v>
      </c>
      <c r="L296" s="32" t="s">
        <v>8760</v>
      </c>
    </row>
    <row r="297" spans="1:12" x14ac:dyDescent="0.25">
      <c r="A297">
        <v>1042310</v>
      </c>
      <c r="B297">
        <v>215.82450600000001</v>
      </c>
      <c r="C297">
        <v>2</v>
      </c>
      <c r="D297" t="s">
        <v>2553</v>
      </c>
      <c r="E297" t="s">
        <v>4723</v>
      </c>
      <c r="F297" t="s">
        <v>4756</v>
      </c>
      <c r="G297" t="s">
        <v>4758</v>
      </c>
      <c r="H297" t="s">
        <v>4758</v>
      </c>
      <c r="I297" t="s">
        <v>2554</v>
      </c>
      <c r="J297" t="s">
        <v>4760</v>
      </c>
      <c r="K297">
        <v>1081</v>
      </c>
      <c r="L297" s="32" t="s">
        <v>8761</v>
      </c>
    </row>
    <row r="298" spans="1:12" x14ac:dyDescent="0.25">
      <c r="A298">
        <v>105844</v>
      </c>
      <c r="B298">
        <v>1.9409810000000001</v>
      </c>
      <c r="C298">
        <v>0</v>
      </c>
      <c r="D298" t="s">
        <v>3520</v>
      </c>
      <c r="E298" t="s">
        <v>4723</v>
      </c>
      <c r="F298" t="s">
        <v>4756</v>
      </c>
      <c r="G298" t="s">
        <v>1367</v>
      </c>
      <c r="H298" t="s">
        <v>4758</v>
      </c>
      <c r="I298" t="s">
        <v>3521</v>
      </c>
      <c r="J298" t="s">
        <v>4760</v>
      </c>
      <c r="K298">
        <v>10462</v>
      </c>
      <c r="L298" s="32" t="s">
        <v>8762</v>
      </c>
    </row>
    <row r="299" spans="1:12" x14ac:dyDescent="0.25">
      <c r="A299">
        <v>249366</v>
      </c>
      <c r="B299">
        <v>1.0519579999999999</v>
      </c>
      <c r="C299">
        <v>0</v>
      </c>
      <c r="D299" t="s">
        <v>2313</v>
      </c>
      <c r="E299" t="s">
        <v>4723</v>
      </c>
      <c r="F299" t="s">
        <v>4756</v>
      </c>
      <c r="G299" t="s">
        <v>2297</v>
      </c>
      <c r="H299" t="s">
        <v>2307</v>
      </c>
      <c r="I299" t="s">
        <v>2314</v>
      </c>
      <c r="J299" t="s">
        <v>4760</v>
      </c>
      <c r="K299">
        <v>2028</v>
      </c>
      <c r="L299" s="32" t="s">
        <v>8763</v>
      </c>
    </row>
    <row r="300" spans="1:12" x14ac:dyDescent="0.25">
      <c r="A300">
        <v>1247417</v>
      </c>
      <c r="B300">
        <v>2.6741579999999998</v>
      </c>
      <c r="C300">
        <v>3</v>
      </c>
      <c r="D300" t="s">
        <v>1404</v>
      </c>
      <c r="E300" t="s">
        <v>4723</v>
      </c>
      <c r="F300" t="s">
        <v>4756</v>
      </c>
      <c r="G300" t="s">
        <v>1367</v>
      </c>
      <c r="H300" t="s">
        <v>1368</v>
      </c>
      <c r="I300" t="s">
        <v>1405</v>
      </c>
      <c r="J300" t="s">
        <v>4760</v>
      </c>
      <c r="K300">
        <v>1892</v>
      </c>
      <c r="L300" s="32" t="s">
        <v>8764</v>
      </c>
    </row>
    <row r="301" spans="1:12" x14ac:dyDescent="0.25">
      <c r="A301">
        <v>1183798</v>
      </c>
      <c r="B301">
        <v>0.55511600000000005</v>
      </c>
      <c r="C301">
        <v>2</v>
      </c>
      <c r="D301" t="s">
        <v>2022</v>
      </c>
      <c r="E301" t="s">
        <v>4723</v>
      </c>
      <c r="F301" t="s">
        <v>4756</v>
      </c>
      <c r="G301" t="s">
        <v>1367</v>
      </c>
      <c r="H301" t="s">
        <v>6400</v>
      </c>
      <c r="I301" t="s">
        <v>2023</v>
      </c>
      <c r="J301" t="s">
        <v>4760</v>
      </c>
      <c r="K301">
        <v>4219</v>
      </c>
      <c r="L301" s="32" t="s">
        <v>8765</v>
      </c>
    </row>
    <row r="302" spans="1:12" x14ac:dyDescent="0.25">
      <c r="A302">
        <v>96201</v>
      </c>
      <c r="B302">
        <v>2.7608190000000001</v>
      </c>
      <c r="C302">
        <v>2</v>
      </c>
      <c r="D302" t="s">
        <v>3639</v>
      </c>
      <c r="E302" t="s">
        <v>4723</v>
      </c>
      <c r="F302" t="s">
        <v>4756</v>
      </c>
      <c r="G302" t="s">
        <v>1446</v>
      </c>
      <c r="H302" t="s">
        <v>4758</v>
      </c>
      <c r="I302" t="s">
        <v>3640</v>
      </c>
      <c r="J302" t="s">
        <v>4760</v>
      </c>
      <c r="K302">
        <v>3874</v>
      </c>
      <c r="L302" s="32" t="s">
        <v>8766</v>
      </c>
    </row>
    <row r="303" spans="1:12" x14ac:dyDescent="0.25">
      <c r="A303">
        <v>303939</v>
      </c>
      <c r="B303">
        <v>1.3963749999999999</v>
      </c>
      <c r="C303">
        <v>1</v>
      </c>
      <c r="D303" t="s">
        <v>3792</v>
      </c>
      <c r="E303" t="s">
        <v>4723</v>
      </c>
      <c r="F303" t="s">
        <v>4756</v>
      </c>
      <c r="G303" t="s">
        <v>1367</v>
      </c>
      <c r="H303" t="s">
        <v>4758</v>
      </c>
      <c r="I303" t="s">
        <v>3793</v>
      </c>
      <c r="J303" t="s">
        <v>4760</v>
      </c>
      <c r="K303">
        <v>3123</v>
      </c>
      <c r="L303" s="32" t="s">
        <v>8767</v>
      </c>
    </row>
    <row r="304" spans="1:12" x14ac:dyDescent="0.25">
      <c r="A304">
        <v>190458</v>
      </c>
      <c r="B304">
        <v>0.64223200000000003</v>
      </c>
      <c r="C304">
        <v>1</v>
      </c>
      <c r="D304" t="s">
        <v>3612</v>
      </c>
      <c r="E304" t="s">
        <v>4723</v>
      </c>
      <c r="F304" t="s">
        <v>4756</v>
      </c>
      <c r="G304" t="s">
        <v>1367</v>
      </c>
      <c r="H304" t="s">
        <v>1463</v>
      </c>
      <c r="I304" t="s">
        <v>3613</v>
      </c>
      <c r="J304" t="s">
        <v>4760</v>
      </c>
      <c r="K304">
        <v>6089</v>
      </c>
      <c r="L304" s="32" t="s">
        <v>8768</v>
      </c>
    </row>
    <row r="305" spans="1:12" x14ac:dyDescent="0.25">
      <c r="A305">
        <v>1239775</v>
      </c>
      <c r="B305">
        <v>4.875864</v>
      </c>
      <c r="C305">
        <v>2</v>
      </c>
      <c r="D305" t="s">
        <v>2876</v>
      </c>
      <c r="E305" t="s">
        <v>4723</v>
      </c>
      <c r="F305" t="s">
        <v>4756</v>
      </c>
      <c r="G305" t="s">
        <v>6297</v>
      </c>
      <c r="H305" t="s">
        <v>4758</v>
      </c>
      <c r="I305" t="s">
        <v>2877</v>
      </c>
      <c r="J305" t="s">
        <v>4760</v>
      </c>
      <c r="K305">
        <v>3970</v>
      </c>
      <c r="L305" s="32" t="s">
        <v>8769</v>
      </c>
    </row>
    <row r="306" spans="1:12" x14ac:dyDescent="0.25">
      <c r="A306">
        <v>249517</v>
      </c>
      <c r="B306">
        <v>1.149141</v>
      </c>
      <c r="C306">
        <v>4</v>
      </c>
      <c r="D306" t="s">
        <v>2329</v>
      </c>
      <c r="E306" t="s">
        <v>4723</v>
      </c>
      <c r="F306" t="s">
        <v>4756</v>
      </c>
      <c r="G306" t="s">
        <v>2297</v>
      </c>
      <c r="H306" t="s">
        <v>2307</v>
      </c>
      <c r="I306" t="s">
        <v>2330</v>
      </c>
      <c r="J306" t="s">
        <v>4760</v>
      </c>
      <c r="K306">
        <v>2540</v>
      </c>
      <c r="L306" s="32" t="s">
        <v>8770</v>
      </c>
    </row>
    <row r="307" spans="1:12" x14ac:dyDescent="0.25">
      <c r="A307">
        <v>347421</v>
      </c>
      <c r="B307">
        <v>1.920158</v>
      </c>
      <c r="C307">
        <v>0</v>
      </c>
      <c r="D307" t="s">
        <v>3723</v>
      </c>
      <c r="E307" t="s">
        <v>4723</v>
      </c>
      <c r="F307" t="s">
        <v>4756</v>
      </c>
      <c r="G307" t="s">
        <v>1367</v>
      </c>
      <c r="H307" t="s">
        <v>4758</v>
      </c>
      <c r="I307" t="s">
        <v>3724</v>
      </c>
      <c r="J307" t="s">
        <v>4760</v>
      </c>
      <c r="K307">
        <v>5796</v>
      </c>
      <c r="L307" s="32" t="s">
        <v>8771</v>
      </c>
    </row>
    <row r="308" spans="1:12" x14ac:dyDescent="0.25">
      <c r="A308">
        <v>1408607</v>
      </c>
      <c r="B308">
        <v>271.52149600000001</v>
      </c>
      <c r="C308">
        <v>2</v>
      </c>
      <c r="D308" t="s">
        <v>1533</v>
      </c>
      <c r="E308" t="s">
        <v>4723</v>
      </c>
      <c r="F308" t="s">
        <v>4756</v>
      </c>
      <c r="G308" t="s">
        <v>1531</v>
      </c>
      <c r="H308" t="s">
        <v>4758</v>
      </c>
      <c r="I308" t="s">
        <v>1534</v>
      </c>
      <c r="J308" t="s">
        <v>4760</v>
      </c>
      <c r="K308">
        <v>304</v>
      </c>
      <c r="L308" s="32" t="s">
        <v>8772</v>
      </c>
    </row>
    <row r="309" spans="1:12" x14ac:dyDescent="0.25">
      <c r="A309">
        <v>207966</v>
      </c>
      <c r="B309">
        <v>1.0293490000000001</v>
      </c>
      <c r="C309">
        <v>2</v>
      </c>
      <c r="D309" t="s">
        <v>2136</v>
      </c>
      <c r="E309" t="s">
        <v>4723</v>
      </c>
      <c r="F309" t="s">
        <v>4756</v>
      </c>
      <c r="G309" t="s">
        <v>1367</v>
      </c>
      <c r="H309" t="s">
        <v>1463</v>
      </c>
      <c r="I309" t="s">
        <v>2137</v>
      </c>
      <c r="J309" t="s">
        <v>4760</v>
      </c>
      <c r="K309">
        <v>2435</v>
      </c>
      <c r="L309" s="32" t="s">
        <v>8773</v>
      </c>
    </row>
    <row r="310" spans="1:12" x14ac:dyDescent="0.25">
      <c r="A310">
        <v>153409</v>
      </c>
      <c r="B310">
        <v>3.6504000000000002E-2</v>
      </c>
      <c r="C310">
        <v>3</v>
      </c>
      <c r="D310" t="s">
        <v>3442</v>
      </c>
      <c r="E310" t="s">
        <v>4723</v>
      </c>
      <c r="F310" t="s">
        <v>4756</v>
      </c>
      <c r="G310" t="s">
        <v>1367</v>
      </c>
      <c r="H310" t="s">
        <v>1463</v>
      </c>
      <c r="I310" t="s">
        <v>3443</v>
      </c>
      <c r="J310" t="s">
        <v>4760</v>
      </c>
      <c r="K310">
        <v>345</v>
      </c>
      <c r="L310" s="32" t="s">
        <v>8774</v>
      </c>
    </row>
    <row r="311" spans="1:12" x14ac:dyDescent="0.25">
      <c r="A311">
        <v>1239817</v>
      </c>
      <c r="B311">
        <v>1.932501</v>
      </c>
      <c r="C311">
        <v>0</v>
      </c>
      <c r="D311" t="s">
        <v>2880</v>
      </c>
      <c r="E311" t="s">
        <v>4723</v>
      </c>
      <c r="F311" t="s">
        <v>4756</v>
      </c>
      <c r="G311" t="s">
        <v>6297</v>
      </c>
      <c r="H311" t="s">
        <v>4758</v>
      </c>
      <c r="I311" t="s">
        <v>2881</v>
      </c>
      <c r="J311" t="s">
        <v>4760</v>
      </c>
      <c r="K311">
        <v>259</v>
      </c>
      <c r="L311" s="32" t="s">
        <v>8775</v>
      </c>
    </row>
    <row r="312" spans="1:12" x14ac:dyDescent="0.25">
      <c r="A312">
        <v>249460</v>
      </c>
      <c r="B312">
        <v>0.99538000000000004</v>
      </c>
      <c r="C312">
        <v>0</v>
      </c>
      <c r="D312" t="s">
        <v>2323</v>
      </c>
      <c r="E312" t="s">
        <v>4723</v>
      </c>
      <c r="F312" t="s">
        <v>4756</v>
      </c>
      <c r="G312" t="s">
        <v>2297</v>
      </c>
      <c r="H312" t="s">
        <v>4758</v>
      </c>
      <c r="I312" t="s">
        <v>2324</v>
      </c>
      <c r="J312" t="s">
        <v>4760</v>
      </c>
      <c r="K312">
        <v>1946</v>
      </c>
      <c r="L312" s="32" t="s">
        <v>8776</v>
      </c>
    </row>
    <row r="313" spans="1:12" x14ac:dyDescent="0.25">
      <c r="A313">
        <v>195623</v>
      </c>
      <c r="B313">
        <v>0.35697499999999999</v>
      </c>
      <c r="C313">
        <v>0</v>
      </c>
      <c r="D313" t="s">
        <v>1978</v>
      </c>
      <c r="E313" t="s">
        <v>4723</v>
      </c>
      <c r="F313" t="s">
        <v>4756</v>
      </c>
      <c r="G313" t="s">
        <v>1367</v>
      </c>
      <c r="H313" t="s">
        <v>6400</v>
      </c>
      <c r="I313" t="s">
        <v>1979</v>
      </c>
      <c r="J313" t="s">
        <v>4760</v>
      </c>
      <c r="K313">
        <v>3384</v>
      </c>
      <c r="L313" s="32" t="s">
        <v>8777</v>
      </c>
    </row>
    <row r="314" spans="1:12" x14ac:dyDescent="0.25">
      <c r="A314">
        <v>201582</v>
      </c>
      <c r="B314">
        <v>1.1218189999999999</v>
      </c>
      <c r="C314">
        <v>0</v>
      </c>
      <c r="D314" t="s">
        <v>2757</v>
      </c>
      <c r="E314" t="s">
        <v>4723</v>
      </c>
      <c r="F314" t="s">
        <v>4756</v>
      </c>
      <c r="G314" t="s">
        <v>1367</v>
      </c>
      <c r="H314" t="s">
        <v>1463</v>
      </c>
      <c r="I314" t="s">
        <v>2758</v>
      </c>
      <c r="J314" t="s">
        <v>4760</v>
      </c>
      <c r="K314">
        <v>3449</v>
      </c>
      <c r="L314" s="32" t="s">
        <v>8778</v>
      </c>
    </row>
    <row r="315" spans="1:12" x14ac:dyDescent="0.25">
      <c r="A315">
        <v>1054131</v>
      </c>
      <c r="B315">
        <v>0.55763200000000002</v>
      </c>
      <c r="C315">
        <v>1</v>
      </c>
      <c r="D315" t="s">
        <v>2511</v>
      </c>
      <c r="E315" t="s">
        <v>4723</v>
      </c>
      <c r="F315" t="s">
        <v>4756</v>
      </c>
      <c r="G315" t="s">
        <v>1367</v>
      </c>
      <c r="H315" t="s">
        <v>2479</v>
      </c>
      <c r="I315" t="s">
        <v>2512</v>
      </c>
      <c r="J315" t="s">
        <v>4760</v>
      </c>
      <c r="K315">
        <v>3160</v>
      </c>
      <c r="L315" s="32" t="s">
        <v>8779</v>
      </c>
    </row>
    <row r="316" spans="1:12" x14ac:dyDescent="0.25">
      <c r="A316">
        <v>96265</v>
      </c>
      <c r="B316">
        <v>12.693085999999999</v>
      </c>
      <c r="C316">
        <v>2</v>
      </c>
      <c r="D316" t="s">
        <v>3645</v>
      </c>
      <c r="E316" t="s">
        <v>4723</v>
      </c>
      <c r="F316" t="s">
        <v>4756</v>
      </c>
      <c r="G316" t="s">
        <v>4758</v>
      </c>
      <c r="H316" t="s">
        <v>4758</v>
      </c>
      <c r="I316" t="s">
        <v>3646</v>
      </c>
      <c r="J316" t="s">
        <v>4760</v>
      </c>
      <c r="K316">
        <v>8698</v>
      </c>
      <c r="L316" s="32" t="s">
        <v>8780</v>
      </c>
    </row>
    <row r="317" spans="1:12" x14ac:dyDescent="0.25">
      <c r="A317">
        <v>96404</v>
      </c>
      <c r="B317">
        <v>1.1912750000000001</v>
      </c>
      <c r="C317">
        <v>4</v>
      </c>
      <c r="D317" t="s">
        <v>3659</v>
      </c>
      <c r="E317" t="s">
        <v>4723</v>
      </c>
      <c r="F317" t="s">
        <v>4756</v>
      </c>
      <c r="G317" t="s">
        <v>1367</v>
      </c>
      <c r="H317" t="s">
        <v>3637</v>
      </c>
      <c r="I317" t="s">
        <v>3660</v>
      </c>
      <c r="J317" t="s">
        <v>4760</v>
      </c>
      <c r="K317">
        <v>3037</v>
      </c>
      <c r="L317" s="32" t="s">
        <v>8781</v>
      </c>
    </row>
    <row r="318" spans="1:12" x14ac:dyDescent="0.25">
      <c r="A318">
        <v>347384</v>
      </c>
      <c r="B318">
        <v>0.50138000000000005</v>
      </c>
      <c r="C318">
        <v>2</v>
      </c>
      <c r="D318" t="s">
        <v>3719</v>
      </c>
      <c r="E318" t="s">
        <v>4723</v>
      </c>
      <c r="F318" t="s">
        <v>4756</v>
      </c>
      <c r="G318" t="s">
        <v>1367</v>
      </c>
      <c r="H318" t="s">
        <v>4758</v>
      </c>
      <c r="I318" t="s">
        <v>3720</v>
      </c>
      <c r="J318" t="s">
        <v>4760</v>
      </c>
      <c r="K318">
        <v>2209</v>
      </c>
      <c r="L318" s="32" t="s">
        <v>8782</v>
      </c>
    </row>
    <row r="319" spans="1:12" x14ac:dyDescent="0.25">
      <c r="A319">
        <v>1275131</v>
      </c>
      <c r="B319">
        <v>4.6011420000000003</v>
      </c>
      <c r="C319">
        <v>0</v>
      </c>
      <c r="D319" t="s">
        <v>2942</v>
      </c>
      <c r="E319" t="s">
        <v>4723</v>
      </c>
      <c r="F319" t="s">
        <v>4756</v>
      </c>
      <c r="G319" t="s">
        <v>1367</v>
      </c>
      <c r="H319" t="s">
        <v>4758</v>
      </c>
      <c r="I319" t="s">
        <v>2943</v>
      </c>
      <c r="J319" t="s">
        <v>4760</v>
      </c>
      <c r="K319">
        <v>2803</v>
      </c>
      <c r="L319" s="32" t="s">
        <v>8783</v>
      </c>
    </row>
    <row r="320" spans="1:12" x14ac:dyDescent="0.25">
      <c r="A320">
        <v>229770</v>
      </c>
      <c r="B320">
        <v>0.50018399999999996</v>
      </c>
      <c r="C320">
        <v>2</v>
      </c>
      <c r="D320" t="s">
        <v>2164</v>
      </c>
      <c r="E320" t="s">
        <v>4723</v>
      </c>
      <c r="F320" t="s">
        <v>4756</v>
      </c>
      <c r="G320" t="s">
        <v>1367</v>
      </c>
      <c r="H320" t="s">
        <v>1463</v>
      </c>
      <c r="I320" t="s">
        <v>2165</v>
      </c>
      <c r="J320" t="s">
        <v>4760</v>
      </c>
      <c r="K320">
        <v>3054</v>
      </c>
      <c r="L320" s="32" t="s">
        <v>8784</v>
      </c>
    </row>
    <row r="321" spans="1:12" x14ac:dyDescent="0.25">
      <c r="A321">
        <v>1247460</v>
      </c>
      <c r="B321">
        <v>1.614044</v>
      </c>
      <c r="C321">
        <v>0</v>
      </c>
      <c r="D321" t="s">
        <v>1408</v>
      </c>
      <c r="E321" t="s">
        <v>4723</v>
      </c>
      <c r="F321" t="s">
        <v>4756</v>
      </c>
      <c r="G321" t="s">
        <v>1367</v>
      </c>
      <c r="H321" t="s">
        <v>1368</v>
      </c>
      <c r="I321" t="s">
        <v>1409</v>
      </c>
      <c r="J321" t="s">
        <v>4760</v>
      </c>
      <c r="K321">
        <v>3556</v>
      </c>
      <c r="L321" s="32" t="s">
        <v>8785</v>
      </c>
    </row>
    <row r="322" spans="1:12" x14ac:dyDescent="0.25">
      <c r="A322">
        <v>347281</v>
      </c>
      <c r="B322">
        <v>1.465012</v>
      </c>
      <c r="C322">
        <v>0</v>
      </c>
      <c r="D322" t="s">
        <v>3709</v>
      </c>
      <c r="E322" t="s">
        <v>4723</v>
      </c>
      <c r="F322" t="s">
        <v>4756</v>
      </c>
      <c r="G322" t="s">
        <v>1367</v>
      </c>
      <c r="H322" t="s">
        <v>4758</v>
      </c>
      <c r="I322" t="s">
        <v>3710</v>
      </c>
      <c r="J322" t="s">
        <v>4760</v>
      </c>
      <c r="K322">
        <v>5897</v>
      </c>
      <c r="L322" s="32" t="s">
        <v>8786</v>
      </c>
    </row>
    <row r="323" spans="1:12" x14ac:dyDescent="0.25">
      <c r="A323">
        <v>195451</v>
      </c>
      <c r="B323">
        <v>0.29352499999999998</v>
      </c>
      <c r="C323">
        <v>2</v>
      </c>
      <c r="D323" t="s">
        <v>1960</v>
      </c>
      <c r="E323" t="s">
        <v>4723</v>
      </c>
      <c r="F323" t="s">
        <v>4756</v>
      </c>
      <c r="G323" t="s">
        <v>1367</v>
      </c>
      <c r="H323" t="s">
        <v>1463</v>
      </c>
      <c r="I323" t="s">
        <v>1961</v>
      </c>
      <c r="J323" t="s">
        <v>4760</v>
      </c>
      <c r="K323">
        <v>2679</v>
      </c>
      <c r="L323" s="32" t="s">
        <v>8787</v>
      </c>
    </row>
    <row r="324" spans="1:12" x14ac:dyDescent="0.25">
      <c r="A324">
        <v>257889</v>
      </c>
      <c r="B324">
        <v>0.98505200000000004</v>
      </c>
      <c r="C324">
        <v>2</v>
      </c>
      <c r="D324" t="s">
        <v>3802</v>
      </c>
      <c r="E324" t="s">
        <v>4723</v>
      </c>
      <c r="F324" t="s">
        <v>4756</v>
      </c>
      <c r="G324" t="s">
        <v>2297</v>
      </c>
      <c r="H324" t="s">
        <v>2307</v>
      </c>
      <c r="I324" t="s">
        <v>3803</v>
      </c>
      <c r="J324" t="s">
        <v>4760</v>
      </c>
      <c r="K324">
        <v>5202</v>
      </c>
      <c r="L324" s="32" t="s">
        <v>8788</v>
      </c>
    </row>
    <row r="325" spans="1:12" x14ac:dyDescent="0.25">
      <c r="A325">
        <v>1054371</v>
      </c>
      <c r="B325">
        <v>38.052391</v>
      </c>
      <c r="C325">
        <v>4</v>
      </c>
      <c r="D325" t="s">
        <v>2535</v>
      </c>
      <c r="E325" t="s">
        <v>4723</v>
      </c>
      <c r="F325" t="s">
        <v>4756</v>
      </c>
      <c r="G325" t="s">
        <v>2450</v>
      </c>
      <c r="H325" t="s">
        <v>4758</v>
      </c>
      <c r="I325" t="s">
        <v>2536</v>
      </c>
      <c r="J325" t="s">
        <v>4760</v>
      </c>
      <c r="K325">
        <v>7790</v>
      </c>
      <c r="L325" s="32" t="s">
        <v>8789</v>
      </c>
    </row>
    <row r="326" spans="1:12" x14ac:dyDescent="0.25">
      <c r="A326">
        <v>105624</v>
      </c>
      <c r="B326">
        <v>1.4846839999999999</v>
      </c>
      <c r="C326">
        <v>3</v>
      </c>
      <c r="D326" t="s">
        <v>3497</v>
      </c>
      <c r="E326" t="s">
        <v>4723</v>
      </c>
      <c r="F326" t="s">
        <v>4756</v>
      </c>
      <c r="G326" t="s">
        <v>1367</v>
      </c>
      <c r="H326" t="s">
        <v>4758</v>
      </c>
      <c r="I326" t="s">
        <v>3498</v>
      </c>
      <c r="J326" t="s">
        <v>4760</v>
      </c>
      <c r="K326">
        <v>5315</v>
      </c>
      <c r="L326" s="32" t="s">
        <v>8790</v>
      </c>
    </row>
    <row r="327" spans="1:12" x14ac:dyDescent="0.25">
      <c r="A327">
        <v>275678</v>
      </c>
      <c r="B327">
        <v>1.0123869999999999</v>
      </c>
      <c r="C327">
        <v>1</v>
      </c>
      <c r="D327" t="s">
        <v>6988</v>
      </c>
      <c r="E327" t="s">
        <v>4723</v>
      </c>
      <c r="F327" t="s">
        <v>4756</v>
      </c>
      <c r="G327" t="s">
        <v>1367</v>
      </c>
      <c r="H327" t="s">
        <v>2610</v>
      </c>
      <c r="I327" t="s">
        <v>6989</v>
      </c>
      <c r="J327" t="s">
        <v>4760</v>
      </c>
      <c r="K327">
        <v>2014</v>
      </c>
      <c r="L327" s="32" t="s">
        <v>8791</v>
      </c>
    </row>
    <row r="328" spans="1:12" x14ac:dyDescent="0.25">
      <c r="A328">
        <v>1053917</v>
      </c>
      <c r="B328">
        <v>0.98797100000000004</v>
      </c>
      <c r="C328">
        <v>1</v>
      </c>
      <c r="D328" t="s">
        <v>2487</v>
      </c>
      <c r="E328" t="s">
        <v>4723</v>
      </c>
      <c r="F328" t="s">
        <v>4756</v>
      </c>
      <c r="G328" t="s">
        <v>1367</v>
      </c>
      <c r="H328" t="s">
        <v>2479</v>
      </c>
      <c r="I328" t="s">
        <v>2488</v>
      </c>
      <c r="J328" t="s">
        <v>4760</v>
      </c>
      <c r="K328">
        <v>6725</v>
      </c>
      <c r="L328" s="32" t="s">
        <v>8792</v>
      </c>
    </row>
    <row r="329" spans="1:12" x14ac:dyDescent="0.25">
      <c r="A329">
        <v>223038</v>
      </c>
      <c r="B329">
        <v>0.50330200000000003</v>
      </c>
      <c r="C329">
        <v>2</v>
      </c>
      <c r="D329" t="s">
        <v>2727</v>
      </c>
      <c r="E329" t="s">
        <v>4723</v>
      </c>
      <c r="F329" t="s">
        <v>4756</v>
      </c>
      <c r="G329" t="s">
        <v>1367</v>
      </c>
      <c r="H329" t="s">
        <v>1463</v>
      </c>
      <c r="I329" t="s">
        <v>2728</v>
      </c>
      <c r="J329" t="s">
        <v>4760</v>
      </c>
      <c r="K329">
        <v>1334</v>
      </c>
      <c r="L329" s="32" t="s">
        <v>8793</v>
      </c>
    </row>
    <row r="330" spans="1:12" x14ac:dyDescent="0.25">
      <c r="A330">
        <v>1196991</v>
      </c>
      <c r="B330">
        <v>0.36860799999999999</v>
      </c>
      <c r="C330">
        <v>3</v>
      </c>
      <c r="D330" t="s">
        <v>6371</v>
      </c>
      <c r="E330" t="s">
        <v>4723</v>
      </c>
      <c r="F330" t="s">
        <v>4756</v>
      </c>
      <c r="G330" t="s">
        <v>1367</v>
      </c>
      <c r="H330" t="s">
        <v>1463</v>
      </c>
      <c r="I330" t="s">
        <v>6372</v>
      </c>
      <c r="J330" t="s">
        <v>4760</v>
      </c>
      <c r="K330">
        <v>877</v>
      </c>
      <c r="L330" s="32" t="s">
        <v>8794</v>
      </c>
    </row>
    <row r="331" spans="1:12" x14ac:dyDescent="0.25">
      <c r="A331">
        <v>1240039</v>
      </c>
      <c r="B331">
        <v>103.57145300000001</v>
      </c>
      <c r="C331">
        <v>3</v>
      </c>
      <c r="D331" t="s">
        <v>2903</v>
      </c>
      <c r="E331" t="s">
        <v>4723</v>
      </c>
      <c r="F331" t="s">
        <v>4756</v>
      </c>
      <c r="G331" t="s">
        <v>4758</v>
      </c>
      <c r="H331" t="s">
        <v>4758</v>
      </c>
      <c r="I331" t="s">
        <v>2904</v>
      </c>
      <c r="J331" t="s">
        <v>4760</v>
      </c>
      <c r="K331">
        <v>5032</v>
      </c>
      <c r="L331" s="32" t="s">
        <v>8795</v>
      </c>
    </row>
    <row r="332" spans="1:12" x14ac:dyDescent="0.25">
      <c r="A332">
        <v>96326</v>
      </c>
      <c r="B332">
        <v>3.627408</v>
      </c>
      <c r="C332">
        <v>2</v>
      </c>
      <c r="D332" t="s">
        <v>3651</v>
      </c>
      <c r="E332" t="s">
        <v>4723</v>
      </c>
      <c r="F332" t="s">
        <v>4756</v>
      </c>
      <c r="G332" t="s">
        <v>1367</v>
      </c>
      <c r="H332" t="s">
        <v>3637</v>
      </c>
      <c r="I332" t="s">
        <v>3652</v>
      </c>
      <c r="J332" t="s">
        <v>4760</v>
      </c>
      <c r="K332">
        <v>2902</v>
      </c>
      <c r="L332" s="32" t="s">
        <v>8796</v>
      </c>
    </row>
    <row r="333" spans="1:12" x14ac:dyDescent="0.25">
      <c r="A333">
        <v>275423</v>
      </c>
      <c r="B333">
        <v>0.489228</v>
      </c>
      <c r="C333">
        <v>1</v>
      </c>
      <c r="D333" t="s">
        <v>6962</v>
      </c>
      <c r="E333" t="s">
        <v>4723</v>
      </c>
      <c r="F333" t="s">
        <v>4756</v>
      </c>
      <c r="G333" t="s">
        <v>2297</v>
      </c>
      <c r="H333" t="s">
        <v>2307</v>
      </c>
      <c r="I333" t="s">
        <v>6963</v>
      </c>
      <c r="J333" t="s">
        <v>4760</v>
      </c>
      <c r="K333">
        <v>3029</v>
      </c>
      <c r="L333" s="32" t="s">
        <v>8797</v>
      </c>
    </row>
    <row r="334" spans="1:12" x14ac:dyDescent="0.25">
      <c r="A334">
        <v>249344</v>
      </c>
      <c r="B334">
        <v>1.734361</v>
      </c>
      <c r="C334">
        <v>3</v>
      </c>
      <c r="D334" t="s">
        <v>2311</v>
      </c>
      <c r="E334" t="s">
        <v>4723</v>
      </c>
      <c r="F334" t="s">
        <v>4756</v>
      </c>
      <c r="G334" t="s">
        <v>2297</v>
      </c>
      <c r="H334" t="s">
        <v>2307</v>
      </c>
      <c r="I334" t="s">
        <v>2312</v>
      </c>
      <c r="J334" t="s">
        <v>4760</v>
      </c>
      <c r="K334">
        <v>4990</v>
      </c>
      <c r="L334" s="32" t="s">
        <v>8798</v>
      </c>
    </row>
    <row r="335" spans="1:12" x14ac:dyDescent="0.25">
      <c r="A335">
        <v>258089</v>
      </c>
      <c r="B335">
        <v>1.1171949999999999</v>
      </c>
      <c r="C335">
        <v>2</v>
      </c>
      <c r="D335" t="s">
        <v>3822</v>
      </c>
      <c r="E335" t="s">
        <v>4723</v>
      </c>
      <c r="F335" t="s">
        <v>4756</v>
      </c>
      <c r="G335" t="s">
        <v>2297</v>
      </c>
      <c r="H335" t="s">
        <v>4758</v>
      </c>
      <c r="I335" t="s">
        <v>3823</v>
      </c>
      <c r="J335" t="s">
        <v>4760</v>
      </c>
      <c r="K335">
        <v>1259</v>
      </c>
      <c r="L335" s="32" t="s">
        <v>8799</v>
      </c>
    </row>
    <row r="336" spans="1:12" x14ac:dyDescent="0.25">
      <c r="A336">
        <v>258183</v>
      </c>
      <c r="B336">
        <v>1.826505</v>
      </c>
      <c r="C336">
        <v>2</v>
      </c>
      <c r="D336" t="s">
        <v>3832</v>
      </c>
      <c r="E336" t="s">
        <v>4723</v>
      </c>
      <c r="F336" t="s">
        <v>4756</v>
      </c>
      <c r="G336" t="s">
        <v>2297</v>
      </c>
      <c r="H336" t="s">
        <v>4758</v>
      </c>
      <c r="I336" t="s">
        <v>3833</v>
      </c>
      <c r="J336" t="s">
        <v>4760</v>
      </c>
      <c r="K336">
        <v>8037</v>
      </c>
      <c r="L336" s="32" t="s">
        <v>8800</v>
      </c>
    </row>
    <row r="337" spans="1:12" x14ac:dyDescent="0.25">
      <c r="A337">
        <v>257926</v>
      </c>
      <c r="B337">
        <v>0.984734</v>
      </c>
      <c r="C337">
        <v>1</v>
      </c>
      <c r="D337" t="s">
        <v>3806</v>
      </c>
      <c r="E337" t="s">
        <v>4723</v>
      </c>
      <c r="F337" t="s">
        <v>4756</v>
      </c>
      <c r="G337" t="s">
        <v>2297</v>
      </c>
      <c r="H337" t="s">
        <v>4758</v>
      </c>
      <c r="I337" t="s">
        <v>3807</v>
      </c>
      <c r="J337" t="s">
        <v>4760</v>
      </c>
      <c r="K337">
        <v>2424</v>
      </c>
      <c r="L337" s="32" t="s">
        <v>8801</v>
      </c>
    </row>
    <row r="338" spans="1:12" x14ac:dyDescent="0.25">
      <c r="A338">
        <v>336097</v>
      </c>
      <c r="B338">
        <v>4.3901139999999996</v>
      </c>
      <c r="C338">
        <v>2</v>
      </c>
      <c r="D338" t="s">
        <v>3485</v>
      </c>
      <c r="E338" t="s">
        <v>4723</v>
      </c>
      <c r="F338" t="s">
        <v>4756</v>
      </c>
      <c r="G338" t="s">
        <v>2297</v>
      </c>
      <c r="H338" t="s">
        <v>4758</v>
      </c>
      <c r="I338" t="s">
        <v>3486</v>
      </c>
      <c r="J338" t="s">
        <v>4760</v>
      </c>
      <c r="K338">
        <v>3287</v>
      </c>
      <c r="L338" s="32" t="s">
        <v>8802</v>
      </c>
    </row>
    <row r="339" spans="1:12" x14ac:dyDescent="0.25">
      <c r="A339">
        <v>347087</v>
      </c>
      <c r="B339">
        <v>14.941526</v>
      </c>
      <c r="C339">
        <v>3</v>
      </c>
      <c r="D339" t="s">
        <v>3689</v>
      </c>
      <c r="E339" t="s">
        <v>4723</v>
      </c>
      <c r="F339" t="s">
        <v>4756</v>
      </c>
      <c r="G339" t="s">
        <v>4758</v>
      </c>
      <c r="H339" t="s">
        <v>4758</v>
      </c>
      <c r="I339" t="s">
        <v>3690</v>
      </c>
      <c r="J339" t="s">
        <v>4760</v>
      </c>
      <c r="K339">
        <v>8230</v>
      </c>
      <c r="L339" s="32" t="s">
        <v>8803</v>
      </c>
    </row>
    <row r="340" spans="1:12" x14ac:dyDescent="0.25">
      <c r="A340">
        <v>347325</v>
      </c>
      <c r="B340">
        <v>0.99529400000000001</v>
      </c>
      <c r="C340">
        <v>0</v>
      </c>
      <c r="D340" t="s">
        <v>3713</v>
      </c>
      <c r="E340" t="s">
        <v>4723</v>
      </c>
      <c r="F340" t="s">
        <v>4756</v>
      </c>
      <c r="G340" t="s">
        <v>1367</v>
      </c>
      <c r="H340" t="s">
        <v>2610</v>
      </c>
      <c r="I340" t="s">
        <v>3714</v>
      </c>
      <c r="J340" t="s">
        <v>4760</v>
      </c>
      <c r="K340">
        <v>5715</v>
      </c>
      <c r="L340" s="32" t="s">
        <v>8804</v>
      </c>
    </row>
    <row r="341" spans="1:12" x14ac:dyDescent="0.25">
      <c r="A341">
        <v>1239644</v>
      </c>
      <c r="B341">
        <v>2.0146890000000002</v>
      </c>
      <c r="C341">
        <v>3</v>
      </c>
      <c r="D341" t="s">
        <v>2862</v>
      </c>
      <c r="E341" t="s">
        <v>4723</v>
      </c>
      <c r="F341" t="s">
        <v>4756</v>
      </c>
      <c r="G341" t="s">
        <v>4758</v>
      </c>
      <c r="H341" t="s">
        <v>1463</v>
      </c>
      <c r="I341" t="s">
        <v>2863</v>
      </c>
      <c r="J341" t="s">
        <v>4760</v>
      </c>
      <c r="K341">
        <v>4096</v>
      </c>
      <c r="L341" s="32" t="s">
        <v>8805</v>
      </c>
    </row>
    <row r="342" spans="1:12" x14ac:dyDescent="0.25">
      <c r="A342">
        <v>1062618</v>
      </c>
      <c r="B342">
        <v>0.53818900000000003</v>
      </c>
      <c r="C342">
        <v>3</v>
      </c>
      <c r="D342" t="s">
        <v>2464</v>
      </c>
      <c r="E342" t="s">
        <v>4723</v>
      </c>
      <c r="F342" t="s">
        <v>4756</v>
      </c>
      <c r="G342" t="s">
        <v>1367</v>
      </c>
      <c r="H342" t="s">
        <v>4758</v>
      </c>
      <c r="I342" t="s">
        <v>2465</v>
      </c>
      <c r="J342" t="s">
        <v>4760</v>
      </c>
      <c r="K342">
        <v>1552</v>
      </c>
      <c r="L342" s="32" t="s">
        <v>8806</v>
      </c>
    </row>
    <row r="343" spans="1:12" x14ac:dyDescent="0.25">
      <c r="A343">
        <v>1239458</v>
      </c>
      <c r="B343">
        <v>3.4281079999999999</v>
      </c>
      <c r="C343">
        <v>0</v>
      </c>
      <c r="D343" t="s">
        <v>2844</v>
      </c>
      <c r="E343" t="s">
        <v>4723</v>
      </c>
      <c r="F343" t="s">
        <v>4756</v>
      </c>
      <c r="G343" t="s">
        <v>1367</v>
      </c>
      <c r="H343" t="s">
        <v>1463</v>
      </c>
      <c r="I343" t="s">
        <v>2845</v>
      </c>
      <c r="J343" t="s">
        <v>4760</v>
      </c>
      <c r="K343">
        <v>5390</v>
      </c>
      <c r="L343" s="32" t="s">
        <v>8807</v>
      </c>
    </row>
    <row r="344" spans="1:12" x14ac:dyDescent="0.25">
      <c r="A344">
        <v>258024</v>
      </c>
      <c r="B344">
        <v>7.1075860000000004</v>
      </c>
      <c r="C344">
        <v>3</v>
      </c>
      <c r="D344" t="s">
        <v>3816</v>
      </c>
      <c r="E344" t="s">
        <v>4723</v>
      </c>
      <c r="F344" t="s">
        <v>4756</v>
      </c>
      <c r="G344" t="s">
        <v>2297</v>
      </c>
      <c r="H344" t="s">
        <v>4758</v>
      </c>
      <c r="I344" t="s">
        <v>3817</v>
      </c>
      <c r="J344" t="s">
        <v>4760</v>
      </c>
      <c r="K344">
        <v>8963</v>
      </c>
      <c r="L344" s="32" t="s">
        <v>8808</v>
      </c>
    </row>
    <row r="345" spans="1:12" x14ac:dyDescent="0.25">
      <c r="A345">
        <v>96642</v>
      </c>
      <c r="B345">
        <v>9.9008850000000006</v>
      </c>
      <c r="C345">
        <v>2</v>
      </c>
      <c r="D345" t="s">
        <v>3681</v>
      </c>
      <c r="E345" t="s">
        <v>4723</v>
      </c>
      <c r="F345" t="s">
        <v>4756</v>
      </c>
      <c r="G345" t="s">
        <v>1367</v>
      </c>
      <c r="H345" t="s">
        <v>4758</v>
      </c>
      <c r="I345" t="s">
        <v>3682</v>
      </c>
      <c r="J345" t="s">
        <v>4760</v>
      </c>
      <c r="K345">
        <v>4251</v>
      </c>
      <c r="L345" s="32" t="s">
        <v>8809</v>
      </c>
    </row>
    <row r="346" spans="1:12" x14ac:dyDescent="0.25">
      <c r="A346">
        <v>1190183</v>
      </c>
      <c r="B346">
        <v>0.93918599999999997</v>
      </c>
      <c r="C346">
        <v>1</v>
      </c>
      <c r="D346" t="s">
        <v>1898</v>
      </c>
      <c r="E346" t="s">
        <v>4723</v>
      </c>
      <c r="F346" t="s">
        <v>4756</v>
      </c>
      <c r="G346" t="s">
        <v>6297</v>
      </c>
      <c r="H346" t="s">
        <v>6400</v>
      </c>
      <c r="I346" t="s">
        <v>1899</v>
      </c>
      <c r="J346" t="s">
        <v>4760</v>
      </c>
      <c r="K346">
        <v>4362</v>
      </c>
      <c r="L346" s="32" t="s">
        <v>8810</v>
      </c>
    </row>
    <row r="347" spans="1:12" x14ac:dyDescent="0.25">
      <c r="A347">
        <v>1053970</v>
      </c>
      <c r="B347">
        <v>0.63731599999999999</v>
      </c>
      <c r="C347">
        <v>3</v>
      </c>
      <c r="D347" t="s">
        <v>2494</v>
      </c>
      <c r="E347" t="s">
        <v>4723</v>
      </c>
      <c r="F347" t="s">
        <v>4756</v>
      </c>
      <c r="G347" t="s">
        <v>2450</v>
      </c>
      <c r="H347" t="s">
        <v>2479</v>
      </c>
      <c r="I347" t="s">
        <v>2495</v>
      </c>
      <c r="J347" t="s">
        <v>4760</v>
      </c>
      <c r="K347">
        <v>3559</v>
      </c>
      <c r="L347" s="32" t="s">
        <v>8811</v>
      </c>
    </row>
    <row r="348" spans="1:12" x14ac:dyDescent="0.25">
      <c r="A348">
        <v>289739</v>
      </c>
      <c r="B348">
        <v>0.65965300000000004</v>
      </c>
      <c r="C348">
        <v>2</v>
      </c>
      <c r="D348" t="s">
        <v>2642</v>
      </c>
      <c r="E348" t="s">
        <v>4723</v>
      </c>
      <c r="F348" t="s">
        <v>4756</v>
      </c>
      <c r="G348" t="s">
        <v>2297</v>
      </c>
      <c r="H348" t="s">
        <v>4758</v>
      </c>
      <c r="I348" t="s">
        <v>2643</v>
      </c>
      <c r="J348" t="s">
        <v>4760</v>
      </c>
      <c r="K348">
        <v>3706</v>
      </c>
      <c r="L348" s="32" t="s">
        <v>8812</v>
      </c>
    </row>
    <row r="349" spans="1:12" x14ac:dyDescent="0.25">
      <c r="A349">
        <v>96308</v>
      </c>
      <c r="B349">
        <v>2.7538939999999998</v>
      </c>
      <c r="C349">
        <v>0</v>
      </c>
      <c r="D349" t="s">
        <v>3649</v>
      </c>
      <c r="E349" t="s">
        <v>4723</v>
      </c>
      <c r="F349" t="s">
        <v>4756</v>
      </c>
      <c r="G349" t="s">
        <v>1367</v>
      </c>
      <c r="H349" t="s">
        <v>3637</v>
      </c>
      <c r="I349" t="s">
        <v>3650</v>
      </c>
      <c r="J349" t="s">
        <v>4760</v>
      </c>
      <c r="K349">
        <v>7503</v>
      </c>
      <c r="L349" s="32" t="s">
        <v>8813</v>
      </c>
    </row>
    <row r="350" spans="1:12" x14ac:dyDescent="0.25">
      <c r="A350">
        <v>303708</v>
      </c>
      <c r="B350">
        <v>2.9397989999999998</v>
      </c>
      <c r="C350">
        <v>2</v>
      </c>
      <c r="D350" t="s">
        <v>3768</v>
      </c>
      <c r="E350" t="s">
        <v>4723</v>
      </c>
      <c r="F350" t="s">
        <v>4756</v>
      </c>
      <c r="G350" t="s">
        <v>2297</v>
      </c>
      <c r="H350" t="s">
        <v>4758</v>
      </c>
      <c r="I350" t="s">
        <v>3769</v>
      </c>
      <c r="J350" t="s">
        <v>4760</v>
      </c>
      <c r="K350">
        <v>9771</v>
      </c>
      <c r="L350" s="32" t="s">
        <v>8814</v>
      </c>
    </row>
    <row r="351" spans="1:12" x14ac:dyDescent="0.25">
      <c r="A351">
        <v>347225</v>
      </c>
      <c r="B351">
        <v>0.75241899999999995</v>
      </c>
      <c r="C351">
        <v>1</v>
      </c>
      <c r="D351" t="s">
        <v>3703</v>
      </c>
      <c r="E351" t="s">
        <v>4723</v>
      </c>
      <c r="F351" t="s">
        <v>4756</v>
      </c>
      <c r="G351" t="s">
        <v>1367</v>
      </c>
      <c r="H351" t="s">
        <v>4758</v>
      </c>
      <c r="I351" t="s">
        <v>3704</v>
      </c>
      <c r="J351" t="s">
        <v>4760</v>
      </c>
      <c r="K351">
        <v>3947</v>
      </c>
      <c r="L351" s="32" t="s">
        <v>8815</v>
      </c>
    </row>
    <row r="352" spans="1:12" x14ac:dyDescent="0.25">
      <c r="A352">
        <v>275757</v>
      </c>
      <c r="B352">
        <v>0.44979000000000002</v>
      </c>
      <c r="C352">
        <v>0</v>
      </c>
      <c r="D352" t="s">
        <v>6996</v>
      </c>
      <c r="E352" t="s">
        <v>4723</v>
      </c>
      <c r="F352" t="s">
        <v>4756</v>
      </c>
      <c r="G352" t="s">
        <v>1367</v>
      </c>
      <c r="H352" t="s">
        <v>2610</v>
      </c>
      <c r="I352" t="s">
        <v>6997</v>
      </c>
      <c r="J352" t="s">
        <v>4760</v>
      </c>
      <c r="K352">
        <v>6412</v>
      </c>
      <c r="L352" s="32" t="s">
        <v>8816</v>
      </c>
    </row>
    <row r="353" spans="1:12" x14ac:dyDescent="0.25">
      <c r="A353">
        <v>229906</v>
      </c>
      <c r="B353">
        <v>0.59707900000000003</v>
      </c>
      <c r="C353">
        <v>2</v>
      </c>
      <c r="D353" t="s">
        <v>2178</v>
      </c>
      <c r="E353" t="s">
        <v>4723</v>
      </c>
      <c r="F353" t="s">
        <v>4756</v>
      </c>
      <c r="G353" t="s">
        <v>1367</v>
      </c>
      <c r="H353" t="s">
        <v>1463</v>
      </c>
      <c r="I353" t="s">
        <v>2179</v>
      </c>
      <c r="J353" t="s">
        <v>4760</v>
      </c>
      <c r="K353">
        <v>2559</v>
      </c>
      <c r="L353" s="32" t="s">
        <v>8817</v>
      </c>
    </row>
    <row r="354" spans="1:12" x14ac:dyDescent="0.25">
      <c r="A354">
        <v>249612</v>
      </c>
      <c r="B354">
        <v>0.75174200000000002</v>
      </c>
      <c r="C354">
        <v>2</v>
      </c>
      <c r="D354" t="s">
        <v>2339</v>
      </c>
      <c r="E354" t="s">
        <v>4723</v>
      </c>
      <c r="F354" t="s">
        <v>4756</v>
      </c>
      <c r="G354" t="s">
        <v>2297</v>
      </c>
      <c r="H354" t="s">
        <v>2307</v>
      </c>
      <c r="I354" t="s">
        <v>2340</v>
      </c>
      <c r="J354" t="s">
        <v>4760</v>
      </c>
      <c r="K354">
        <v>2351</v>
      </c>
      <c r="L354" s="32" t="s">
        <v>8818</v>
      </c>
    </row>
    <row r="355" spans="1:12" x14ac:dyDescent="0.25">
      <c r="A355">
        <v>249593</v>
      </c>
      <c r="B355">
        <v>0.99210200000000004</v>
      </c>
      <c r="C355">
        <v>0</v>
      </c>
      <c r="D355" t="s">
        <v>2337</v>
      </c>
      <c r="E355" t="s">
        <v>4723</v>
      </c>
      <c r="F355" t="s">
        <v>4756</v>
      </c>
      <c r="G355" t="s">
        <v>2297</v>
      </c>
      <c r="H355" t="s">
        <v>4758</v>
      </c>
      <c r="I355" t="s">
        <v>2338</v>
      </c>
      <c r="J355" t="s">
        <v>4760</v>
      </c>
      <c r="K355">
        <v>4511</v>
      </c>
      <c r="L355" s="32" t="s">
        <v>8819</v>
      </c>
    </row>
    <row r="356" spans="1:12" x14ac:dyDescent="0.25">
      <c r="A356">
        <v>249650</v>
      </c>
      <c r="B356">
        <v>3.1307550000000002</v>
      </c>
      <c r="C356">
        <v>3</v>
      </c>
      <c r="D356" t="s">
        <v>2343</v>
      </c>
      <c r="E356" t="s">
        <v>4723</v>
      </c>
      <c r="F356" t="s">
        <v>4756</v>
      </c>
      <c r="G356" t="s">
        <v>2297</v>
      </c>
      <c r="H356" t="s">
        <v>4758</v>
      </c>
      <c r="I356" t="s">
        <v>2344</v>
      </c>
      <c r="J356" t="s">
        <v>4760</v>
      </c>
      <c r="K356">
        <v>9495</v>
      </c>
      <c r="L356" s="32" t="s">
        <v>8820</v>
      </c>
    </row>
    <row r="357" spans="1:12" x14ac:dyDescent="0.25">
      <c r="A357">
        <v>249497</v>
      </c>
      <c r="B357">
        <v>3.036959</v>
      </c>
      <c r="C357">
        <v>3</v>
      </c>
      <c r="D357" t="s">
        <v>2327</v>
      </c>
      <c r="E357" t="s">
        <v>4723</v>
      </c>
      <c r="F357" t="s">
        <v>4756</v>
      </c>
      <c r="G357" t="s">
        <v>2297</v>
      </c>
      <c r="H357" t="s">
        <v>4758</v>
      </c>
      <c r="I357" t="s">
        <v>2328</v>
      </c>
      <c r="J357" t="s">
        <v>4760</v>
      </c>
      <c r="K357">
        <v>4450</v>
      </c>
      <c r="L357" s="32" t="s">
        <v>8821</v>
      </c>
    </row>
    <row r="358" spans="1:12" x14ac:dyDescent="0.25">
      <c r="A358">
        <v>295886</v>
      </c>
      <c r="B358">
        <v>3.1250969999999998</v>
      </c>
      <c r="C358">
        <v>3</v>
      </c>
      <c r="D358" t="s">
        <v>3928</v>
      </c>
      <c r="E358" t="s">
        <v>4723</v>
      </c>
      <c r="F358" t="s">
        <v>4756</v>
      </c>
      <c r="G358" t="s">
        <v>2297</v>
      </c>
      <c r="H358" t="s">
        <v>4758</v>
      </c>
      <c r="I358" t="s">
        <v>3929</v>
      </c>
      <c r="J358" t="s">
        <v>4760</v>
      </c>
      <c r="K358">
        <v>4942</v>
      </c>
      <c r="L358" s="32" t="s">
        <v>8822</v>
      </c>
    </row>
    <row r="359" spans="1:12" x14ac:dyDescent="0.25">
      <c r="A359">
        <v>258045</v>
      </c>
      <c r="B359">
        <v>5.045871</v>
      </c>
      <c r="C359">
        <v>0</v>
      </c>
      <c r="D359" t="s">
        <v>3818</v>
      </c>
      <c r="E359" t="s">
        <v>4723</v>
      </c>
      <c r="F359" t="s">
        <v>4756</v>
      </c>
      <c r="G359" t="s">
        <v>2297</v>
      </c>
      <c r="H359" t="s">
        <v>4758</v>
      </c>
      <c r="I359" t="s">
        <v>3819</v>
      </c>
      <c r="J359" t="s">
        <v>4760</v>
      </c>
      <c r="K359">
        <v>8122</v>
      </c>
      <c r="L359" s="32" t="s">
        <v>8823</v>
      </c>
    </row>
    <row r="360" spans="1:12" x14ac:dyDescent="0.25">
      <c r="A360">
        <v>1053836</v>
      </c>
      <c r="B360">
        <v>2.1725110000000001</v>
      </c>
      <c r="C360">
        <v>2</v>
      </c>
      <c r="D360" t="s">
        <v>2478</v>
      </c>
      <c r="E360" t="s">
        <v>4723</v>
      </c>
      <c r="F360" t="s">
        <v>4756</v>
      </c>
      <c r="G360" t="s">
        <v>2450</v>
      </c>
      <c r="H360" t="s">
        <v>2479</v>
      </c>
      <c r="I360" t="s">
        <v>2480</v>
      </c>
      <c r="J360" t="s">
        <v>4760</v>
      </c>
      <c r="K360">
        <v>4520</v>
      </c>
      <c r="L360" s="32" t="s">
        <v>8824</v>
      </c>
    </row>
    <row r="361" spans="1:12" x14ac:dyDescent="0.25">
      <c r="A361">
        <v>1042504</v>
      </c>
      <c r="B361">
        <v>0.79699200000000003</v>
      </c>
      <c r="C361">
        <v>3</v>
      </c>
      <c r="D361" t="s">
        <v>2569</v>
      </c>
      <c r="E361" t="s">
        <v>4723</v>
      </c>
      <c r="F361" t="s">
        <v>4756</v>
      </c>
      <c r="G361" t="s">
        <v>2450</v>
      </c>
      <c r="H361" t="s">
        <v>2479</v>
      </c>
      <c r="I361" t="s">
        <v>2570</v>
      </c>
      <c r="J361" t="s">
        <v>4760</v>
      </c>
      <c r="K361">
        <v>2277</v>
      </c>
      <c r="L361" s="32" t="s">
        <v>8825</v>
      </c>
    </row>
    <row r="362" spans="1:12" x14ac:dyDescent="0.25">
      <c r="A362">
        <v>1042561</v>
      </c>
      <c r="B362">
        <v>0.48432799999999998</v>
      </c>
      <c r="C362">
        <v>3</v>
      </c>
      <c r="D362" t="s">
        <v>2575</v>
      </c>
      <c r="E362" t="s">
        <v>4723</v>
      </c>
      <c r="F362" t="s">
        <v>4756</v>
      </c>
      <c r="G362" t="s">
        <v>2450</v>
      </c>
      <c r="H362" t="s">
        <v>2479</v>
      </c>
      <c r="I362" t="s">
        <v>2576</v>
      </c>
      <c r="J362" t="s">
        <v>4760</v>
      </c>
      <c r="K362">
        <v>2595</v>
      </c>
      <c r="L362" s="32" t="s">
        <v>8826</v>
      </c>
    </row>
    <row r="363" spans="1:12" x14ac:dyDescent="0.25">
      <c r="A363">
        <v>1042484</v>
      </c>
      <c r="B363">
        <v>2.5061390000000001</v>
      </c>
      <c r="C363">
        <v>1</v>
      </c>
      <c r="D363" t="s">
        <v>2567</v>
      </c>
      <c r="E363" t="s">
        <v>4723</v>
      </c>
      <c r="F363" t="s">
        <v>4756</v>
      </c>
      <c r="G363" t="s">
        <v>4758</v>
      </c>
      <c r="H363" t="s">
        <v>4758</v>
      </c>
      <c r="I363" t="s">
        <v>2568</v>
      </c>
      <c r="J363" t="s">
        <v>4760</v>
      </c>
      <c r="K363">
        <v>4168</v>
      </c>
      <c r="L363" s="32" t="s">
        <v>8827</v>
      </c>
    </row>
    <row r="364" spans="1:12" x14ac:dyDescent="0.25">
      <c r="A364">
        <v>1219939</v>
      </c>
      <c r="B364">
        <v>1.001598</v>
      </c>
      <c r="C364">
        <v>0</v>
      </c>
      <c r="D364" t="s">
        <v>1503</v>
      </c>
      <c r="E364" t="s">
        <v>4723</v>
      </c>
      <c r="F364" t="s">
        <v>4756</v>
      </c>
      <c r="G364" t="s">
        <v>1367</v>
      </c>
      <c r="H364" t="s">
        <v>4758</v>
      </c>
      <c r="I364" t="s">
        <v>1504</v>
      </c>
      <c r="J364" t="s">
        <v>4760</v>
      </c>
      <c r="K364">
        <v>1266</v>
      </c>
      <c r="L364" s="32" t="s">
        <v>8828</v>
      </c>
    </row>
    <row r="365" spans="1:12" x14ac:dyDescent="0.25">
      <c r="A365">
        <v>1042540</v>
      </c>
      <c r="B365">
        <v>1.4931080000000001</v>
      </c>
      <c r="C365">
        <v>2</v>
      </c>
      <c r="D365" t="s">
        <v>2573</v>
      </c>
      <c r="E365" t="s">
        <v>4723</v>
      </c>
      <c r="F365" t="s">
        <v>4756</v>
      </c>
      <c r="G365" t="s">
        <v>1367</v>
      </c>
      <c r="H365" t="s">
        <v>2479</v>
      </c>
      <c r="I365" t="s">
        <v>2574</v>
      </c>
      <c r="J365" t="s">
        <v>4760</v>
      </c>
      <c r="K365">
        <v>8736</v>
      </c>
      <c r="L365" s="32" t="s">
        <v>8829</v>
      </c>
    </row>
    <row r="366" spans="1:12" x14ac:dyDescent="0.25">
      <c r="A366">
        <v>106099</v>
      </c>
      <c r="B366">
        <v>0.96808799999999995</v>
      </c>
      <c r="C366">
        <v>0</v>
      </c>
      <c r="D366" t="s">
        <v>3544</v>
      </c>
      <c r="E366" t="s">
        <v>4723</v>
      </c>
      <c r="F366" t="s">
        <v>4756</v>
      </c>
      <c r="G366" t="s">
        <v>1367</v>
      </c>
      <c r="H366" t="s">
        <v>1463</v>
      </c>
      <c r="I366" t="s">
        <v>3545</v>
      </c>
      <c r="J366" t="s">
        <v>4760</v>
      </c>
      <c r="K366">
        <v>7742</v>
      </c>
      <c r="L366" s="32" t="s">
        <v>8830</v>
      </c>
    </row>
    <row r="367" spans="1:12" x14ac:dyDescent="0.25">
      <c r="A367">
        <v>215738</v>
      </c>
      <c r="B367">
        <v>0.48568800000000001</v>
      </c>
      <c r="C367">
        <v>3</v>
      </c>
      <c r="D367" t="s">
        <v>3894</v>
      </c>
      <c r="E367" t="s">
        <v>4723</v>
      </c>
      <c r="F367" t="s">
        <v>4756</v>
      </c>
      <c r="G367" t="s">
        <v>1367</v>
      </c>
      <c r="H367" t="s">
        <v>1463</v>
      </c>
      <c r="I367" t="s">
        <v>3895</v>
      </c>
      <c r="J367" t="s">
        <v>4760</v>
      </c>
      <c r="K367">
        <v>3150</v>
      </c>
      <c r="L367" s="32" t="s">
        <v>8831</v>
      </c>
    </row>
    <row r="368" spans="1:12" x14ac:dyDescent="0.25">
      <c r="A368">
        <v>1239739</v>
      </c>
      <c r="B368">
        <v>2.4650099999999999</v>
      </c>
      <c r="C368">
        <v>0</v>
      </c>
      <c r="D368" t="s">
        <v>2872</v>
      </c>
      <c r="E368" t="s">
        <v>4723</v>
      </c>
      <c r="F368" t="s">
        <v>4756</v>
      </c>
      <c r="G368" t="s">
        <v>6297</v>
      </c>
      <c r="H368" t="s">
        <v>4758</v>
      </c>
      <c r="I368" t="s">
        <v>2873</v>
      </c>
      <c r="J368" t="s">
        <v>4760</v>
      </c>
      <c r="K368">
        <v>4147</v>
      </c>
      <c r="L368" s="32" t="s">
        <v>8832</v>
      </c>
    </row>
    <row r="369" spans="1:12" x14ac:dyDescent="0.25">
      <c r="A369">
        <v>1239684</v>
      </c>
      <c r="B369">
        <v>2.844821</v>
      </c>
      <c r="C369">
        <v>0</v>
      </c>
      <c r="D369" t="s">
        <v>2866</v>
      </c>
      <c r="E369" t="s">
        <v>4723</v>
      </c>
      <c r="F369" t="s">
        <v>4756</v>
      </c>
      <c r="G369" t="s">
        <v>6297</v>
      </c>
      <c r="H369" t="s">
        <v>4758</v>
      </c>
      <c r="I369" t="s">
        <v>2867</v>
      </c>
      <c r="J369" t="s">
        <v>4760</v>
      </c>
      <c r="K369">
        <v>2641</v>
      </c>
      <c r="L369" s="32" t="s">
        <v>8833</v>
      </c>
    </row>
    <row r="370" spans="1:12" x14ac:dyDescent="0.25">
      <c r="A370">
        <v>1275016</v>
      </c>
      <c r="B370">
        <v>5.549919</v>
      </c>
      <c r="C370">
        <v>3</v>
      </c>
      <c r="D370" t="s">
        <v>2929</v>
      </c>
      <c r="E370" t="s">
        <v>4723</v>
      </c>
      <c r="F370" t="s">
        <v>4756</v>
      </c>
      <c r="G370" t="s">
        <v>4758</v>
      </c>
      <c r="H370" t="s">
        <v>4758</v>
      </c>
      <c r="I370" t="s">
        <v>2930</v>
      </c>
      <c r="J370" t="s">
        <v>4760</v>
      </c>
      <c r="K370">
        <v>2602</v>
      </c>
      <c r="L370" s="32" t="s">
        <v>8834</v>
      </c>
    </row>
    <row r="371" spans="1:12" x14ac:dyDescent="0.25">
      <c r="A371">
        <v>1274959</v>
      </c>
      <c r="B371">
        <v>4.0410640000000004</v>
      </c>
      <c r="C371">
        <v>3</v>
      </c>
      <c r="D371" t="s">
        <v>2923</v>
      </c>
      <c r="E371" t="s">
        <v>4723</v>
      </c>
      <c r="F371" t="s">
        <v>4756</v>
      </c>
      <c r="G371" t="s">
        <v>4758</v>
      </c>
      <c r="H371" t="s">
        <v>4758</v>
      </c>
      <c r="I371" t="s">
        <v>2924</v>
      </c>
      <c r="J371" t="s">
        <v>4760</v>
      </c>
      <c r="K371">
        <v>2710</v>
      </c>
      <c r="L371" s="32" t="s">
        <v>8835</v>
      </c>
    </row>
    <row r="372" spans="1:12" x14ac:dyDescent="0.25">
      <c r="A372">
        <v>258107</v>
      </c>
      <c r="B372">
        <v>1.1040350000000001</v>
      </c>
      <c r="C372">
        <v>1</v>
      </c>
      <c r="D372" t="s">
        <v>3824</v>
      </c>
      <c r="E372" t="s">
        <v>4723</v>
      </c>
      <c r="F372" t="s">
        <v>4756</v>
      </c>
      <c r="G372" t="s">
        <v>2297</v>
      </c>
      <c r="H372" t="s">
        <v>3738</v>
      </c>
      <c r="I372" t="s">
        <v>3825</v>
      </c>
      <c r="J372" t="s">
        <v>4760</v>
      </c>
      <c r="K372">
        <v>7264</v>
      </c>
      <c r="L372" s="32" t="s">
        <v>8836</v>
      </c>
    </row>
    <row r="373" spans="1:12" x14ac:dyDescent="0.25">
      <c r="A373">
        <v>258163</v>
      </c>
      <c r="B373">
        <v>2.1500460000000001</v>
      </c>
      <c r="C373">
        <v>0</v>
      </c>
      <c r="D373" t="s">
        <v>3830</v>
      </c>
      <c r="E373" t="s">
        <v>4723</v>
      </c>
      <c r="F373" t="s">
        <v>4756</v>
      </c>
      <c r="G373" t="s">
        <v>2297</v>
      </c>
      <c r="H373" t="s">
        <v>4758</v>
      </c>
      <c r="I373" t="s">
        <v>3831</v>
      </c>
      <c r="J373" t="s">
        <v>4760</v>
      </c>
      <c r="K373">
        <v>3292</v>
      </c>
      <c r="L373" s="32" t="s">
        <v>8837</v>
      </c>
    </row>
    <row r="374" spans="1:12" x14ac:dyDescent="0.25">
      <c r="A374">
        <v>336159</v>
      </c>
      <c r="B374">
        <v>9.0470839999999999</v>
      </c>
      <c r="C374">
        <v>2</v>
      </c>
      <c r="D374" t="s">
        <v>3491</v>
      </c>
      <c r="E374" t="s">
        <v>4723</v>
      </c>
      <c r="F374" t="s">
        <v>4756</v>
      </c>
      <c r="G374" t="s">
        <v>2297</v>
      </c>
      <c r="H374" t="s">
        <v>4758</v>
      </c>
      <c r="I374" t="s">
        <v>3492</v>
      </c>
      <c r="J374" t="s">
        <v>4760</v>
      </c>
      <c r="K374">
        <v>3391</v>
      </c>
      <c r="L374" s="32" t="s">
        <v>8838</v>
      </c>
    </row>
    <row r="375" spans="1:12" x14ac:dyDescent="0.25">
      <c r="A375">
        <v>263309</v>
      </c>
      <c r="B375">
        <v>0.53418600000000005</v>
      </c>
      <c r="C375">
        <v>1</v>
      </c>
      <c r="D375" t="s">
        <v>7088</v>
      </c>
      <c r="E375" t="s">
        <v>4723</v>
      </c>
      <c r="F375" t="s">
        <v>4756</v>
      </c>
      <c r="G375" t="s">
        <v>1367</v>
      </c>
      <c r="H375" t="s">
        <v>2307</v>
      </c>
      <c r="I375" t="s">
        <v>7089</v>
      </c>
      <c r="J375" t="s">
        <v>4760</v>
      </c>
      <c r="K375">
        <v>3098</v>
      </c>
      <c r="L375" s="32" t="s">
        <v>8839</v>
      </c>
    </row>
    <row r="376" spans="1:12" x14ac:dyDescent="0.25">
      <c r="A376">
        <v>1069791</v>
      </c>
      <c r="B376">
        <v>0.78685499999999997</v>
      </c>
      <c r="C376">
        <v>1</v>
      </c>
      <c r="D376" t="s">
        <v>2354</v>
      </c>
      <c r="E376" t="s">
        <v>4723</v>
      </c>
      <c r="F376" t="s">
        <v>4756</v>
      </c>
      <c r="G376" t="s">
        <v>1367</v>
      </c>
      <c r="H376" t="s">
        <v>2348</v>
      </c>
      <c r="I376" t="s">
        <v>2355</v>
      </c>
      <c r="J376" t="s">
        <v>4760</v>
      </c>
      <c r="K376">
        <v>5984</v>
      </c>
      <c r="L376" s="32" t="s">
        <v>8840</v>
      </c>
    </row>
    <row r="377" spans="1:12" x14ac:dyDescent="0.25">
      <c r="A377">
        <v>1099295</v>
      </c>
      <c r="B377">
        <v>0.52784900000000001</v>
      </c>
      <c r="C377">
        <v>2</v>
      </c>
      <c r="D377" t="s">
        <v>2813</v>
      </c>
      <c r="E377" t="s">
        <v>4723</v>
      </c>
      <c r="F377" t="s">
        <v>4756</v>
      </c>
      <c r="G377" t="s">
        <v>6297</v>
      </c>
      <c r="H377" t="s">
        <v>6400</v>
      </c>
      <c r="I377" t="s">
        <v>2814</v>
      </c>
      <c r="J377" t="s">
        <v>4760</v>
      </c>
      <c r="K377">
        <v>3030</v>
      </c>
      <c r="L377" s="32" t="s">
        <v>8841</v>
      </c>
    </row>
    <row r="378" spans="1:12" x14ac:dyDescent="0.25">
      <c r="A378">
        <v>1247501</v>
      </c>
      <c r="B378">
        <v>0.59606000000000003</v>
      </c>
      <c r="C378">
        <v>2</v>
      </c>
      <c r="D378" t="s">
        <v>1412</v>
      </c>
      <c r="E378" t="s">
        <v>4723</v>
      </c>
      <c r="F378" t="s">
        <v>4756</v>
      </c>
      <c r="G378" t="s">
        <v>1367</v>
      </c>
      <c r="H378" t="s">
        <v>1368</v>
      </c>
      <c r="I378" t="s">
        <v>1413</v>
      </c>
      <c r="J378" t="s">
        <v>4760</v>
      </c>
      <c r="K378">
        <v>3759</v>
      </c>
      <c r="L378" s="32" t="s">
        <v>8842</v>
      </c>
    </row>
    <row r="379" spans="1:12" x14ac:dyDescent="0.25">
      <c r="A379">
        <v>275479</v>
      </c>
      <c r="B379">
        <v>0.83551900000000001</v>
      </c>
      <c r="C379">
        <v>1</v>
      </c>
      <c r="D379" t="s">
        <v>6968</v>
      </c>
      <c r="E379" t="s">
        <v>4723</v>
      </c>
      <c r="F379" t="s">
        <v>4756</v>
      </c>
      <c r="G379" t="s">
        <v>4758</v>
      </c>
      <c r="H379" t="s">
        <v>2307</v>
      </c>
      <c r="I379" t="s">
        <v>6969</v>
      </c>
      <c r="J379" t="s">
        <v>4760</v>
      </c>
      <c r="K379">
        <v>3987</v>
      </c>
      <c r="L379" s="32" t="s">
        <v>8843</v>
      </c>
    </row>
    <row r="380" spans="1:12" x14ac:dyDescent="0.25">
      <c r="A380">
        <v>106162</v>
      </c>
      <c r="B380">
        <v>2.5472299999999999</v>
      </c>
      <c r="C380">
        <v>2</v>
      </c>
      <c r="D380" t="s">
        <v>3550</v>
      </c>
      <c r="E380" t="s">
        <v>4723</v>
      </c>
      <c r="F380" t="s">
        <v>4756</v>
      </c>
      <c r="G380" t="s">
        <v>1367</v>
      </c>
      <c r="H380" t="s">
        <v>1463</v>
      </c>
      <c r="I380" t="s">
        <v>3551</v>
      </c>
      <c r="J380" t="s">
        <v>4760</v>
      </c>
      <c r="K380">
        <v>2238</v>
      </c>
      <c r="L380" s="32" t="s">
        <v>8844</v>
      </c>
    </row>
    <row r="381" spans="1:12" x14ac:dyDescent="0.25">
      <c r="A381">
        <v>105747</v>
      </c>
      <c r="B381">
        <v>3.1734810000000002</v>
      </c>
      <c r="C381">
        <v>3</v>
      </c>
      <c r="D381" t="s">
        <v>3509</v>
      </c>
      <c r="E381" t="s">
        <v>4723</v>
      </c>
      <c r="F381" t="s">
        <v>4756</v>
      </c>
      <c r="G381" t="s">
        <v>1367</v>
      </c>
      <c r="H381" t="s">
        <v>4758</v>
      </c>
      <c r="I381" t="s">
        <v>3510</v>
      </c>
      <c r="J381" t="s">
        <v>4760</v>
      </c>
      <c r="K381">
        <v>8384</v>
      </c>
      <c r="L381" s="32" t="s">
        <v>8845</v>
      </c>
    </row>
    <row r="382" spans="1:12" x14ac:dyDescent="0.25">
      <c r="A382">
        <v>105765</v>
      </c>
      <c r="B382">
        <v>1.5913930000000001</v>
      </c>
      <c r="C382">
        <v>3</v>
      </c>
      <c r="D382" t="s">
        <v>3511</v>
      </c>
      <c r="E382" t="s">
        <v>4723</v>
      </c>
      <c r="F382" t="s">
        <v>4756</v>
      </c>
      <c r="G382" t="s">
        <v>1367</v>
      </c>
      <c r="H382" t="s">
        <v>4758</v>
      </c>
      <c r="I382" t="s">
        <v>3512</v>
      </c>
      <c r="J382" t="s">
        <v>4760</v>
      </c>
      <c r="K382">
        <v>5529</v>
      </c>
      <c r="L382" s="32" t="s">
        <v>8846</v>
      </c>
    </row>
    <row r="383" spans="1:12" x14ac:dyDescent="0.25">
      <c r="A383">
        <v>1239939</v>
      </c>
      <c r="B383">
        <v>1.0053129999999999</v>
      </c>
      <c r="C383">
        <v>0</v>
      </c>
      <c r="D383" t="s">
        <v>2893</v>
      </c>
      <c r="E383" t="s">
        <v>4723</v>
      </c>
      <c r="F383" t="s">
        <v>4756</v>
      </c>
      <c r="G383" t="s">
        <v>6297</v>
      </c>
      <c r="H383" t="s">
        <v>2883</v>
      </c>
      <c r="I383" t="s">
        <v>2894</v>
      </c>
      <c r="J383" t="s">
        <v>4760</v>
      </c>
      <c r="K383">
        <v>1774</v>
      </c>
      <c r="L383" s="32" t="s">
        <v>8847</v>
      </c>
    </row>
    <row r="384" spans="1:12" x14ac:dyDescent="0.25">
      <c r="A384">
        <v>257945</v>
      </c>
      <c r="B384">
        <v>0.99548800000000004</v>
      </c>
      <c r="C384">
        <v>2</v>
      </c>
      <c r="D384" t="s">
        <v>3808</v>
      </c>
      <c r="E384" t="s">
        <v>4723</v>
      </c>
      <c r="F384" t="s">
        <v>4756</v>
      </c>
      <c r="G384" t="s">
        <v>2297</v>
      </c>
      <c r="H384" t="s">
        <v>2307</v>
      </c>
      <c r="I384" t="s">
        <v>3809</v>
      </c>
      <c r="J384" t="s">
        <v>4760</v>
      </c>
      <c r="K384">
        <v>5874</v>
      </c>
      <c r="L384" s="32" t="s">
        <v>8848</v>
      </c>
    </row>
    <row r="385" spans="1:12" x14ac:dyDescent="0.25">
      <c r="A385">
        <v>335630</v>
      </c>
      <c r="B385">
        <v>0.57491599999999998</v>
      </c>
      <c r="C385">
        <v>3</v>
      </c>
      <c r="D385" t="s">
        <v>3477</v>
      </c>
      <c r="E385" t="s">
        <v>4723</v>
      </c>
      <c r="F385" t="s">
        <v>4756</v>
      </c>
      <c r="G385" t="s">
        <v>1367</v>
      </c>
      <c r="H385" t="s">
        <v>2610</v>
      </c>
      <c r="I385" t="s">
        <v>3478</v>
      </c>
      <c r="J385" t="s">
        <v>4760</v>
      </c>
      <c r="K385">
        <v>2165</v>
      </c>
      <c r="L385" s="32" t="s">
        <v>8849</v>
      </c>
    </row>
    <row r="386" spans="1:12" x14ac:dyDescent="0.25">
      <c r="B386">
        <v>0.98341100000000004</v>
      </c>
      <c r="C386">
        <v>1</v>
      </c>
      <c r="D386" t="s">
        <v>2885</v>
      </c>
      <c r="E386" t="s">
        <v>4723</v>
      </c>
      <c r="F386" t="s">
        <v>4756</v>
      </c>
      <c r="G386" t="s">
        <v>6297</v>
      </c>
      <c r="H386" t="s">
        <v>2883</v>
      </c>
      <c r="I386" t="s">
        <v>2886</v>
      </c>
      <c r="J386" t="s">
        <v>4760</v>
      </c>
      <c r="K386">
        <v>2953</v>
      </c>
      <c r="L386" s="32" t="s">
        <v>8850</v>
      </c>
    </row>
    <row r="387" spans="1:12" x14ac:dyDescent="0.25">
      <c r="A387">
        <v>269530</v>
      </c>
      <c r="B387">
        <v>0.507803</v>
      </c>
      <c r="C387">
        <v>0</v>
      </c>
      <c r="D387" t="s">
        <v>7068</v>
      </c>
      <c r="E387" t="s">
        <v>4723</v>
      </c>
      <c r="F387" t="s">
        <v>4756</v>
      </c>
      <c r="G387" t="s">
        <v>1367</v>
      </c>
      <c r="H387" t="s">
        <v>2307</v>
      </c>
      <c r="I387" t="s">
        <v>7069</v>
      </c>
      <c r="J387" t="s">
        <v>4760</v>
      </c>
      <c r="K387">
        <v>2923</v>
      </c>
      <c r="L387" s="32" t="s">
        <v>8851</v>
      </c>
    </row>
    <row r="388" spans="1:12" x14ac:dyDescent="0.25">
      <c r="A388">
        <v>1053876</v>
      </c>
      <c r="B388">
        <v>10.236366</v>
      </c>
      <c r="C388">
        <v>0</v>
      </c>
      <c r="D388" t="s">
        <v>2483</v>
      </c>
      <c r="E388" t="s">
        <v>4723</v>
      </c>
      <c r="F388" t="s">
        <v>4756</v>
      </c>
      <c r="G388" t="s">
        <v>1367</v>
      </c>
      <c r="H388" t="s">
        <v>4758</v>
      </c>
      <c r="I388" t="s">
        <v>2484</v>
      </c>
      <c r="J388" t="s">
        <v>4760</v>
      </c>
      <c r="K388">
        <v>8375</v>
      </c>
      <c r="L388" s="32" t="s">
        <v>8852</v>
      </c>
    </row>
    <row r="389" spans="1:12" x14ac:dyDescent="0.25">
      <c r="A389">
        <v>1042462</v>
      </c>
      <c r="B389">
        <v>7.0577350000000001</v>
      </c>
      <c r="C389">
        <v>1</v>
      </c>
      <c r="D389" t="s">
        <v>2565</v>
      </c>
      <c r="E389" t="s">
        <v>4723</v>
      </c>
      <c r="F389" t="s">
        <v>4756</v>
      </c>
      <c r="G389" t="s">
        <v>1367</v>
      </c>
      <c r="H389" t="s">
        <v>4758</v>
      </c>
      <c r="I389" t="s">
        <v>2566</v>
      </c>
      <c r="J389" t="s">
        <v>4760</v>
      </c>
      <c r="K389">
        <v>8904</v>
      </c>
      <c r="L389" s="32" t="s">
        <v>8853</v>
      </c>
    </row>
    <row r="390" spans="1:12" x14ac:dyDescent="0.25">
      <c r="A390">
        <v>1053934</v>
      </c>
      <c r="B390">
        <v>0.84528300000000001</v>
      </c>
      <c r="C390">
        <v>3</v>
      </c>
      <c r="D390" t="s">
        <v>2489</v>
      </c>
      <c r="E390" t="s">
        <v>4723</v>
      </c>
      <c r="F390" t="s">
        <v>4756</v>
      </c>
      <c r="G390" t="s">
        <v>1367</v>
      </c>
      <c r="H390" t="s">
        <v>4758</v>
      </c>
      <c r="I390" t="s">
        <v>2490</v>
      </c>
      <c r="J390" t="s">
        <v>4760</v>
      </c>
      <c r="K390">
        <v>5737</v>
      </c>
      <c r="L390" s="32" t="s">
        <v>8854</v>
      </c>
    </row>
    <row r="391" spans="1:12" x14ac:dyDescent="0.25">
      <c r="A391">
        <v>105973</v>
      </c>
      <c r="B391">
        <v>0.98833000000000004</v>
      </c>
      <c r="C391">
        <v>0</v>
      </c>
      <c r="D391" t="s">
        <v>3532</v>
      </c>
      <c r="E391" t="s">
        <v>4723</v>
      </c>
      <c r="F391" t="s">
        <v>4756</v>
      </c>
      <c r="G391" t="s">
        <v>1367</v>
      </c>
      <c r="H391" t="s">
        <v>4758</v>
      </c>
      <c r="I391" t="s">
        <v>3533</v>
      </c>
      <c r="J391" t="s">
        <v>4760</v>
      </c>
      <c r="K391">
        <v>4277</v>
      </c>
      <c r="L391" s="32" t="s">
        <v>8855</v>
      </c>
    </row>
    <row r="392" spans="1:12" x14ac:dyDescent="0.25">
      <c r="A392">
        <v>96101</v>
      </c>
      <c r="B392">
        <v>8.1500140000000005</v>
      </c>
      <c r="C392">
        <v>0</v>
      </c>
      <c r="D392" t="s">
        <v>3628</v>
      </c>
      <c r="E392" t="s">
        <v>4723</v>
      </c>
      <c r="F392" t="s">
        <v>4756</v>
      </c>
      <c r="G392" t="s">
        <v>4758</v>
      </c>
      <c r="H392" t="s">
        <v>4758</v>
      </c>
      <c r="I392" t="s">
        <v>3629</v>
      </c>
      <c r="J392" t="s">
        <v>4760</v>
      </c>
      <c r="K392">
        <v>2541</v>
      </c>
      <c r="L392" s="32" t="s">
        <v>8856</v>
      </c>
    </row>
    <row r="393" spans="1:12" x14ac:dyDescent="0.25">
      <c r="A393">
        <v>96083</v>
      </c>
      <c r="B393">
        <v>5.27515</v>
      </c>
      <c r="C393">
        <v>3</v>
      </c>
      <c r="D393" t="s">
        <v>3626</v>
      </c>
      <c r="E393" t="s">
        <v>4723</v>
      </c>
      <c r="F393" t="s">
        <v>4756</v>
      </c>
      <c r="G393" t="s">
        <v>1437</v>
      </c>
      <c r="H393" t="s">
        <v>4758</v>
      </c>
      <c r="I393" t="s">
        <v>3627</v>
      </c>
      <c r="J393" t="s">
        <v>4760</v>
      </c>
      <c r="K393">
        <v>7082</v>
      </c>
      <c r="L393" s="32" t="s">
        <v>8857</v>
      </c>
    </row>
    <row r="394" spans="1:12" x14ac:dyDescent="0.25">
      <c r="A394">
        <v>96346</v>
      </c>
      <c r="B394">
        <v>10.415834</v>
      </c>
      <c r="C394">
        <v>0</v>
      </c>
      <c r="D394" t="s">
        <v>3653</v>
      </c>
      <c r="E394" t="s">
        <v>4723</v>
      </c>
      <c r="F394" t="s">
        <v>4756</v>
      </c>
      <c r="G394" t="s">
        <v>1367</v>
      </c>
      <c r="H394" t="s">
        <v>4758</v>
      </c>
      <c r="I394" t="s">
        <v>3654</v>
      </c>
      <c r="J394" t="s">
        <v>4760</v>
      </c>
      <c r="K394">
        <v>4147</v>
      </c>
      <c r="L394" s="32" t="s">
        <v>8858</v>
      </c>
    </row>
    <row r="395" spans="1:12" x14ac:dyDescent="0.25">
      <c r="A395">
        <v>83417</v>
      </c>
      <c r="B395">
        <v>17.674108</v>
      </c>
      <c r="C395">
        <v>2</v>
      </c>
      <c r="D395" t="s">
        <v>1456</v>
      </c>
      <c r="E395" t="s">
        <v>4723</v>
      </c>
      <c r="F395" t="s">
        <v>4756</v>
      </c>
      <c r="G395" t="s">
        <v>1437</v>
      </c>
      <c r="H395" t="s">
        <v>4758</v>
      </c>
      <c r="I395" t="s">
        <v>1457</v>
      </c>
      <c r="J395" t="s">
        <v>4760</v>
      </c>
      <c r="K395">
        <v>486</v>
      </c>
      <c r="L395" s="32" t="s">
        <v>8859</v>
      </c>
    </row>
    <row r="396" spans="1:12" x14ac:dyDescent="0.25">
      <c r="A396">
        <v>1239899</v>
      </c>
      <c r="B396">
        <v>1.3331409999999999</v>
      </c>
      <c r="C396">
        <v>2</v>
      </c>
      <c r="D396" t="s">
        <v>2889</v>
      </c>
      <c r="E396" t="s">
        <v>4723</v>
      </c>
      <c r="F396" t="s">
        <v>4756</v>
      </c>
      <c r="G396" t="s">
        <v>6297</v>
      </c>
      <c r="H396" t="s">
        <v>2883</v>
      </c>
      <c r="I396" t="s">
        <v>2890</v>
      </c>
      <c r="J396" t="s">
        <v>4760</v>
      </c>
      <c r="K396">
        <v>5129</v>
      </c>
      <c r="L396" s="32" t="s">
        <v>8860</v>
      </c>
    </row>
    <row r="397" spans="1:12" x14ac:dyDescent="0.25">
      <c r="A397">
        <v>1239836</v>
      </c>
      <c r="B397">
        <v>0.97408700000000004</v>
      </c>
      <c r="C397">
        <v>3</v>
      </c>
      <c r="D397" t="s">
        <v>2882</v>
      </c>
      <c r="E397" t="s">
        <v>4723</v>
      </c>
      <c r="F397" t="s">
        <v>4756</v>
      </c>
      <c r="G397" t="s">
        <v>6297</v>
      </c>
      <c r="H397" t="s">
        <v>2883</v>
      </c>
      <c r="I397" t="s">
        <v>2884</v>
      </c>
      <c r="J397" t="s">
        <v>4760</v>
      </c>
      <c r="K397">
        <v>2555</v>
      </c>
      <c r="L397" s="32" t="s">
        <v>8861</v>
      </c>
    </row>
    <row r="398" spans="1:12" x14ac:dyDescent="0.25">
      <c r="A398">
        <v>269606</v>
      </c>
      <c r="B398">
        <v>0.50133399999999995</v>
      </c>
      <c r="C398">
        <v>1</v>
      </c>
      <c r="D398" t="s">
        <v>7076</v>
      </c>
      <c r="E398" t="s">
        <v>4723</v>
      </c>
      <c r="F398" t="s">
        <v>4756</v>
      </c>
      <c r="G398" t="s">
        <v>1367</v>
      </c>
      <c r="H398" t="s">
        <v>2307</v>
      </c>
      <c r="I398" t="s">
        <v>7077</v>
      </c>
      <c r="J398" t="s">
        <v>4760</v>
      </c>
      <c r="K398">
        <v>1974</v>
      </c>
      <c r="L398" s="32" t="s">
        <v>8862</v>
      </c>
    </row>
    <row r="399" spans="1:12" x14ac:dyDescent="0.25">
      <c r="A399">
        <v>1239979</v>
      </c>
      <c r="B399">
        <v>1.902266</v>
      </c>
      <c r="C399">
        <v>3</v>
      </c>
      <c r="D399" t="s">
        <v>2897</v>
      </c>
      <c r="E399" t="s">
        <v>4723</v>
      </c>
      <c r="F399" t="s">
        <v>4756</v>
      </c>
      <c r="G399" t="s">
        <v>6297</v>
      </c>
      <c r="H399" t="s">
        <v>4758</v>
      </c>
      <c r="I399" t="s">
        <v>2898</v>
      </c>
      <c r="J399" t="s">
        <v>4760</v>
      </c>
      <c r="K399">
        <v>2885</v>
      </c>
      <c r="L399" s="32" t="s">
        <v>8863</v>
      </c>
    </row>
    <row r="400" spans="1:12" x14ac:dyDescent="0.25">
      <c r="A400">
        <v>1239919</v>
      </c>
      <c r="B400">
        <v>1.3914979999999999</v>
      </c>
      <c r="C400">
        <v>4</v>
      </c>
      <c r="D400" t="s">
        <v>2891</v>
      </c>
      <c r="E400" t="s">
        <v>4723</v>
      </c>
      <c r="F400" t="s">
        <v>4756</v>
      </c>
      <c r="G400" t="s">
        <v>6297</v>
      </c>
      <c r="H400" t="s">
        <v>2883</v>
      </c>
      <c r="I400" t="s">
        <v>2892</v>
      </c>
      <c r="J400" t="s">
        <v>4760</v>
      </c>
      <c r="K400">
        <v>5660</v>
      </c>
      <c r="L400" s="32" t="s">
        <v>8864</v>
      </c>
    </row>
    <row r="401" spans="1:12" x14ac:dyDescent="0.25">
      <c r="A401">
        <v>1206763</v>
      </c>
      <c r="B401">
        <v>2.43825</v>
      </c>
      <c r="C401">
        <v>2</v>
      </c>
      <c r="D401" t="s">
        <v>6307</v>
      </c>
      <c r="E401" t="s">
        <v>4723</v>
      </c>
      <c r="F401" t="s">
        <v>4756</v>
      </c>
      <c r="G401" t="s">
        <v>6297</v>
      </c>
      <c r="H401" t="s">
        <v>1463</v>
      </c>
      <c r="I401" t="s">
        <v>6308</v>
      </c>
      <c r="J401" t="s">
        <v>4760</v>
      </c>
      <c r="K401">
        <v>4806</v>
      </c>
      <c r="L401" s="32" t="s">
        <v>8865</v>
      </c>
    </row>
    <row r="402" spans="1:12" x14ac:dyDescent="0.25">
      <c r="A402">
        <v>1206687</v>
      </c>
      <c r="B402">
        <v>3.4961180000000001</v>
      </c>
      <c r="C402">
        <v>3</v>
      </c>
      <c r="D402" t="s">
        <v>6299</v>
      </c>
      <c r="E402" t="s">
        <v>4723</v>
      </c>
      <c r="F402" t="s">
        <v>4756</v>
      </c>
      <c r="G402" t="s">
        <v>6297</v>
      </c>
      <c r="H402" t="s">
        <v>1463</v>
      </c>
      <c r="I402" t="s">
        <v>6300</v>
      </c>
      <c r="J402" t="s">
        <v>4760</v>
      </c>
      <c r="K402">
        <v>10127</v>
      </c>
      <c r="L402" s="32" t="s">
        <v>8866</v>
      </c>
    </row>
    <row r="403" spans="1:12" x14ac:dyDescent="0.25">
      <c r="A403">
        <v>335646</v>
      </c>
      <c r="B403">
        <v>1.831914</v>
      </c>
      <c r="C403">
        <v>0</v>
      </c>
      <c r="D403" t="s">
        <v>3479</v>
      </c>
      <c r="E403" t="s">
        <v>4723</v>
      </c>
      <c r="F403" t="s">
        <v>4756</v>
      </c>
      <c r="G403" t="s">
        <v>1367</v>
      </c>
      <c r="H403" t="s">
        <v>2610</v>
      </c>
      <c r="I403" t="s">
        <v>3480</v>
      </c>
      <c r="J403" t="s">
        <v>4760</v>
      </c>
      <c r="K403">
        <v>3627</v>
      </c>
      <c r="L403" s="32" t="s">
        <v>8867</v>
      </c>
    </row>
    <row r="404" spans="1:12" x14ac:dyDescent="0.25">
      <c r="A404">
        <v>369357</v>
      </c>
      <c r="B404">
        <v>2.0438200000000002</v>
      </c>
      <c r="C404">
        <v>1</v>
      </c>
      <c r="D404" t="s">
        <v>3422</v>
      </c>
      <c r="E404" t="s">
        <v>4723</v>
      </c>
      <c r="F404" t="s">
        <v>4756</v>
      </c>
      <c r="G404" t="s">
        <v>1367</v>
      </c>
      <c r="H404" t="s">
        <v>4758</v>
      </c>
      <c r="I404" t="s">
        <v>3423</v>
      </c>
      <c r="J404" t="s">
        <v>4760</v>
      </c>
      <c r="K404">
        <v>4057</v>
      </c>
      <c r="L404" s="32" t="s">
        <v>8868</v>
      </c>
    </row>
    <row r="405" spans="1:12" x14ac:dyDescent="0.25">
      <c r="A405">
        <v>303802</v>
      </c>
      <c r="B405">
        <v>1.2786569999999999</v>
      </c>
      <c r="C405">
        <v>2</v>
      </c>
      <c r="D405" t="s">
        <v>3778</v>
      </c>
      <c r="E405" t="s">
        <v>4723</v>
      </c>
      <c r="F405" t="s">
        <v>4756</v>
      </c>
      <c r="G405" t="s">
        <v>1367</v>
      </c>
      <c r="H405" t="s">
        <v>4758</v>
      </c>
      <c r="I405" t="s">
        <v>3779</v>
      </c>
      <c r="J405" t="s">
        <v>4760</v>
      </c>
      <c r="K405">
        <v>4977</v>
      </c>
      <c r="L405" s="32" t="s">
        <v>8869</v>
      </c>
    </row>
    <row r="406" spans="1:12" x14ac:dyDescent="0.25">
      <c r="A406">
        <v>1070288</v>
      </c>
      <c r="B406">
        <v>0.70710499999999998</v>
      </c>
      <c r="C406">
        <v>2</v>
      </c>
      <c r="D406" t="s">
        <v>2402</v>
      </c>
      <c r="E406" t="s">
        <v>4723</v>
      </c>
      <c r="F406" t="s">
        <v>4756</v>
      </c>
      <c r="G406" t="s">
        <v>6297</v>
      </c>
      <c r="H406" t="s">
        <v>4758</v>
      </c>
      <c r="I406" t="s">
        <v>2403</v>
      </c>
      <c r="J406" t="s">
        <v>4760</v>
      </c>
      <c r="K406">
        <v>3486</v>
      </c>
      <c r="L406" s="32" t="s">
        <v>8870</v>
      </c>
    </row>
    <row r="407" spans="1:12" x14ac:dyDescent="0.25">
      <c r="A407">
        <v>303881</v>
      </c>
      <c r="B407">
        <v>0.98164499999999999</v>
      </c>
      <c r="C407">
        <v>0</v>
      </c>
      <c r="D407" t="s">
        <v>3786</v>
      </c>
      <c r="E407" t="s">
        <v>4723</v>
      </c>
      <c r="F407" t="s">
        <v>4756</v>
      </c>
      <c r="G407" t="s">
        <v>1367</v>
      </c>
      <c r="H407" t="s">
        <v>4758</v>
      </c>
      <c r="I407" t="s">
        <v>3787</v>
      </c>
      <c r="J407" t="s">
        <v>4760</v>
      </c>
      <c r="K407">
        <v>4237</v>
      </c>
      <c r="L407" s="32" t="s">
        <v>8871</v>
      </c>
    </row>
    <row r="408" spans="1:12" x14ac:dyDescent="0.25">
      <c r="A408">
        <v>347304</v>
      </c>
      <c r="B408">
        <v>1.581812</v>
      </c>
      <c r="C408">
        <v>1</v>
      </c>
      <c r="D408" t="s">
        <v>3711</v>
      </c>
      <c r="E408" t="s">
        <v>4723</v>
      </c>
      <c r="F408" t="s">
        <v>4756</v>
      </c>
      <c r="G408" t="s">
        <v>4758</v>
      </c>
      <c r="H408" t="s">
        <v>4758</v>
      </c>
      <c r="I408" t="s">
        <v>3712</v>
      </c>
      <c r="J408" t="s">
        <v>4760</v>
      </c>
      <c r="K408">
        <v>4528</v>
      </c>
      <c r="L408" s="32" t="s">
        <v>8872</v>
      </c>
    </row>
    <row r="409" spans="1:12" x14ac:dyDescent="0.25">
      <c r="A409">
        <v>263288</v>
      </c>
      <c r="B409">
        <v>1.004702</v>
      </c>
      <c r="C409">
        <v>3</v>
      </c>
      <c r="D409" t="s">
        <v>7086</v>
      </c>
      <c r="E409" t="s">
        <v>4723</v>
      </c>
      <c r="F409" t="s">
        <v>4756</v>
      </c>
      <c r="G409" t="s">
        <v>1367</v>
      </c>
      <c r="H409" t="s">
        <v>4758</v>
      </c>
      <c r="I409" t="s">
        <v>7087</v>
      </c>
      <c r="J409" t="s">
        <v>4760</v>
      </c>
      <c r="K409">
        <v>2679</v>
      </c>
      <c r="L409" s="32" t="s">
        <v>8873</v>
      </c>
    </row>
    <row r="410" spans="1:12" x14ac:dyDescent="0.25">
      <c r="A410">
        <v>347480</v>
      </c>
      <c r="B410">
        <v>1.998297</v>
      </c>
      <c r="C410">
        <v>0</v>
      </c>
      <c r="D410" t="s">
        <v>3729</v>
      </c>
      <c r="E410" t="s">
        <v>4723</v>
      </c>
      <c r="F410" t="s">
        <v>4756</v>
      </c>
      <c r="G410" t="s">
        <v>1367</v>
      </c>
      <c r="H410" t="s">
        <v>4758</v>
      </c>
      <c r="I410" t="s">
        <v>3730</v>
      </c>
      <c r="J410" t="s">
        <v>4760</v>
      </c>
      <c r="K410">
        <v>4259</v>
      </c>
      <c r="L410" s="32" t="s">
        <v>8874</v>
      </c>
    </row>
    <row r="411" spans="1:12" x14ac:dyDescent="0.25">
      <c r="A411">
        <v>347108</v>
      </c>
      <c r="B411">
        <v>0.995143</v>
      </c>
      <c r="C411">
        <v>4</v>
      </c>
      <c r="D411" t="s">
        <v>3691</v>
      </c>
      <c r="E411" t="s">
        <v>4723</v>
      </c>
      <c r="F411" t="s">
        <v>4756</v>
      </c>
      <c r="G411" t="s">
        <v>1367</v>
      </c>
      <c r="H411" t="s">
        <v>4758</v>
      </c>
      <c r="I411" t="s">
        <v>3692</v>
      </c>
      <c r="J411" t="s">
        <v>4760</v>
      </c>
      <c r="K411">
        <v>2757</v>
      </c>
      <c r="L411" s="32" t="s">
        <v>8875</v>
      </c>
    </row>
    <row r="412" spans="1:12" x14ac:dyDescent="0.25">
      <c r="A412">
        <v>347364</v>
      </c>
      <c r="B412">
        <v>1.0699650000000001</v>
      </c>
      <c r="C412">
        <v>3</v>
      </c>
      <c r="D412" t="s">
        <v>3717</v>
      </c>
      <c r="E412" t="s">
        <v>4723</v>
      </c>
      <c r="F412" t="s">
        <v>4756</v>
      </c>
      <c r="G412" t="s">
        <v>1367</v>
      </c>
      <c r="H412" t="s">
        <v>4758</v>
      </c>
      <c r="I412" t="s">
        <v>3718</v>
      </c>
      <c r="J412" t="s">
        <v>4760</v>
      </c>
      <c r="K412">
        <v>3332</v>
      </c>
      <c r="L412" s="32" t="s">
        <v>8876</v>
      </c>
    </row>
    <row r="413" spans="1:12" x14ac:dyDescent="0.25">
      <c r="A413">
        <v>1099356</v>
      </c>
      <c r="B413">
        <v>1.0679670000000001</v>
      </c>
      <c r="C413">
        <v>4</v>
      </c>
      <c r="D413" t="s">
        <v>2819</v>
      </c>
      <c r="E413" t="s">
        <v>4723</v>
      </c>
      <c r="F413" t="s">
        <v>4756</v>
      </c>
      <c r="G413" t="s">
        <v>6297</v>
      </c>
      <c r="H413" t="s">
        <v>4758</v>
      </c>
      <c r="I413" t="s">
        <v>2820</v>
      </c>
      <c r="J413" t="s">
        <v>4760</v>
      </c>
      <c r="K413">
        <v>1623</v>
      </c>
      <c r="L413" s="32" t="s">
        <v>8877</v>
      </c>
    </row>
    <row r="414" spans="1:12" x14ac:dyDescent="0.25">
      <c r="A414">
        <v>1099439</v>
      </c>
      <c r="B414">
        <v>2.7591619999999999</v>
      </c>
      <c r="C414">
        <v>1</v>
      </c>
      <c r="D414" t="s">
        <v>2826</v>
      </c>
      <c r="E414" t="s">
        <v>4723</v>
      </c>
      <c r="F414" t="s">
        <v>4756</v>
      </c>
      <c r="G414" t="s">
        <v>6297</v>
      </c>
      <c r="H414" t="s">
        <v>2348</v>
      </c>
      <c r="I414" t="s">
        <v>2827</v>
      </c>
      <c r="J414" t="s">
        <v>4760</v>
      </c>
      <c r="K414">
        <v>5691</v>
      </c>
      <c r="L414" s="32" t="s">
        <v>8878</v>
      </c>
    </row>
    <row r="415" spans="1:12" x14ac:dyDescent="0.25">
      <c r="A415">
        <v>1099536</v>
      </c>
      <c r="B415">
        <v>10.739254000000001</v>
      </c>
      <c r="C415">
        <v>2</v>
      </c>
      <c r="D415" t="s">
        <v>2836</v>
      </c>
      <c r="E415" t="s">
        <v>4723</v>
      </c>
      <c r="F415" t="s">
        <v>4756</v>
      </c>
      <c r="G415" t="s">
        <v>6297</v>
      </c>
      <c r="H415" t="s">
        <v>4758</v>
      </c>
      <c r="I415" t="s">
        <v>2837</v>
      </c>
      <c r="J415" t="s">
        <v>4760</v>
      </c>
      <c r="K415">
        <v>3448</v>
      </c>
      <c r="L415" s="32" t="s">
        <v>8879</v>
      </c>
    </row>
    <row r="416" spans="1:12" x14ac:dyDescent="0.25">
      <c r="A416">
        <v>1099332</v>
      </c>
      <c r="B416">
        <v>5.06928</v>
      </c>
      <c r="C416">
        <v>1</v>
      </c>
      <c r="D416" t="s">
        <v>2817</v>
      </c>
      <c r="E416" t="s">
        <v>4723</v>
      </c>
      <c r="F416" t="s">
        <v>4756</v>
      </c>
      <c r="G416" t="s">
        <v>4758</v>
      </c>
      <c r="H416" t="s">
        <v>4758</v>
      </c>
      <c r="I416" t="s">
        <v>2818</v>
      </c>
      <c r="J416" t="s">
        <v>4760</v>
      </c>
      <c r="K416">
        <v>6786</v>
      </c>
      <c r="L416" s="32" t="s">
        <v>8880</v>
      </c>
    </row>
    <row r="417" spans="1:12" x14ac:dyDescent="0.25">
      <c r="A417">
        <v>1069732</v>
      </c>
      <c r="B417">
        <v>0.46792899999999998</v>
      </c>
      <c r="C417">
        <v>3</v>
      </c>
      <c r="D417" t="s">
        <v>2347</v>
      </c>
      <c r="E417" t="s">
        <v>4723</v>
      </c>
      <c r="F417" t="s">
        <v>4756</v>
      </c>
      <c r="G417" t="s">
        <v>6297</v>
      </c>
      <c r="H417" t="s">
        <v>2348</v>
      </c>
      <c r="I417" t="s">
        <v>2349</v>
      </c>
      <c r="J417" t="s">
        <v>4760</v>
      </c>
      <c r="K417">
        <v>2870</v>
      </c>
      <c r="L417" s="32" t="s">
        <v>8881</v>
      </c>
    </row>
    <row r="418" spans="1:12" x14ac:dyDescent="0.25">
      <c r="A418">
        <v>1099377</v>
      </c>
      <c r="B418">
        <v>2.2691490000000001</v>
      </c>
      <c r="C418">
        <v>3</v>
      </c>
      <c r="D418" t="s">
        <v>2821</v>
      </c>
      <c r="E418" t="s">
        <v>4723</v>
      </c>
      <c r="F418" t="s">
        <v>4756</v>
      </c>
      <c r="G418" t="s">
        <v>6297</v>
      </c>
      <c r="H418" t="s">
        <v>4758</v>
      </c>
      <c r="I418" t="s">
        <v>2822</v>
      </c>
      <c r="J418" t="s">
        <v>4760</v>
      </c>
      <c r="K418">
        <v>582</v>
      </c>
      <c r="L418" s="32" t="s">
        <v>8882</v>
      </c>
    </row>
    <row r="419" spans="1:12" x14ac:dyDescent="0.25">
      <c r="A419">
        <v>1054415</v>
      </c>
      <c r="B419">
        <v>1.0000279999999999</v>
      </c>
      <c r="C419">
        <v>2</v>
      </c>
      <c r="D419" t="s">
        <v>2539</v>
      </c>
      <c r="E419" t="s">
        <v>4723</v>
      </c>
      <c r="F419" t="s">
        <v>4756</v>
      </c>
      <c r="G419" t="s">
        <v>1367</v>
      </c>
      <c r="H419" t="s">
        <v>2348</v>
      </c>
      <c r="I419" t="s">
        <v>2540</v>
      </c>
      <c r="J419" t="s">
        <v>4760</v>
      </c>
      <c r="K419">
        <v>4114</v>
      </c>
      <c r="L419" s="32" t="s">
        <v>8883</v>
      </c>
    </row>
    <row r="420" spans="1:12" x14ac:dyDescent="0.25">
      <c r="A420">
        <v>269512</v>
      </c>
      <c r="B420">
        <v>0.59225700000000003</v>
      </c>
      <c r="C420">
        <v>2</v>
      </c>
      <c r="D420" t="s">
        <v>7066</v>
      </c>
      <c r="E420" t="s">
        <v>4723</v>
      </c>
      <c r="F420" t="s">
        <v>4756</v>
      </c>
      <c r="G420" t="s">
        <v>1367</v>
      </c>
      <c r="H420" t="s">
        <v>2307</v>
      </c>
      <c r="I420" t="s">
        <v>7067</v>
      </c>
      <c r="J420" t="s">
        <v>4760</v>
      </c>
      <c r="K420">
        <v>3082</v>
      </c>
      <c r="L420" s="32" t="s">
        <v>8884</v>
      </c>
    </row>
    <row r="421" spans="1:12" x14ac:dyDescent="0.25">
      <c r="A421">
        <v>1062156</v>
      </c>
      <c r="B421">
        <v>0.99635399999999996</v>
      </c>
      <c r="C421">
        <v>0</v>
      </c>
      <c r="D421" t="s">
        <v>2416</v>
      </c>
      <c r="E421" t="s">
        <v>4723</v>
      </c>
      <c r="F421" t="s">
        <v>4756</v>
      </c>
      <c r="G421" t="s">
        <v>1367</v>
      </c>
      <c r="H421" t="s">
        <v>4758</v>
      </c>
      <c r="I421" t="s">
        <v>2417</v>
      </c>
      <c r="J421" t="s">
        <v>4760</v>
      </c>
      <c r="K421">
        <v>3472</v>
      </c>
      <c r="L421" s="32" t="s">
        <v>8885</v>
      </c>
    </row>
    <row r="422" spans="1:12" x14ac:dyDescent="0.25">
      <c r="A422">
        <v>249327</v>
      </c>
      <c r="B422">
        <v>0.94067100000000003</v>
      </c>
      <c r="C422">
        <v>1</v>
      </c>
      <c r="D422" t="s">
        <v>2309</v>
      </c>
      <c r="E422" t="s">
        <v>4723</v>
      </c>
      <c r="F422" t="s">
        <v>4756</v>
      </c>
      <c r="G422" t="s">
        <v>2297</v>
      </c>
      <c r="H422" t="s">
        <v>2307</v>
      </c>
      <c r="I422" t="s">
        <v>2310</v>
      </c>
      <c r="J422" t="s">
        <v>4760</v>
      </c>
      <c r="K422">
        <v>4305</v>
      </c>
      <c r="L422" s="32" t="s">
        <v>8886</v>
      </c>
    </row>
    <row r="423" spans="1:12" x14ac:dyDescent="0.25">
      <c r="A423">
        <v>1239581</v>
      </c>
      <c r="B423">
        <v>7.1942170000000001</v>
      </c>
      <c r="C423">
        <v>3</v>
      </c>
      <c r="D423" t="s">
        <v>2856</v>
      </c>
      <c r="E423" t="s">
        <v>4723</v>
      </c>
      <c r="F423" t="s">
        <v>4756</v>
      </c>
      <c r="G423" t="s">
        <v>4758</v>
      </c>
      <c r="H423" t="s">
        <v>4758</v>
      </c>
      <c r="I423" t="s">
        <v>2857</v>
      </c>
      <c r="J423" t="s">
        <v>4760</v>
      </c>
      <c r="K423">
        <v>6597</v>
      </c>
      <c r="L423" s="32" t="s">
        <v>8887</v>
      </c>
    </row>
    <row r="424" spans="1:12" x14ac:dyDescent="0.25">
      <c r="A424">
        <v>1054035</v>
      </c>
      <c r="B424">
        <v>1.4105099999999999</v>
      </c>
      <c r="C424">
        <v>2</v>
      </c>
      <c r="D424" t="s">
        <v>2500</v>
      </c>
      <c r="E424" t="s">
        <v>4723</v>
      </c>
      <c r="F424" t="s">
        <v>4756</v>
      </c>
      <c r="G424" t="s">
        <v>2450</v>
      </c>
      <c r="H424" t="s">
        <v>2479</v>
      </c>
      <c r="I424" t="s">
        <v>2501</v>
      </c>
      <c r="J424" t="s">
        <v>4760</v>
      </c>
      <c r="K424">
        <v>3092</v>
      </c>
      <c r="L424" s="32" t="s">
        <v>8888</v>
      </c>
    </row>
    <row r="425" spans="1:12" x14ac:dyDescent="0.25">
      <c r="A425">
        <v>96185</v>
      </c>
      <c r="B425">
        <v>1.7204470000000001</v>
      </c>
      <c r="C425">
        <v>3</v>
      </c>
      <c r="D425" t="s">
        <v>3636</v>
      </c>
      <c r="E425" t="s">
        <v>4723</v>
      </c>
      <c r="F425" t="s">
        <v>4756</v>
      </c>
      <c r="G425" t="s">
        <v>1446</v>
      </c>
      <c r="H425" t="s">
        <v>3637</v>
      </c>
      <c r="I425" t="s">
        <v>3638</v>
      </c>
      <c r="J425" t="s">
        <v>4760</v>
      </c>
      <c r="K425">
        <v>2605</v>
      </c>
      <c r="L425" s="32" t="s">
        <v>8889</v>
      </c>
    </row>
    <row r="426" spans="1:12" x14ac:dyDescent="0.25">
      <c r="A426">
        <v>96242</v>
      </c>
      <c r="B426">
        <v>20.943090000000002</v>
      </c>
      <c r="C426">
        <v>0</v>
      </c>
      <c r="D426" t="s">
        <v>3643</v>
      </c>
      <c r="E426" t="s">
        <v>4723</v>
      </c>
      <c r="F426" t="s">
        <v>4756</v>
      </c>
      <c r="G426" t="s">
        <v>4758</v>
      </c>
      <c r="H426" t="s">
        <v>4758</v>
      </c>
      <c r="I426" t="s">
        <v>3644</v>
      </c>
      <c r="J426" t="s">
        <v>4760</v>
      </c>
      <c r="K426">
        <v>2808</v>
      </c>
      <c r="L426" s="32" t="s">
        <v>8890</v>
      </c>
    </row>
    <row r="427" spans="1:12" x14ac:dyDescent="0.25">
      <c r="A427">
        <v>1053952</v>
      </c>
      <c r="B427">
        <v>0.99306099999999997</v>
      </c>
      <c r="C427">
        <v>4</v>
      </c>
      <c r="D427" t="s">
        <v>2491</v>
      </c>
      <c r="E427" t="s">
        <v>4723</v>
      </c>
      <c r="F427" t="s">
        <v>4756</v>
      </c>
      <c r="G427" t="s">
        <v>1367</v>
      </c>
      <c r="H427" t="s">
        <v>2492</v>
      </c>
      <c r="I427" t="s">
        <v>2493</v>
      </c>
      <c r="J427" t="s">
        <v>4760</v>
      </c>
      <c r="K427">
        <v>8248</v>
      </c>
      <c r="L427" s="32" t="s">
        <v>8891</v>
      </c>
    </row>
    <row r="428" spans="1:12" x14ac:dyDescent="0.25">
      <c r="A428">
        <v>1247439</v>
      </c>
      <c r="B428">
        <v>2.6088610000000001</v>
      </c>
      <c r="C428">
        <v>2</v>
      </c>
      <c r="D428" t="s">
        <v>1406</v>
      </c>
      <c r="E428" t="s">
        <v>4723</v>
      </c>
      <c r="F428" t="s">
        <v>4756</v>
      </c>
      <c r="G428" t="s">
        <v>1367</v>
      </c>
      <c r="H428" t="s">
        <v>1368</v>
      </c>
      <c r="I428" t="s">
        <v>1407</v>
      </c>
      <c r="J428" t="s">
        <v>4760</v>
      </c>
      <c r="K428">
        <v>2965</v>
      </c>
      <c r="L428" s="32" t="s">
        <v>8892</v>
      </c>
    </row>
    <row r="429" spans="1:12" x14ac:dyDescent="0.25">
      <c r="A429">
        <v>1275092</v>
      </c>
      <c r="B429">
        <v>6.5403840000000004</v>
      </c>
      <c r="C429">
        <v>3</v>
      </c>
      <c r="D429" t="s">
        <v>2937</v>
      </c>
      <c r="E429" t="s">
        <v>4723</v>
      </c>
      <c r="F429" t="s">
        <v>4756</v>
      </c>
      <c r="G429" t="s">
        <v>1367</v>
      </c>
      <c r="H429" t="s">
        <v>4758</v>
      </c>
      <c r="I429" t="s">
        <v>2938</v>
      </c>
      <c r="J429" t="s">
        <v>4760</v>
      </c>
      <c r="K429">
        <v>3951</v>
      </c>
      <c r="L429" s="32" t="s">
        <v>8893</v>
      </c>
    </row>
    <row r="430" spans="1:12" x14ac:dyDescent="0.25">
      <c r="A430">
        <v>1206707</v>
      </c>
      <c r="B430">
        <v>3.31324</v>
      </c>
      <c r="C430">
        <v>1</v>
      </c>
      <c r="D430" t="s">
        <v>6301</v>
      </c>
      <c r="E430" t="s">
        <v>4723</v>
      </c>
      <c r="F430" t="s">
        <v>4756</v>
      </c>
      <c r="G430" t="s">
        <v>4758</v>
      </c>
      <c r="H430" t="s">
        <v>4758</v>
      </c>
      <c r="I430" t="s">
        <v>6302</v>
      </c>
      <c r="J430" t="s">
        <v>4760</v>
      </c>
      <c r="K430">
        <v>2660</v>
      </c>
      <c r="L430" s="32" t="s">
        <v>8894</v>
      </c>
    </row>
    <row r="431" spans="1:12" x14ac:dyDescent="0.25">
      <c r="A431">
        <v>269491</v>
      </c>
      <c r="B431">
        <v>0.41629300000000002</v>
      </c>
      <c r="C431">
        <v>1</v>
      </c>
      <c r="D431" t="s">
        <v>7064</v>
      </c>
      <c r="E431" t="s">
        <v>4723</v>
      </c>
      <c r="F431" t="s">
        <v>4756</v>
      </c>
      <c r="G431" t="s">
        <v>1367</v>
      </c>
      <c r="H431" t="s">
        <v>2307</v>
      </c>
      <c r="I431" t="s">
        <v>7065</v>
      </c>
      <c r="J431" t="s">
        <v>4760</v>
      </c>
      <c r="K431">
        <v>2232</v>
      </c>
      <c r="L431" s="32" t="s">
        <v>8895</v>
      </c>
    </row>
    <row r="432" spans="1:12" x14ac:dyDescent="0.25">
      <c r="A432">
        <v>303784</v>
      </c>
      <c r="B432">
        <v>1.058125</v>
      </c>
      <c r="C432">
        <v>1</v>
      </c>
      <c r="D432" t="s">
        <v>3776</v>
      </c>
      <c r="E432" t="s">
        <v>4723</v>
      </c>
      <c r="F432" t="s">
        <v>4756</v>
      </c>
      <c r="G432" t="s">
        <v>1367</v>
      </c>
      <c r="H432" t="s">
        <v>4758</v>
      </c>
      <c r="I432" t="s">
        <v>3777</v>
      </c>
      <c r="J432" t="s">
        <v>4760</v>
      </c>
      <c r="K432">
        <v>4306</v>
      </c>
      <c r="L432" s="32" t="s">
        <v>8896</v>
      </c>
    </row>
    <row r="433" spans="1:12" x14ac:dyDescent="0.25">
      <c r="A433">
        <v>1099577</v>
      </c>
      <c r="B433">
        <v>37.369962000000001</v>
      </c>
      <c r="C433">
        <v>0</v>
      </c>
      <c r="D433" t="s">
        <v>2838</v>
      </c>
      <c r="E433" t="s">
        <v>4723</v>
      </c>
      <c r="F433" t="s">
        <v>4756</v>
      </c>
      <c r="G433" t="s">
        <v>4758</v>
      </c>
      <c r="H433" t="s">
        <v>4758</v>
      </c>
      <c r="I433" t="s">
        <v>2839</v>
      </c>
      <c r="J433" t="s">
        <v>4760</v>
      </c>
      <c r="K433">
        <v>2421</v>
      </c>
      <c r="L433" s="32" t="s">
        <v>8897</v>
      </c>
    </row>
    <row r="434" spans="1:12" x14ac:dyDescent="0.25">
      <c r="A434">
        <v>1275393</v>
      </c>
      <c r="B434">
        <v>100.606092</v>
      </c>
      <c r="C434">
        <v>3</v>
      </c>
      <c r="D434" t="s">
        <v>2968</v>
      </c>
      <c r="E434" t="s">
        <v>4723</v>
      </c>
      <c r="F434" t="s">
        <v>4756</v>
      </c>
      <c r="G434" t="s">
        <v>1531</v>
      </c>
      <c r="H434" t="s">
        <v>4758</v>
      </c>
      <c r="I434" t="s">
        <v>2969</v>
      </c>
      <c r="J434" t="s">
        <v>4760</v>
      </c>
      <c r="K434">
        <v>5</v>
      </c>
      <c r="L434" s="32" t="s">
        <v>8898</v>
      </c>
    </row>
    <row r="435" spans="1:12" x14ac:dyDescent="0.25">
      <c r="A435">
        <v>269548</v>
      </c>
      <c r="B435">
        <v>0.32583800000000002</v>
      </c>
      <c r="C435">
        <v>3</v>
      </c>
      <c r="D435" t="s">
        <v>7070</v>
      </c>
      <c r="E435" t="s">
        <v>4723</v>
      </c>
      <c r="F435" t="s">
        <v>4756</v>
      </c>
      <c r="G435" t="s">
        <v>1367</v>
      </c>
      <c r="H435" t="s">
        <v>2307</v>
      </c>
      <c r="I435" t="s">
        <v>7071</v>
      </c>
      <c r="J435" t="s">
        <v>4760</v>
      </c>
      <c r="K435">
        <v>1542</v>
      </c>
      <c r="L435" s="32" t="s">
        <v>8899</v>
      </c>
    </row>
    <row r="436" spans="1:12" x14ac:dyDescent="0.25">
      <c r="A436">
        <v>269585</v>
      </c>
      <c r="B436">
        <v>0.68348399999999998</v>
      </c>
      <c r="C436">
        <v>2</v>
      </c>
      <c r="D436" t="s">
        <v>7074</v>
      </c>
      <c r="E436" t="s">
        <v>4723</v>
      </c>
      <c r="F436" t="s">
        <v>4756</v>
      </c>
      <c r="G436" t="s">
        <v>1367</v>
      </c>
      <c r="H436" t="s">
        <v>2307</v>
      </c>
      <c r="I436" t="s">
        <v>7075</v>
      </c>
      <c r="J436" t="s">
        <v>4760</v>
      </c>
      <c r="K436">
        <v>4978</v>
      </c>
      <c r="L436" s="32" t="s">
        <v>8900</v>
      </c>
    </row>
    <row r="437" spans="1:12" x14ac:dyDescent="0.25">
      <c r="A437">
        <v>263268</v>
      </c>
      <c r="B437">
        <v>0.48661399999999999</v>
      </c>
      <c r="C437">
        <v>2</v>
      </c>
      <c r="D437" t="s">
        <v>7084</v>
      </c>
      <c r="E437" t="s">
        <v>4723</v>
      </c>
      <c r="F437" t="s">
        <v>4756</v>
      </c>
      <c r="G437" t="s">
        <v>2297</v>
      </c>
      <c r="H437" t="s">
        <v>2307</v>
      </c>
      <c r="I437" t="s">
        <v>7085</v>
      </c>
      <c r="J437" t="s">
        <v>4760</v>
      </c>
      <c r="K437">
        <v>2724</v>
      </c>
      <c r="L437" s="32" t="s">
        <v>8901</v>
      </c>
    </row>
    <row r="438" spans="1:12" x14ac:dyDescent="0.25">
      <c r="A438">
        <v>258468</v>
      </c>
      <c r="B438">
        <v>0.50072499999999998</v>
      </c>
      <c r="C438">
        <v>1</v>
      </c>
      <c r="D438" t="s">
        <v>3862</v>
      </c>
      <c r="E438" t="s">
        <v>4723</v>
      </c>
      <c r="F438" t="s">
        <v>4756</v>
      </c>
      <c r="G438" t="s">
        <v>2297</v>
      </c>
      <c r="H438" t="s">
        <v>2307</v>
      </c>
      <c r="I438" t="s">
        <v>3863</v>
      </c>
      <c r="J438" t="s">
        <v>4760</v>
      </c>
      <c r="K438">
        <v>2833</v>
      </c>
      <c r="L438" s="32" t="s">
        <v>8902</v>
      </c>
    </row>
    <row r="439" spans="1:12" x14ac:dyDescent="0.25">
      <c r="A439">
        <v>269470</v>
      </c>
      <c r="B439">
        <v>0.412327</v>
      </c>
      <c r="C439">
        <v>4</v>
      </c>
      <c r="D439" t="s">
        <v>7062</v>
      </c>
      <c r="E439" t="s">
        <v>4723</v>
      </c>
      <c r="F439" t="s">
        <v>4756</v>
      </c>
      <c r="G439" t="s">
        <v>2297</v>
      </c>
      <c r="H439" t="s">
        <v>2307</v>
      </c>
      <c r="I439" t="s">
        <v>7063</v>
      </c>
      <c r="J439" t="s">
        <v>4760</v>
      </c>
      <c r="K439">
        <v>2509</v>
      </c>
      <c r="L439" s="32" t="s">
        <v>8903</v>
      </c>
    </row>
    <row r="440" spans="1:12" x14ac:dyDescent="0.25">
      <c r="A440">
        <v>1239855</v>
      </c>
      <c r="B440">
        <v>0.37858999999999998</v>
      </c>
      <c r="C440">
        <v>2</v>
      </c>
      <c r="D440" t="s">
        <v>1966</v>
      </c>
      <c r="E440" t="s">
        <v>4723</v>
      </c>
      <c r="F440" t="s">
        <v>4756</v>
      </c>
      <c r="G440" t="s">
        <v>1367</v>
      </c>
      <c r="H440" t="s">
        <v>1463</v>
      </c>
      <c r="I440" t="s">
        <v>1967</v>
      </c>
      <c r="J440" t="s">
        <v>4760</v>
      </c>
      <c r="K440">
        <v>3996</v>
      </c>
      <c r="L440" s="32" t="s">
        <v>8904</v>
      </c>
    </row>
    <row r="441" spans="1:12" x14ac:dyDescent="0.25">
      <c r="A441">
        <v>195505</v>
      </c>
      <c r="B441">
        <v>0.50265400000000005</v>
      </c>
      <c r="C441">
        <v>0</v>
      </c>
      <c r="D441" t="s">
        <v>7072</v>
      </c>
      <c r="E441" t="s">
        <v>4723</v>
      </c>
      <c r="F441" t="s">
        <v>4756</v>
      </c>
      <c r="G441" t="s">
        <v>2297</v>
      </c>
      <c r="H441" t="s">
        <v>2307</v>
      </c>
      <c r="I441" t="s">
        <v>7073</v>
      </c>
      <c r="J441" t="s">
        <v>4760</v>
      </c>
      <c r="K441">
        <v>3663</v>
      </c>
      <c r="L441" s="32" t="s">
        <v>8905</v>
      </c>
    </row>
    <row r="442" spans="1:12" x14ac:dyDescent="0.25">
      <c r="A442">
        <v>269566</v>
      </c>
      <c r="B442">
        <v>0.50400500000000004</v>
      </c>
      <c r="C442">
        <v>3</v>
      </c>
      <c r="D442" t="s">
        <v>7060</v>
      </c>
      <c r="E442" t="s">
        <v>4723</v>
      </c>
      <c r="F442" t="s">
        <v>4756</v>
      </c>
      <c r="G442" t="s">
        <v>2297</v>
      </c>
      <c r="H442" t="s">
        <v>2307</v>
      </c>
      <c r="I442" t="s">
        <v>7061</v>
      </c>
      <c r="J442" t="s">
        <v>4760</v>
      </c>
      <c r="K442">
        <v>2905</v>
      </c>
      <c r="L442" s="32" t="s">
        <v>8906</v>
      </c>
    </row>
    <row r="443" spans="1:12" x14ac:dyDescent="0.25">
      <c r="A443">
        <v>269452</v>
      </c>
      <c r="B443">
        <v>0.50274799999999997</v>
      </c>
      <c r="C443">
        <v>2</v>
      </c>
      <c r="D443" t="s">
        <v>6956</v>
      </c>
      <c r="E443" t="s">
        <v>4723</v>
      </c>
      <c r="F443" t="s">
        <v>4756</v>
      </c>
      <c r="G443" t="s">
        <v>2297</v>
      </c>
      <c r="H443" t="s">
        <v>2307</v>
      </c>
      <c r="I443" t="s">
        <v>6957</v>
      </c>
      <c r="J443" t="s">
        <v>4760</v>
      </c>
      <c r="K443">
        <v>2683</v>
      </c>
      <c r="L443" s="32" t="s">
        <v>8907</v>
      </c>
    </row>
    <row r="444" spans="1:12" x14ac:dyDescent="0.25">
      <c r="A444">
        <v>275364</v>
      </c>
      <c r="B444">
        <v>1.126118</v>
      </c>
      <c r="C444">
        <v>3</v>
      </c>
      <c r="D444" t="s">
        <v>3918</v>
      </c>
      <c r="E444" t="s">
        <v>4723</v>
      </c>
      <c r="F444" t="s">
        <v>4756</v>
      </c>
      <c r="G444" t="s">
        <v>2297</v>
      </c>
      <c r="H444" t="s">
        <v>2307</v>
      </c>
      <c r="I444" t="s">
        <v>3919</v>
      </c>
      <c r="J444" t="s">
        <v>4760</v>
      </c>
      <c r="K444">
        <v>5168</v>
      </c>
      <c r="L444" s="32" t="s">
        <v>8908</v>
      </c>
    </row>
    <row r="445" spans="1:12" x14ac:dyDescent="0.25">
      <c r="A445">
        <v>215978</v>
      </c>
      <c r="B445">
        <v>0.51689200000000002</v>
      </c>
      <c r="C445">
        <v>4</v>
      </c>
      <c r="D445" t="s">
        <v>3842</v>
      </c>
      <c r="E445" t="s">
        <v>4723</v>
      </c>
      <c r="F445" t="s">
        <v>4756</v>
      </c>
      <c r="G445" t="s">
        <v>2297</v>
      </c>
      <c r="H445" t="s">
        <v>2307</v>
      </c>
      <c r="I445" t="s">
        <v>3843</v>
      </c>
      <c r="J445" t="s">
        <v>4760</v>
      </c>
      <c r="K445">
        <v>2547</v>
      </c>
      <c r="L445" s="32" t="s">
        <v>8909</v>
      </c>
    </row>
    <row r="446" spans="1:12" x14ac:dyDescent="0.25">
      <c r="A446">
        <v>258275</v>
      </c>
      <c r="B446">
        <v>0.47802</v>
      </c>
      <c r="C446">
        <v>3</v>
      </c>
      <c r="D446" t="s">
        <v>3844</v>
      </c>
      <c r="E446" t="s">
        <v>4723</v>
      </c>
      <c r="F446" t="s">
        <v>4756</v>
      </c>
      <c r="G446" t="s">
        <v>2297</v>
      </c>
      <c r="H446" t="s">
        <v>2307</v>
      </c>
      <c r="I446" t="s">
        <v>3845</v>
      </c>
      <c r="J446" t="s">
        <v>4760</v>
      </c>
      <c r="K446">
        <v>3246</v>
      </c>
      <c r="L446" s="32" t="s">
        <v>8910</v>
      </c>
    </row>
    <row r="447" spans="1:12" x14ac:dyDescent="0.25">
      <c r="A447">
        <v>258294</v>
      </c>
      <c r="B447">
        <v>1.000451</v>
      </c>
      <c r="C447">
        <v>3</v>
      </c>
      <c r="D447" t="s">
        <v>3860</v>
      </c>
      <c r="E447" t="s">
        <v>4723</v>
      </c>
      <c r="F447" t="s">
        <v>4756</v>
      </c>
      <c r="G447" t="s">
        <v>2297</v>
      </c>
      <c r="H447" t="s">
        <v>2307</v>
      </c>
      <c r="I447" t="s">
        <v>3861</v>
      </c>
      <c r="J447" t="s">
        <v>4760</v>
      </c>
      <c r="K447">
        <v>4235</v>
      </c>
      <c r="L447" s="32" t="s">
        <v>8911</v>
      </c>
    </row>
    <row r="448" spans="1:12" x14ac:dyDescent="0.25">
      <c r="A448">
        <v>258450</v>
      </c>
      <c r="B448">
        <v>0.50153000000000003</v>
      </c>
      <c r="C448">
        <v>1</v>
      </c>
      <c r="D448" t="s">
        <v>7050</v>
      </c>
      <c r="E448" t="s">
        <v>4723</v>
      </c>
      <c r="F448" t="s">
        <v>4756</v>
      </c>
      <c r="G448" t="s">
        <v>2297</v>
      </c>
      <c r="H448" t="s">
        <v>2307</v>
      </c>
      <c r="I448" t="s">
        <v>7051</v>
      </c>
      <c r="J448" t="s">
        <v>4760</v>
      </c>
      <c r="K448">
        <v>2735</v>
      </c>
      <c r="L448" s="32" t="s">
        <v>8912</v>
      </c>
    </row>
    <row r="449" spans="1:12" x14ac:dyDescent="0.25">
      <c r="A449">
        <v>269356</v>
      </c>
      <c r="B449">
        <v>0.50891200000000003</v>
      </c>
      <c r="C449">
        <v>0</v>
      </c>
      <c r="D449" t="s">
        <v>7058</v>
      </c>
      <c r="E449" t="s">
        <v>4723</v>
      </c>
      <c r="F449" t="s">
        <v>4756</v>
      </c>
      <c r="G449" t="s">
        <v>2297</v>
      </c>
      <c r="H449" t="s">
        <v>2307</v>
      </c>
      <c r="I449" t="s">
        <v>7059</v>
      </c>
      <c r="J449" t="s">
        <v>4760</v>
      </c>
      <c r="K449">
        <v>3382</v>
      </c>
      <c r="L449" s="32" t="s">
        <v>8913</v>
      </c>
    </row>
    <row r="450" spans="1:12" x14ac:dyDescent="0.25">
      <c r="A450">
        <v>269435</v>
      </c>
      <c r="B450">
        <v>0.51318799999999998</v>
      </c>
      <c r="C450">
        <v>3</v>
      </c>
      <c r="D450" t="s">
        <v>7056</v>
      </c>
      <c r="E450" t="s">
        <v>4723</v>
      </c>
      <c r="F450" t="s">
        <v>4756</v>
      </c>
      <c r="G450" t="s">
        <v>2297</v>
      </c>
      <c r="H450" t="s">
        <v>2307</v>
      </c>
      <c r="I450" t="s">
        <v>7057</v>
      </c>
      <c r="J450" t="s">
        <v>4760</v>
      </c>
      <c r="K450">
        <v>2450</v>
      </c>
      <c r="L450" s="32" t="s">
        <v>8914</v>
      </c>
    </row>
    <row r="451" spans="1:12" x14ac:dyDescent="0.25">
      <c r="A451">
        <v>269417</v>
      </c>
      <c r="B451">
        <v>1.050378</v>
      </c>
      <c r="C451">
        <v>2</v>
      </c>
      <c r="D451" t="s">
        <v>2507</v>
      </c>
      <c r="E451" t="s">
        <v>4723</v>
      </c>
      <c r="F451" t="s">
        <v>4756</v>
      </c>
      <c r="G451" t="s">
        <v>2450</v>
      </c>
      <c r="H451" t="s">
        <v>2505</v>
      </c>
      <c r="I451" t="s">
        <v>2508</v>
      </c>
      <c r="J451" t="s">
        <v>4760</v>
      </c>
      <c r="K451">
        <v>2169</v>
      </c>
      <c r="L451" s="32" t="s">
        <v>8915</v>
      </c>
    </row>
    <row r="452" spans="1:12" x14ac:dyDescent="0.25">
      <c r="A452">
        <v>1054093</v>
      </c>
      <c r="B452">
        <v>0.50219000000000003</v>
      </c>
      <c r="C452">
        <v>1</v>
      </c>
      <c r="D452" t="s">
        <v>6954</v>
      </c>
      <c r="E452" t="s">
        <v>4723</v>
      </c>
      <c r="F452" t="s">
        <v>4756</v>
      </c>
      <c r="G452" t="s">
        <v>2297</v>
      </c>
      <c r="H452" t="s">
        <v>2307</v>
      </c>
      <c r="I452" t="s">
        <v>6955</v>
      </c>
      <c r="J452" t="s">
        <v>4760</v>
      </c>
      <c r="K452">
        <v>5168</v>
      </c>
      <c r="L452" s="32" t="s">
        <v>8916</v>
      </c>
    </row>
    <row r="453" spans="1:12" x14ac:dyDescent="0.25">
      <c r="A453">
        <v>275345</v>
      </c>
      <c r="B453">
        <v>0.55166499999999996</v>
      </c>
      <c r="C453">
        <v>4</v>
      </c>
      <c r="D453" t="s">
        <v>6964</v>
      </c>
      <c r="E453" t="s">
        <v>4723</v>
      </c>
      <c r="F453" t="s">
        <v>4756</v>
      </c>
      <c r="G453" t="s">
        <v>2297</v>
      </c>
      <c r="H453" t="s">
        <v>2307</v>
      </c>
      <c r="I453" t="s">
        <v>6965</v>
      </c>
      <c r="J453" t="s">
        <v>4760</v>
      </c>
      <c r="K453">
        <v>2450</v>
      </c>
      <c r="L453" s="32" t="s">
        <v>8917</v>
      </c>
    </row>
    <row r="454" spans="1:12" x14ac:dyDescent="0.25">
      <c r="A454">
        <v>275442</v>
      </c>
      <c r="B454">
        <v>0.60448500000000005</v>
      </c>
      <c r="C454">
        <v>0</v>
      </c>
      <c r="D454" t="s">
        <v>3916</v>
      </c>
      <c r="E454" t="s">
        <v>4723</v>
      </c>
      <c r="F454" t="s">
        <v>4756</v>
      </c>
      <c r="G454" t="s">
        <v>2297</v>
      </c>
      <c r="H454" t="s">
        <v>2307</v>
      </c>
      <c r="I454" t="s">
        <v>3917</v>
      </c>
      <c r="J454" t="s">
        <v>4760</v>
      </c>
      <c r="K454">
        <v>2973</v>
      </c>
      <c r="L454" s="32" t="s">
        <v>8918</v>
      </c>
    </row>
    <row r="455" spans="1:12" x14ac:dyDescent="0.25">
      <c r="A455">
        <v>215959</v>
      </c>
      <c r="B455">
        <v>0.95761399999999997</v>
      </c>
      <c r="C455">
        <v>0</v>
      </c>
      <c r="D455" t="s">
        <v>3836</v>
      </c>
      <c r="E455" t="s">
        <v>4723</v>
      </c>
      <c r="F455" t="s">
        <v>4756</v>
      </c>
      <c r="G455" t="s">
        <v>2297</v>
      </c>
      <c r="H455" t="s">
        <v>2307</v>
      </c>
      <c r="I455" t="s">
        <v>3837</v>
      </c>
      <c r="J455" t="s">
        <v>4760</v>
      </c>
      <c r="K455">
        <v>2776</v>
      </c>
      <c r="L455" s="32" t="s">
        <v>8919</v>
      </c>
    </row>
    <row r="456" spans="1:12" x14ac:dyDescent="0.25">
      <c r="A456">
        <v>258221</v>
      </c>
      <c r="B456">
        <v>2.0277099999999999</v>
      </c>
      <c r="C456">
        <v>1</v>
      </c>
      <c r="D456" t="s">
        <v>3854</v>
      </c>
      <c r="E456" t="s">
        <v>4723</v>
      </c>
      <c r="F456" t="s">
        <v>4756</v>
      </c>
      <c r="G456" t="s">
        <v>2297</v>
      </c>
      <c r="H456" t="s">
        <v>2307</v>
      </c>
      <c r="I456" t="s">
        <v>3855</v>
      </c>
      <c r="J456" t="s">
        <v>4760</v>
      </c>
      <c r="K456">
        <v>4654</v>
      </c>
      <c r="L456" s="32" t="s">
        <v>8920</v>
      </c>
    </row>
    <row r="457" spans="1:12" x14ac:dyDescent="0.25">
      <c r="A457">
        <v>258389</v>
      </c>
      <c r="B457">
        <v>0.50416000000000005</v>
      </c>
      <c r="C457">
        <v>2</v>
      </c>
      <c r="D457" t="s">
        <v>7048</v>
      </c>
      <c r="E457" t="s">
        <v>4723</v>
      </c>
      <c r="F457" t="s">
        <v>4756</v>
      </c>
      <c r="G457" t="s">
        <v>2297</v>
      </c>
      <c r="H457" t="s">
        <v>2307</v>
      </c>
      <c r="I457" t="s">
        <v>7049</v>
      </c>
      <c r="J457" t="s">
        <v>4760</v>
      </c>
      <c r="K457">
        <v>3385</v>
      </c>
      <c r="L457" s="32" t="s">
        <v>8921</v>
      </c>
    </row>
    <row r="458" spans="1:12" x14ac:dyDescent="0.25">
      <c r="A458">
        <v>269337</v>
      </c>
      <c r="B458">
        <v>1.2878400000000001</v>
      </c>
      <c r="C458">
        <v>0</v>
      </c>
      <c r="D458" t="s">
        <v>7054</v>
      </c>
      <c r="E458" t="s">
        <v>4723</v>
      </c>
      <c r="F458" t="s">
        <v>4756</v>
      </c>
      <c r="G458" t="s">
        <v>2297</v>
      </c>
      <c r="H458" t="s">
        <v>2307</v>
      </c>
      <c r="I458" t="s">
        <v>7055</v>
      </c>
      <c r="J458" t="s">
        <v>4760</v>
      </c>
      <c r="K458">
        <v>7292</v>
      </c>
      <c r="L458" s="32" t="s">
        <v>8922</v>
      </c>
    </row>
    <row r="459" spans="1:12" x14ac:dyDescent="0.25">
      <c r="A459">
        <v>269396</v>
      </c>
      <c r="B459">
        <v>1.0043629999999999</v>
      </c>
      <c r="C459">
        <v>2</v>
      </c>
      <c r="D459" t="s">
        <v>6952</v>
      </c>
      <c r="E459" t="s">
        <v>4723</v>
      </c>
      <c r="F459" t="s">
        <v>4756</v>
      </c>
      <c r="G459" t="s">
        <v>2297</v>
      </c>
      <c r="H459" t="s">
        <v>2307</v>
      </c>
      <c r="I459" t="s">
        <v>6953</v>
      </c>
      <c r="J459" t="s">
        <v>4760</v>
      </c>
      <c r="K459">
        <v>5327</v>
      </c>
      <c r="L459" s="32" t="s">
        <v>8923</v>
      </c>
    </row>
    <row r="460" spans="1:12" x14ac:dyDescent="0.25">
      <c r="A460">
        <v>275324</v>
      </c>
      <c r="B460">
        <v>0.79904799999999998</v>
      </c>
      <c r="C460">
        <v>0</v>
      </c>
      <c r="D460" t="s">
        <v>2640</v>
      </c>
      <c r="E460" t="s">
        <v>4723</v>
      </c>
      <c r="F460" t="s">
        <v>4756</v>
      </c>
      <c r="G460" t="s">
        <v>2297</v>
      </c>
      <c r="H460" t="s">
        <v>4758</v>
      </c>
      <c r="I460" t="s">
        <v>2641</v>
      </c>
      <c r="J460" t="s">
        <v>4760</v>
      </c>
      <c r="K460">
        <v>3032</v>
      </c>
      <c r="L460" s="32" t="s">
        <v>8924</v>
      </c>
    </row>
    <row r="461" spans="1:12" x14ac:dyDescent="0.25">
      <c r="A461">
        <v>289720</v>
      </c>
      <c r="B461">
        <v>6.0496100000000004</v>
      </c>
      <c r="C461">
        <v>1</v>
      </c>
      <c r="D461" t="s">
        <v>2345</v>
      </c>
      <c r="E461" t="s">
        <v>4723</v>
      </c>
      <c r="F461" t="s">
        <v>4756</v>
      </c>
      <c r="G461" t="s">
        <v>2297</v>
      </c>
      <c r="H461" t="s">
        <v>4758</v>
      </c>
      <c r="I461" t="s">
        <v>2346</v>
      </c>
      <c r="J461" t="s">
        <v>4760</v>
      </c>
      <c r="K461">
        <v>6806</v>
      </c>
      <c r="L461" s="32" t="s">
        <v>8925</v>
      </c>
    </row>
    <row r="462" spans="1:12" x14ac:dyDescent="0.25">
      <c r="A462">
        <v>249670</v>
      </c>
      <c r="B462">
        <v>0.42630400000000002</v>
      </c>
      <c r="C462">
        <v>1</v>
      </c>
      <c r="D462" t="s">
        <v>3904</v>
      </c>
      <c r="E462" t="s">
        <v>4723</v>
      </c>
      <c r="F462" t="s">
        <v>4756</v>
      </c>
      <c r="G462" t="s">
        <v>1367</v>
      </c>
      <c r="H462" t="s">
        <v>1463</v>
      </c>
      <c r="I462" t="s">
        <v>3905</v>
      </c>
      <c r="J462" t="s">
        <v>4760</v>
      </c>
      <c r="K462">
        <v>2369</v>
      </c>
      <c r="L462" s="32" t="s">
        <v>8926</v>
      </c>
    </row>
    <row r="463" spans="1:12" x14ac:dyDescent="0.25">
      <c r="A463">
        <v>215841</v>
      </c>
      <c r="B463">
        <v>0.52720800000000001</v>
      </c>
      <c r="C463">
        <v>0</v>
      </c>
      <c r="D463" t="s">
        <v>3858</v>
      </c>
      <c r="E463" t="s">
        <v>4723</v>
      </c>
      <c r="F463" t="s">
        <v>4756</v>
      </c>
      <c r="G463" t="s">
        <v>2297</v>
      </c>
      <c r="H463" t="s">
        <v>4758</v>
      </c>
      <c r="I463" t="s">
        <v>3859</v>
      </c>
      <c r="J463" t="s">
        <v>4760</v>
      </c>
      <c r="K463">
        <v>3414</v>
      </c>
      <c r="L463" s="32" t="s">
        <v>8927</v>
      </c>
    </row>
    <row r="464" spans="1:12" x14ac:dyDescent="0.25">
      <c r="A464">
        <v>258429</v>
      </c>
      <c r="B464">
        <v>0.50494899999999998</v>
      </c>
      <c r="C464">
        <v>0</v>
      </c>
      <c r="D464" t="s">
        <v>6958</v>
      </c>
      <c r="E464" t="s">
        <v>4723</v>
      </c>
      <c r="F464" t="s">
        <v>4756</v>
      </c>
      <c r="G464" t="s">
        <v>2297</v>
      </c>
      <c r="H464" t="s">
        <v>2307</v>
      </c>
      <c r="I464" t="s">
        <v>6959</v>
      </c>
      <c r="J464" t="s">
        <v>4760</v>
      </c>
      <c r="K464">
        <v>4549</v>
      </c>
      <c r="L464" s="32" t="s">
        <v>8928</v>
      </c>
    </row>
    <row r="465" spans="1:12" x14ac:dyDescent="0.25">
      <c r="A465">
        <v>275385</v>
      </c>
      <c r="B465">
        <v>3.5673620000000001</v>
      </c>
      <c r="C465">
        <v>1</v>
      </c>
      <c r="D465" t="s">
        <v>3914</v>
      </c>
      <c r="E465" t="s">
        <v>4723</v>
      </c>
      <c r="F465" t="s">
        <v>4756</v>
      </c>
      <c r="G465" t="s">
        <v>4758</v>
      </c>
      <c r="H465" t="s">
        <v>4758</v>
      </c>
      <c r="I465" t="s">
        <v>3915</v>
      </c>
      <c r="J465" t="s">
        <v>4760</v>
      </c>
      <c r="K465">
        <v>4676</v>
      </c>
      <c r="L465" s="32" t="s">
        <v>8929</v>
      </c>
    </row>
    <row r="466" spans="1:12" x14ac:dyDescent="0.25">
      <c r="A466">
        <v>215935</v>
      </c>
      <c r="B466">
        <v>1.0038149999999999</v>
      </c>
      <c r="C466">
        <v>3</v>
      </c>
      <c r="D466" t="s">
        <v>6960</v>
      </c>
      <c r="E466" t="s">
        <v>4723</v>
      </c>
      <c r="F466" t="s">
        <v>4756</v>
      </c>
      <c r="G466" t="s">
        <v>2297</v>
      </c>
      <c r="H466" t="s">
        <v>4758</v>
      </c>
      <c r="I466" t="s">
        <v>6961</v>
      </c>
      <c r="J466" t="s">
        <v>4760</v>
      </c>
      <c r="K466">
        <v>4159</v>
      </c>
      <c r="L466" s="32" t="s">
        <v>8930</v>
      </c>
    </row>
    <row r="467" spans="1:12" x14ac:dyDescent="0.25">
      <c r="A467">
        <v>275403</v>
      </c>
      <c r="B467">
        <v>0.40611999999999998</v>
      </c>
      <c r="C467">
        <v>1</v>
      </c>
      <c r="D467" t="s">
        <v>6950</v>
      </c>
      <c r="E467" t="s">
        <v>4723</v>
      </c>
      <c r="F467" t="s">
        <v>4756</v>
      </c>
      <c r="G467" t="s">
        <v>1367</v>
      </c>
      <c r="H467" t="s">
        <v>4758</v>
      </c>
      <c r="I467" t="s">
        <v>6951</v>
      </c>
      <c r="J467" t="s">
        <v>4760</v>
      </c>
      <c r="K467">
        <v>1561</v>
      </c>
      <c r="L467" s="32" t="s">
        <v>8931</v>
      </c>
    </row>
    <row r="468" spans="1:12" x14ac:dyDescent="0.25">
      <c r="A468">
        <v>282560</v>
      </c>
      <c r="B468">
        <v>0.61246800000000001</v>
      </c>
      <c r="C468">
        <v>2</v>
      </c>
      <c r="D468" t="s">
        <v>6385</v>
      </c>
      <c r="E468" t="s">
        <v>4723</v>
      </c>
      <c r="F468" t="s">
        <v>4756</v>
      </c>
      <c r="G468" t="s">
        <v>1367</v>
      </c>
      <c r="H468" t="s">
        <v>1463</v>
      </c>
      <c r="I468" t="s">
        <v>6386</v>
      </c>
      <c r="J468" t="s">
        <v>4760</v>
      </c>
      <c r="K468">
        <v>2927</v>
      </c>
      <c r="L468" s="32" t="s">
        <v>8932</v>
      </c>
    </row>
    <row r="469" spans="1:12" x14ac:dyDescent="0.25">
      <c r="A469">
        <v>1197127</v>
      </c>
      <c r="B469">
        <v>0.51694799999999996</v>
      </c>
      <c r="C469">
        <v>3</v>
      </c>
      <c r="D469" t="s">
        <v>2988</v>
      </c>
      <c r="E469" t="s">
        <v>4723</v>
      </c>
      <c r="F469" t="s">
        <v>4756</v>
      </c>
      <c r="G469" t="s">
        <v>1367</v>
      </c>
      <c r="H469" t="s">
        <v>1463</v>
      </c>
      <c r="I469" t="s">
        <v>2989</v>
      </c>
      <c r="J469" t="s">
        <v>4760</v>
      </c>
      <c r="K469">
        <v>2423</v>
      </c>
      <c r="L469" s="32" t="s">
        <v>8933</v>
      </c>
    </row>
    <row r="470" spans="1:12" x14ac:dyDescent="0.25">
      <c r="A470">
        <v>1213163</v>
      </c>
      <c r="B470">
        <v>3.842657</v>
      </c>
      <c r="C470">
        <v>1</v>
      </c>
      <c r="D470" t="s">
        <v>2294</v>
      </c>
      <c r="E470" t="s">
        <v>4723</v>
      </c>
      <c r="F470" t="s">
        <v>4756</v>
      </c>
      <c r="G470" t="s">
        <v>1367</v>
      </c>
      <c r="H470" t="s">
        <v>4758</v>
      </c>
      <c r="I470" t="s">
        <v>2295</v>
      </c>
      <c r="J470" t="s">
        <v>4760</v>
      </c>
      <c r="K470">
        <v>2612</v>
      </c>
      <c r="L470" s="32" t="s">
        <v>8934</v>
      </c>
    </row>
    <row r="471" spans="1:12" x14ac:dyDescent="0.25">
      <c r="A471">
        <v>249181</v>
      </c>
      <c r="B471">
        <v>0.58812900000000001</v>
      </c>
      <c r="C471">
        <v>2</v>
      </c>
      <c r="D471" t="s">
        <v>2384</v>
      </c>
      <c r="E471" t="s">
        <v>4723</v>
      </c>
      <c r="F471" t="s">
        <v>4756</v>
      </c>
      <c r="G471" t="s">
        <v>1367</v>
      </c>
      <c r="H471" t="s">
        <v>4758</v>
      </c>
      <c r="I471" t="s">
        <v>2385</v>
      </c>
      <c r="J471" t="s">
        <v>4760</v>
      </c>
      <c r="K471">
        <v>3407</v>
      </c>
      <c r="L471" s="32" t="s">
        <v>8935</v>
      </c>
    </row>
    <row r="472" spans="1:12" x14ac:dyDescent="0.25">
      <c r="A472">
        <v>1070095</v>
      </c>
      <c r="B472">
        <v>0.87086699999999995</v>
      </c>
      <c r="C472">
        <v>0</v>
      </c>
      <c r="D472" t="s">
        <v>2972</v>
      </c>
      <c r="E472" t="s">
        <v>4723</v>
      </c>
      <c r="F472" t="s">
        <v>4756</v>
      </c>
      <c r="G472" t="s">
        <v>1367</v>
      </c>
      <c r="H472" t="s">
        <v>1463</v>
      </c>
      <c r="I472" t="s">
        <v>2973</v>
      </c>
      <c r="J472" t="s">
        <v>4760</v>
      </c>
      <c r="K472">
        <v>1143</v>
      </c>
      <c r="L472" s="32" t="s">
        <v>8936</v>
      </c>
    </row>
    <row r="473" spans="1:12" x14ac:dyDescent="0.25">
      <c r="A473">
        <v>1213008</v>
      </c>
      <c r="B473">
        <v>0.26953700000000003</v>
      </c>
      <c r="C473">
        <v>3</v>
      </c>
      <c r="D473" t="s">
        <v>1942</v>
      </c>
      <c r="E473" t="s">
        <v>4723</v>
      </c>
      <c r="F473" t="s">
        <v>4756</v>
      </c>
      <c r="G473" t="s">
        <v>1367</v>
      </c>
      <c r="H473" t="s">
        <v>1463</v>
      </c>
      <c r="I473" t="s">
        <v>1943</v>
      </c>
      <c r="J473" t="s">
        <v>4760</v>
      </c>
      <c r="K473">
        <v>2048</v>
      </c>
      <c r="L473" s="32" t="s">
        <v>8937</v>
      </c>
    </row>
    <row r="474" spans="1:12" x14ac:dyDescent="0.25">
      <c r="A474">
        <v>1190619</v>
      </c>
      <c r="B474">
        <v>0.64695199999999997</v>
      </c>
      <c r="C474">
        <v>1</v>
      </c>
      <c r="D474" t="s">
        <v>3908</v>
      </c>
      <c r="E474" t="s">
        <v>4723</v>
      </c>
      <c r="F474" t="s">
        <v>4756</v>
      </c>
      <c r="G474" t="s">
        <v>1367</v>
      </c>
      <c r="H474" t="s">
        <v>4758</v>
      </c>
      <c r="I474" t="s">
        <v>3909</v>
      </c>
      <c r="J474" t="s">
        <v>4760</v>
      </c>
      <c r="K474">
        <v>2518</v>
      </c>
      <c r="L474" s="32" t="s">
        <v>8938</v>
      </c>
    </row>
    <row r="475" spans="1:12" x14ac:dyDescent="0.25">
      <c r="A475">
        <v>215878</v>
      </c>
      <c r="B475">
        <v>0.47706300000000001</v>
      </c>
      <c r="C475">
        <v>1</v>
      </c>
      <c r="D475" t="s">
        <v>6335</v>
      </c>
      <c r="E475" t="s">
        <v>4723</v>
      </c>
      <c r="F475" t="s">
        <v>4756</v>
      </c>
      <c r="G475" t="s">
        <v>1367</v>
      </c>
      <c r="H475" t="s">
        <v>1463</v>
      </c>
      <c r="I475" t="s">
        <v>6336</v>
      </c>
      <c r="J475" t="s">
        <v>4760</v>
      </c>
      <c r="K475">
        <v>3435</v>
      </c>
      <c r="L475" s="32" t="s">
        <v>8939</v>
      </c>
    </row>
    <row r="476" spans="1:12" x14ac:dyDescent="0.25">
      <c r="A476">
        <v>1196633</v>
      </c>
      <c r="B476">
        <v>0.42293199999999997</v>
      </c>
      <c r="C476">
        <v>0</v>
      </c>
      <c r="D476" t="s">
        <v>2052</v>
      </c>
      <c r="E476" t="s">
        <v>4723</v>
      </c>
      <c r="F476" t="s">
        <v>4756</v>
      </c>
      <c r="G476" t="s">
        <v>1367</v>
      </c>
      <c r="H476" t="s">
        <v>6400</v>
      </c>
      <c r="I476" t="s">
        <v>2053</v>
      </c>
      <c r="J476" t="s">
        <v>4760</v>
      </c>
      <c r="K476">
        <v>2059</v>
      </c>
      <c r="L476" s="32" t="s">
        <v>8940</v>
      </c>
    </row>
    <row r="477" spans="1:12" x14ac:dyDescent="0.25">
      <c r="A477">
        <v>1184087</v>
      </c>
      <c r="B477">
        <v>0.372672</v>
      </c>
      <c r="C477">
        <v>2</v>
      </c>
      <c r="D477" t="s">
        <v>1416</v>
      </c>
      <c r="E477" t="s">
        <v>4723</v>
      </c>
      <c r="F477" t="s">
        <v>4756</v>
      </c>
      <c r="G477" t="s">
        <v>1367</v>
      </c>
      <c r="H477" t="s">
        <v>1368</v>
      </c>
      <c r="I477" t="s">
        <v>1417</v>
      </c>
      <c r="J477" t="s">
        <v>4760</v>
      </c>
      <c r="K477">
        <v>1648</v>
      </c>
      <c r="L477" s="32" t="s">
        <v>8941</v>
      </c>
    </row>
    <row r="478" spans="1:12" x14ac:dyDescent="0.25">
      <c r="A478">
        <v>1247540</v>
      </c>
      <c r="B478">
        <v>0.51847900000000002</v>
      </c>
      <c r="C478">
        <v>0</v>
      </c>
      <c r="D478" t="s">
        <v>6357</v>
      </c>
      <c r="E478" t="s">
        <v>4723</v>
      </c>
      <c r="F478" t="s">
        <v>4756</v>
      </c>
      <c r="G478" t="s">
        <v>1367</v>
      </c>
      <c r="H478" t="s">
        <v>1463</v>
      </c>
      <c r="I478" t="s">
        <v>6358</v>
      </c>
      <c r="J478" t="s">
        <v>4760</v>
      </c>
      <c r="K478">
        <v>4856</v>
      </c>
      <c r="L478" s="32" t="s">
        <v>8942</v>
      </c>
    </row>
    <row r="479" spans="1:12" x14ac:dyDescent="0.25">
      <c r="A479">
        <v>1196848</v>
      </c>
      <c r="B479">
        <v>0.37974200000000002</v>
      </c>
      <c r="C479">
        <v>1</v>
      </c>
      <c r="D479" t="s">
        <v>2202</v>
      </c>
      <c r="E479" t="s">
        <v>4723</v>
      </c>
      <c r="F479" t="s">
        <v>4756</v>
      </c>
      <c r="G479" t="s">
        <v>1367</v>
      </c>
      <c r="H479" t="s">
        <v>1463</v>
      </c>
      <c r="I479" t="s">
        <v>2203</v>
      </c>
      <c r="J479" t="s">
        <v>4760</v>
      </c>
      <c r="K479">
        <v>2420</v>
      </c>
      <c r="L479" s="32" t="s">
        <v>8943</v>
      </c>
    </row>
    <row r="480" spans="1:12" x14ac:dyDescent="0.25">
      <c r="A480">
        <v>230144</v>
      </c>
      <c r="B480">
        <v>0.33244800000000002</v>
      </c>
      <c r="C480">
        <v>3</v>
      </c>
      <c r="D480" t="s">
        <v>3756</v>
      </c>
      <c r="E480" t="s">
        <v>4723</v>
      </c>
      <c r="F480" t="s">
        <v>4756</v>
      </c>
      <c r="G480" t="s">
        <v>1367</v>
      </c>
      <c r="H480" t="s">
        <v>2610</v>
      </c>
      <c r="I480" t="s">
        <v>3757</v>
      </c>
      <c r="J480" t="s">
        <v>4760</v>
      </c>
      <c r="K480">
        <v>3228</v>
      </c>
      <c r="L480" s="32" t="s">
        <v>8944</v>
      </c>
    </row>
    <row r="481" spans="1:12" x14ac:dyDescent="0.25">
      <c r="A481">
        <v>303591</v>
      </c>
      <c r="B481">
        <v>2.977582</v>
      </c>
      <c r="C481">
        <v>4</v>
      </c>
      <c r="D481" t="s">
        <v>3578</v>
      </c>
      <c r="E481" t="s">
        <v>4723</v>
      </c>
      <c r="F481" t="s">
        <v>4756</v>
      </c>
      <c r="G481" t="s">
        <v>1367</v>
      </c>
      <c r="H481" t="s">
        <v>4758</v>
      </c>
      <c r="I481" t="s">
        <v>3579</v>
      </c>
      <c r="J481" t="s">
        <v>4760</v>
      </c>
      <c r="K481">
        <v>4858</v>
      </c>
      <c r="L481" s="32" t="s">
        <v>8945</v>
      </c>
    </row>
    <row r="482" spans="1:12" x14ac:dyDescent="0.25">
      <c r="A482">
        <v>190100</v>
      </c>
      <c r="B482">
        <v>0.47591099999999997</v>
      </c>
      <c r="C482">
        <v>2</v>
      </c>
      <c r="D482" t="s">
        <v>2098</v>
      </c>
      <c r="E482" t="s">
        <v>4723</v>
      </c>
      <c r="F482" t="s">
        <v>4756</v>
      </c>
      <c r="G482" t="s">
        <v>1367</v>
      </c>
      <c r="H482" t="s">
        <v>1463</v>
      </c>
      <c r="I482" t="s">
        <v>2099</v>
      </c>
      <c r="J482" t="s">
        <v>4760</v>
      </c>
      <c r="K482">
        <v>2639</v>
      </c>
      <c r="L482" s="32" t="s">
        <v>8946</v>
      </c>
    </row>
    <row r="483" spans="1:12" x14ac:dyDescent="0.25">
      <c r="A483">
        <v>207595</v>
      </c>
      <c r="B483">
        <v>0.515378</v>
      </c>
      <c r="C483">
        <v>2</v>
      </c>
      <c r="D483" t="s">
        <v>3452</v>
      </c>
      <c r="E483" t="s">
        <v>4723</v>
      </c>
      <c r="F483" t="s">
        <v>4756</v>
      </c>
      <c r="G483" t="s">
        <v>1367</v>
      </c>
      <c r="H483" t="s">
        <v>4758</v>
      </c>
      <c r="I483" t="s">
        <v>3453</v>
      </c>
      <c r="J483" t="s">
        <v>4760</v>
      </c>
      <c r="K483">
        <v>4457</v>
      </c>
      <c r="L483" s="32" t="s">
        <v>8947</v>
      </c>
    </row>
    <row r="484" spans="1:12" x14ac:dyDescent="0.25">
      <c r="A484">
        <v>153501</v>
      </c>
      <c r="B484">
        <v>0.94461300000000004</v>
      </c>
      <c r="C484">
        <v>2</v>
      </c>
      <c r="D484" t="s">
        <v>1896</v>
      </c>
      <c r="E484" t="s">
        <v>4723</v>
      </c>
      <c r="F484" t="s">
        <v>4756</v>
      </c>
      <c r="G484" t="s">
        <v>1367</v>
      </c>
      <c r="H484" t="s">
        <v>4758</v>
      </c>
      <c r="I484" t="s">
        <v>1897</v>
      </c>
      <c r="J484" t="s">
        <v>4760</v>
      </c>
      <c r="K484">
        <v>2312</v>
      </c>
      <c r="L484" s="32" t="s">
        <v>8948</v>
      </c>
    </row>
    <row r="485" spans="1:12" x14ac:dyDescent="0.25">
      <c r="A485">
        <v>1190164</v>
      </c>
      <c r="B485">
        <v>0.50256999999999996</v>
      </c>
      <c r="C485">
        <v>0</v>
      </c>
      <c r="D485" t="s">
        <v>1523</v>
      </c>
      <c r="E485" t="s">
        <v>4723</v>
      </c>
      <c r="F485" t="s">
        <v>4756</v>
      </c>
      <c r="G485" t="s">
        <v>1367</v>
      </c>
      <c r="H485" t="s">
        <v>1463</v>
      </c>
      <c r="I485" t="s">
        <v>1524</v>
      </c>
      <c r="J485" t="s">
        <v>4760</v>
      </c>
      <c r="K485">
        <v>3051</v>
      </c>
      <c r="L485" s="32" t="s">
        <v>8949</v>
      </c>
    </row>
    <row r="486" spans="1:12" x14ac:dyDescent="0.25">
      <c r="A486">
        <v>1220135</v>
      </c>
      <c r="B486">
        <v>0.49682300000000001</v>
      </c>
      <c r="C486">
        <v>0</v>
      </c>
      <c r="D486" t="s">
        <v>2215</v>
      </c>
      <c r="E486" t="s">
        <v>4723</v>
      </c>
      <c r="F486" t="s">
        <v>4756</v>
      </c>
      <c r="G486" t="s">
        <v>1367</v>
      </c>
      <c r="H486" t="s">
        <v>1463</v>
      </c>
      <c r="I486" t="s">
        <v>2216</v>
      </c>
      <c r="J486" t="s">
        <v>4760</v>
      </c>
      <c r="K486">
        <v>1475</v>
      </c>
      <c r="L486" s="32" t="s">
        <v>8950</v>
      </c>
    </row>
    <row r="487" spans="1:12" x14ac:dyDescent="0.25">
      <c r="A487">
        <v>230289</v>
      </c>
      <c r="B487">
        <v>0.24884700000000001</v>
      </c>
      <c r="C487">
        <v>0</v>
      </c>
      <c r="D487" t="s">
        <v>1948</v>
      </c>
      <c r="E487" t="s">
        <v>4723</v>
      </c>
      <c r="F487" t="s">
        <v>4756</v>
      </c>
      <c r="G487" t="s">
        <v>1367</v>
      </c>
      <c r="H487" t="s">
        <v>1463</v>
      </c>
      <c r="I487" t="s">
        <v>1949</v>
      </c>
      <c r="J487" t="s">
        <v>4760</v>
      </c>
      <c r="K487">
        <v>1729</v>
      </c>
      <c r="L487" s="32" t="s">
        <v>8951</v>
      </c>
    </row>
    <row r="488" spans="1:12" x14ac:dyDescent="0.25">
      <c r="A488">
        <v>1190676</v>
      </c>
      <c r="B488">
        <v>1.893113</v>
      </c>
      <c r="C488">
        <v>1</v>
      </c>
      <c r="D488" t="s">
        <v>3572</v>
      </c>
      <c r="E488" t="s">
        <v>4723</v>
      </c>
      <c r="F488" t="s">
        <v>4756</v>
      </c>
      <c r="G488" t="s">
        <v>1367</v>
      </c>
      <c r="H488" t="s">
        <v>1463</v>
      </c>
      <c r="I488" t="s">
        <v>3573</v>
      </c>
      <c r="J488" t="s">
        <v>4760</v>
      </c>
      <c r="K488">
        <v>5403</v>
      </c>
      <c r="L488" s="32" t="s">
        <v>8952</v>
      </c>
    </row>
    <row r="489" spans="1:12" x14ac:dyDescent="0.25">
      <c r="A489">
        <v>190025</v>
      </c>
      <c r="B489">
        <v>1.33765</v>
      </c>
      <c r="C489">
        <v>0</v>
      </c>
      <c r="D489" t="s">
        <v>1509</v>
      </c>
      <c r="E489" t="s">
        <v>4723</v>
      </c>
      <c r="F489" t="s">
        <v>4756</v>
      </c>
      <c r="G489" t="s">
        <v>1367</v>
      </c>
      <c r="H489" t="s">
        <v>1368</v>
      </c>
      <c r="I489" t="s">
        <v>1510</v>
      </c>
      <c r="J489" t="s">
        <v>4760</v>
      </c>
      <c r="K489">
        <v>2734</v>
      </c>
      <c r="L489" s="32" t="s">
        <v>8953</v>
      </c>
    </row>
    <row r="490" spans="1:12" x14ac:dyDescent="0.25">
      <c r="A490">
        <v>1219999</v>
      </c>
      <c r="B490">
        <v>0.58814900000000003</v>
      </c>
      <c r="C490">
        <v>2</v>
      </c>
      <c r="D490" t="s">
        <v>2192</v>
      </c>
      <c r="E490" t="s">
        <v>4723</v>
      </c>
      <c r="F490" t="s">
        <v>4756</v>
      </c>
      <c r="G490" t="s">
        <v>1367</v>
      </c>
      <c r="H490" t="s">
        <v>1463</v>
      </c>
      <c r="I490" t="s">
        <v>2193</v>
      </c>
      <c r="J490" t="s">
        <v>4760</v>
      </c>
      <c r="K490">
        <v>3374</v>
      </c>
      <c r="L490" s="32" t="s">
        <v>8954</v>
      </c>
    </row>
    <row r="491" spans="1:12" x14ac:dyDescent="0.25">
      <c r="A491">
        <v>230043</v>
      </c>
      <c r="B491">
        <v>0.373971</v>
      </c>
      <c r="C491">
        <v>0</v>
      </c>
      <c r="D491" t="s">
        <v>6932</v>
      </c>
      <c r="E491" t="s">
        <v>4723</v>
      </c>
      <c r="F491" t="s">
        <v>4756</v>
      </c>
      <c r="G491" t="s">
        <v>1367</v>
      </c>
      <c r="H491" t="s">
        <v>1368</v>
      </c>
      <c r="I491" t="s">
        <v>6933</v>
      </c>
      <c r="J491" t="s">
        <v>4760</v>
      </c>
      <c r="K491">
        <v>2039</v>
      </c>
      <c r="L491" s="32" t="s">
        <v>8955</v>
      </c>
    </row>
    <row r="492" spans="1:12" x14ac:dyDescent="0.25">
      <c r="A492">
        <v>282385</v>
      </c>
      <c r="B492">
        <v>0.58938199999999996</v>
      </c>
      <c r="C492">
        <v>2</v>
      </c>
      <c r="D492" t="s">
        <v>7052</v>
      </c>
      <c r="E492" t="s">
        <v>4723</v>
      </c>
      <c r="F492" t="s">
        <v>4756</v>
      </c>
      <c r="G492" t="s">
        <v>2297</v>
      </c>
      <c r="H492" t="s">
        <v>2307</v>
      </c>
      <c r="I492" t="s">
        <v>7053</v>
      </c>
      <c r="J492" t="s">
        <v>4760</v>
      </c>
      <c r="K492">
        <v>2344</v>
      </c>
      <c r="L492" s="32" t="s">
        <v>8956</v>
      </c>
    </row>
    <row r="493" spans="1:12" x14ac:dyDescent="0.25">
      <c r="A493">
        <v>269376</v>
      </c>
      <c r="B493">
        <v>0.50148899999999996</v>
      </c>
      <c r="C493">
        <v>1</v>
      </c>
      <c r="D493" t="s">
        <v>2376</v>
      </c>
      <c r="E493" t="s">
        <v>4723</v>
      </c>
      <c r="F493" t="s">
        <v>4756</v>
      </c>
      <c r="G493" t="s">
        <v>1367</v>
      </c>
      <c r="H493" t="s">
        <v>4758</v>
      </c>
      <c r="I493" t="s">
        <v>2377</v>
      </c>
      <c r="J493" t="s">
        <v>4760</v>
      </c>
      <c r="K493">
        <v>3439</v>
      </c>
      <c r="L493" s="32" t="s">
        <v>8957</v>
      </c>
    </row>
    <row r="494" spans="1:12" x14ac:dyDescent="0.25">
      <c r="A494">
        <v>1070012</v>
      </c>
      <c r="B494">
        <v>2.083224</v>
      </c>
      <c r="C494">
        <v>0</v>
      </c>
      <c r="D494" t="s">
        <v>2306</v>
      </c>
      <c r="E494" t="s">
        <v>4723</v>
      </c>
      <c r="F494" t="s">
        <v>4756</v>
      </c>
      <c r="G494" t="s">
        <v>2297</v>
      </c>
      <c r="H494" t="s">
        <v>2307</v>
      </c>
      <c r="I494" t="s">
        <v>2308</v>
      </c>
      <c r="J494" t="s">
        <v>4760</v>
      </c>
      <c r="K494">
        <v>2963</v>
      </c>
      <c r="L494" s="32" t="s">
        <v>8958</v>
      </c>
    </row>
    <row r="495" spans="1:12" x14ac:dyDescent="0.25">
      <c r="A495">
        <v>249306</v>
      </c>
      <c r="B495">
        <v>0.52015500000000003</v>
      </c>
      <c r="C495">
        <v>0</v>
      </c>
      <c r="D495" t="s">
        <v>2994</v>
      </c>
      <c r="E495" t="s">
        <v>4723</v>
      </c>
      <c r="F495" t="s">
        <v>4756</v>
      </c>
      <c r="G495" t="s">
        <v>1367</v>
      </c>
      <c r="H495" t="s">
        <v>1463</v>
      </c>
      <c r="I495" t="s">
        <v>2995</v>
      </c>
      <c r="J495" t="s">
        <v>4760</v>
      </c>
      <c r="K495">
        <v>2393</v>
      </c>
      <c r="L495" s="32" t="s">
        <v>8959</v>
      </c>
    </row>
    <row r="496" spans="1:12" x14ac:dyDescent="0.25">
      <c r="A496">
        <v>1213221</v>
      </c>
      <c r="B496">
        <v>0.48186600000000002</v>
      </c>
      <c r="C496">
        <v>3</v>
      </c>
      <c r="D496" t="s">
        <v>6966</v>
      </c>
      <c r="E496" t="s">
        <v>4723</v>
      </c>
      <c r="F496" t="s">
        <v>4756</v>
      </c>
      <c r="G496" t="s">
        <v>2297</v>
      </c>
      <c r="H496" t="s">
        <v>2307</v>
      </c>
      <c r="I496" t="s">
        <v>6967</v>
      </c>
      <c r="J496" t="s">
        <v>4760</v>
      </c>
      <c r="K496">
        <v>2839</v>
      </c>
      <c r="L496" s="32" t="s">
        <v>8960</v>
      </c>
    </row>
    <row r="497" spans="1:12" x14ac:dyDescent="0.25">
      <c r="A497">
        <v>275459</v>
      </c>
      <c r="B497">
        <v>1.0412920000000001</v>
      </c>
      <c r="C497">
        <v>3</v>
      </c>
      <c r="D497" t="s">
        <v>2443</v>
      </c>
      <c r="E497" t="s">
        <v>4723</v>
      </c>
      <c r="F497" t="s">
        <v>4756</v>
      </c>
      <c r="G497" t="s">
        <v>4758</v>
      </c>
      <c r="H497" t="s">
        <v>4758</v>
      </c>
      <c r="I497" t="s">
        <v>2444</v>
      </c>
      <c r="J497" t="s">
        <v>4760</v>
      </c>
      <c r="K497">
        <v>1577</v>
      </c>
      <c r="L497" s="32" t="s">
        <v>8961</v>
      </c>
    </row>
    <row r="498" spans="1:12" x14ac:dyDescent="0.25">
      <c r="A498">
        <v>1062415</v>
      </c>
      <c r="B498">
        <v>0.50051599999999996</v>
      </c>
      <c r="C498">
        <v>0</v>
      </c>
      <c r="D498" t="s">
        <v>3030</v>
      </c>
      <c r="E498" t="s">
        <v>4723</v>
      </c>
      <c r="F498" t="s">
        <v>4756</v>
      </c>
      <c r="G498" t="s">
        <v>1367</v>
      </c>
      <c r="H498" t="s">
        <v>1463</v>
      </c>
      <c r="I498" t="s">
        <v>3031</v>
      </c>
      <c r="J498" t="s">
        <v>4760</v>
      </c>
      <c r="K498">
        <v>2705</v>
      </c>
      <c r="L498" s="32" t="s">
        <v>8962</v>
      </c>
    </row>
    <row r="499" spans="1:12" x14ac:dyDescent="0.25">
      <c r="A499">
        <v>1213580</v>
      </c>
      <c r="B499">
        <v>0.49793199999999999</v>
      </c>
      <c r="C499">
        <v>1</v>
      </c>
      <c r="D499" t="s">
        <v>6928</v>
      </c>
      <c r="E499" t="s">
        <v>4723</v>
      </c>
      <c r="F499" t="s">
        <v>4756</v>
      </c>
      <c r="G499" t="s">
        <v>1367</v>
      </c>
      <c r="H499" t="s">
        <v>1368</v>
      </c>
      <c r="I499" t="s">
        <v>6929</v>
      </c>
      <c r="J499" t="s">
        <v>4760</v>
      </c>
      <c r="K499">
        <v>2756</v>
      </c>
      <c r="L499" s="32" t="s">
        <v>8963</v>
      </c>
    </row>
    <row r="500" spans="1:12" x14ac:dyDescent="0.25">
      <c r="A500">
        <v>282347</v>
      </c>
      <c r="B500">
        <v>0.195072</v>
      </c>
      <c r="C500">
        <v>1</v>
      </c>
      <c r="D500" t="s">
        <v>3446</v>
      </c>
      <c r="E500" t="s">
        <v>4723</v>
      </c>
      <c r="F500" t="s">
        <v>4756</v>
      </c>
      <c r="G500" t="s">
        <v>1367</v>
      </c>
      <c r="H500" t="s">
        <v>4758</v>
      </c>
      <c r="I500" t="s">
        <v>3447</v>
      </c>
      <c r="J500" t="s">
        <v>4760</v>
      </c>
      <c r="K500">
        <v>1786</v>
      </c>
      <c r="L500" s="32" t="s">
        <v>8964</v>
      </c>
    </row>
    <row r="501" spans="1:12" x14ac:dyDescent="0.25">
      <c r="A501">
        <v>153444</v>
      </c>
      <c r="B501">
        <v>1.250516</v>
      </c>
      <c r="C501">
        <v>3</v>
      </c>
      <c r="D501" t="s">
        <v>1489</v>
      </c>
      <c r="E501" t="s">
        <v>4723</v>
      </c>
      <c r="F501" t="s">
        <v>4756</v>
      </c>
      <c r="G501" t="s">
        <v>1367</v>
      </c>
      <c r="H501" t="s">
        <v>4758</v>
      </c>
      <c r="I501" t="s">
        <v>1490</v>
      </c>
      <c r="J501" t="s">
        <v>4760</v>
      </c>
      <c r="K501">
        <v>3569</v>
      </c>
      <c r="L501" s="32" t="s">
        <v>8965</v>
      </c>
    </row>
    <row r="502" spans="1:12" x14ac:dyDescent="0.25">
      <c r="A502">
        <v>1219803</v>
      </c>
      <c r="B502">
        <v>0.50665400000000005</v>
      </c>
      <c r="C502">
        <v>1</v>
      </c>
      <c r="D502" t="s">
        <v>2525</v>
      </c>
      <c r="E502" t="s">
        <v>4723</v>
      </c>
      <c r="F502" t="s">
        <v>4756</v>
      </c>
      <c r="G502" t="s">
        <v>2450</v>
      </c>
      <c r="H502" t="s">
        <v>2505</v>
      </c>
      <c r="I502" t="s">
        <v>2526</v>
      </c>
      <c r="J502" t="s">
        <v>4760</v>
      </c>
      <c r="K502">
        <v>1343</v>
      </c>
      <c r="L502" s="32" t="s">
        <v>8966</v>
      </c>
    </row>
    <row r="503" spans="1:12" x14ac:dyDescent="0.25">
      <c r="A503">
        <v>1054265</v>
      </c>
      <c r="B503">
        <v>0.48013600000000001</v>
      </c>
      <c r="C503">
        <v>0</v>
      </c>
      <c r="D503" t="s">
        <v>2152</v>
      </c>
      <c r="E503" t="s">
        <v>4723</v>
      </c>
      <c r="F503" t="s">
        <v>4756</v>
      </c>
      <c r="G503" t="s">
        <v>1367</v>
      </c>
      <c r="H503" t="s">
        <v>6400</v>
      </c>
      <c r="I503" t="s">
        <v>2153</v>
      </c>
      <c r="J503" t="s">
        <v>4760</v>
      </c>
      <c r="K503">
        <v>3056</v>
      </c>
      <c r="L503" s="32" t="s">
        <v>8967</v>
      </c>
    </row>
    <row r="504" spans="1:12" x14ac:dyDescent="0.25">
      <c r="A504">
        <v>1178237</v>
      </c>
      <c r="B504">
        <v>0.51498299999999997</v>
      </c>
      <c r="C504">
        <v>1</v>
      </c>
      <c r="D504" t="s">
        <v>3546</v>
      </c>
      <c r="E504" t="s">
        <v>4723</v>
      </c>
      <c r="F504" t="s">
        <v>4756</v>
      </c>
      <c r="G504" t="s">
        <v>1367</v>
      </c>
      <c r="H504" t="s">
        <v>1463</v>
      </c>
      <c r="I504" t="s">
        <v>3547</v>
      </c>
      <c r="J504" t="s">
        <v>4760</v>
      </c>
      <c r="K504">
        <v>3916</v>
      </c>
      <c r="L504" s="32" t="s">
        <v>8968</v>
      </c>
    </row>
    <row r="505" spans="1:12" x14ac:dyDescent="0.25">
      <c r="A505">
        <v>106119</v>
      </c>
      <c r="B505">
        <v>0.56243100000000001</v>
      </c>
      <c r="C505">
        <v>3</v>
      </c>
      <c r="D505" t="s">
        <v>3699</v>
      </c>
      <c r="E505" t="s">
        <v>4723</v>
      </c>
      <c r="F505" t="s">
        <v>4756</v>
      </c>
      <c r="G505" t="s">
        <v>1367</v>
      </c>
      <c r="H505" t="s">
        <v>2610</v>
      </c>
      <c r="I505" t="s">
        <v>3700</v>
      </c>
      <c r="J505" t="s">
        <v>4760</v>
      </c>
      <c r="K505">
        <v>1876</v>
      </c>
      <c r="L505" s="32" t="s">
        <v>8969</v>
      </c>
    </row>
    <row r="506" spans="1:12" x14ac:dyDescent="0.25">
      <c r="A506">
        <v>347187</v>
      </c>
      <c r="B506">
        <v>0.49821900000000002</v>
      </c>
      <c r="C506">
        <v>3</v>
      </c>
      <c r="D506" t="s">
        <v>1549</v>
      </c>
      <c r="E506" t="s">
        <v>4723</v>
      </c>
      <c r="F506" t="s">
        <v>4756</v>
      </c>
      <c r="G506" t="s">
        <v>1367</v>
      </c>
      <c r="H506" t="s">
        <v>1463</v>
      </c>
      <c r="I506" t="s">
        <v>1550</v>
      </c>
      <c r="J506" t="s">
        <v>4760</v>
      </c>
      <c r="K506">
        <v>3723</v>
      </c>
      <c r="L506" s="32" t="s">
        <v>8970</v>
      </c>
    </row>
    <row r="507" spans="1:12" x14ac:dyDescent="0.25">
      <c r="A507">
        <v>1206536</v>
      </c>
      <c r="B507">
        <v>1.730413</v>
      </c>
      <c r="C507">
        <v>1</v>
      </c>
      <c r="D507" t="s">
        <v>3526</v>
      </c>
      <c r="E507" t="s">
        <v>4723</v>
      </c>
      <c r="F507" t="s">
        <v>4756</v>
      </c>
      <c r="G507" t="s">
        <v>1367</v>
      </c>
      <c r="H507" t="s">
        <v>4758</v>
      </c>
      <c r="I507" t="s">
        <v>3527</v>
      </c>
      <c r="J507" t="s">
        <v>4760</v>
      </c>
      <c r="K507">
        <v>5708</v>
      </c>
      <c r="L507" s="32" t="s">
        <v>8971</v>
      </c>
    </row>
    <row r="508" spans="1:12" x14ac:dyDescent="0.25">
      <c r="A508">
        <v>105908</v>
      </c>
      <c r="B508">
        <v>0.27357199999999998</v>
      </c>
      <c r="C508">
        <v>0</v>
      </c>
      <c r="D508" t="s">
        <v>2791</v>
      </c>
      <c r="E508" t="s">
        <v>4723</v>
      </c>
      <c r="F508" t="s">
        <v>4756</v>
      </c>
      <c r="G508" t="s">
        <v>1367</v>
      </c>
      <c r="H508" t="s">
        <v>1463</v>
      </c>
      <c r="I508" t="s">
        <v>2792</v>
      </c>
      <c r="J508" t="s">
        <v>4760</v>
      </c>
      <c r="K508">
        <v>2955</v>
      </c>
      <c r="L508" s="32" t="s">
        <v>8972</v>
      </c>
    </row>
    <row r="509" spans="1:12" x14ac:dyDescent="0.25">
      <c r="A509">
        <v>201921</v>
      </c>
      <c r="B509">
        <v>0.50262600000000002</v>
      </c>
      <c r="C509">
        <v>3</v>
      </c>
      <c r="D509" t="s">
        <v>4030</v>
      </c>
      <c r="E509" t="s">
        <v>4723</v>
      </c>
      <c r="F509" t="s">
        <v>4756</v>
      </c>
      <c r="G509" t="s">
        <v>1367</v>
      </c>
      <c r="H509" t="s">
        <v>1368</v>
      </c>
      <c r="I509" t="s">
        <v>6927</v>
      </c>
      <c r="J509" t="s">
        <v>4760</v>
      </c>
      <c r="K509">
        <v>1786</v>
      </c>
      <c r="L509" s="32" t="s">
        <v>8973</v>
      </c>
    </row>
    <row r="510" spans="1:12" x14ac:dyDescent="0.25">
      <c r="A510">
        <v>282329</v>
      </c>
      <c r="B510">
        <v>1.0038210000000001</v>
      </c>
      <c r="C510">
        <v>0</v>
      </c>
      <c r="D510" t="s">
        <v>2386</v>
      </c>
      <c r="E510" t="s">
        <v>4723</v>
      </c>
      <c r="F510" t="s">
        <v>4756</v>
      </c>
      <c r="G510" t="s">
        <v>1367</v>
      </c>
      <c r="H510" t="s">
        <v>2348</v>
      </c>
      <c r="I510" t="s">
        <v>2387</v>
      </c>
      <c r="J510" t="s">
        <v>4760</v>
      </c>
      <c r="K510">
        <v>4078</v>
      </c>
      <c r="L510" s="32" t="s">
        <v>8974</v>
      </c>
    </row>
    <row r="511" spans="1:12" x14ac:dyDescent="0.25">
      <c r="A511">
        <v>1070119</v>
      </c>
      <c r="B511">
        <v>0.45970800000000001</v>
      </c>
      <c r="C511">
        <v>2</v>
      </c>
      <c r="D511" t="s">
        <v>1938</v>
      </c>
      <c r="E511" t="s">
        <v>4723</v>
      </c>
      <c r="F511" t="s">
        <v>4756</v>
      </c>
      <c r="G511" t="s">
        <v>1367</v>
      </c>
      <c r="H511" t="s">
        <v>1463</v>
      </c>
      <c r="I511" t="s">
        <v>1939</v>
      </c>
      <c r="J511" t="s">
        <v>4760</v>
      </c>
      <c r="K511">
        <v>2804</v>
      </c>
      <c r="L511" s="32" t="s">
        <v>8975</v>
      </c>
    </row>
    <row r="512" spans="1:12" x14ac:dyDescent="0.25">
      <c r="A512">
        <v>1190580</v>
      </c>
      <c r="B512">
        <v>10.460985000000001</v>
      </c>
      <c r="C512">
        <v>3</v>
      </c>
      <c r="D512" t="s">
        <v>3647</v>
      </c>
      <c r="E512" t="s">
        <v>4723</v>
      </c>
      <c r="F512" t="s">
        <v>4756</v>
      </c>
      <c r="G512" t="s">
        <v>4758</v>
      </c>
      <c r="H512" t="s">
        <v>4758</v>
      </c>
      <c r="I512" t="s">
        <v>3648</v>
      </c>
      <c r="J512" t="s">
        <v>4760</v>
      </c>
      <c r="K512">
        <v>5644</v>
      </c>
      <c r="L512" s="32" t="s">
        <v>8976</v>
      </c>
    </row>
    <row r="513" spans="1:12" x14ac:dyDescent="0.25">
      <c r="A513">
        <v>96286</v>
      </c>
      <c r="B513">
        <v>0.50379600000000002</v>
      </c>
      <c r="C513">
        <v>2</v>
      </c>
      <c r="D513" t="s">
        <v>3610</v>
      </c>
      <c r="E513" t="s">
        <v>4723</v>
      </c>
      <c r="F513" t="s">
        <v>4756</v>
      </c>
      <c r="G513" t="s">
        <v>1367</v>
      </c>
      <c r="H513" t="s">
        <v>1463</v>
      </c>
      <c r="I513" t="s">
        <v>3611</v>
      </c>
      <c r="J513" t="s">
        <v>4760</v>
      </c>
      <c r="K513">
        <v>5377</v>
      </c>
      <c r="L513" s="32" t="s">
        <v>8977</v>
      </c>
    </row>
    <row r="514" spans="1:12" x14ac:dyDescent="0.25">
      <c r="A514">
        <v>190438</v>
      </c>
      <c r="B514">
        <v>0.75385000000000002</v>
      </c>
      <c r="C514">
        <v>3</v>
      </c>
      <c r="D514" t="s">
        <v>2731</v>
      </c>
      <c r="E514" t="s">
        <v>4723</v>
      </c>
      <c r="F514" t="s">
        <v>4756</v>
      </c>
      <c r="G514" t="s">
        <v>1367</v>
      </c>
      <c r="H514" t="s">
        <v>4758</v>
      </c>
      <c r="I514" t="s">
        <v>2732</v>
      </c>
      <c r="J514" t="s">
        <v>4760</v>
      </c>
      <c r="K514">
        <v>2673</v>
      </c>
      <c r="L514" s="32" t="s">
        <v>8978</v>
      </c>
    </row>
    <row r="515" spans="1:12" x14ac:dyDescent="0.25">
      <c r="A515">
        <v>223079</v>
      </c>
      <c r="B515">
        <v>0.59347099999999997</v>
      </c>
      <c r="C515">
        <v>3</v>
      </c>
      <c r="D515" t="s">
        <v>1894</v>
      </c>
      <c r="E515" t="s">
        <v>4723</v>
      </c>
      <c r="F515" t="s">
        <v>4756</v>
      </c>
      <c r="G515" t="s">
        <v>1367</v>
      </c>
      <c r="H515" t="s">
        <v>4758</v>
      </c>
      <c r="I515" t="s">
        <v>1895</v>
      </c>
      <c r="J515" t="s">
        <v>4760</v>
      </c>
      <c r="K515">
        <v>2368</v>
      </c>
      <c r="L515" s="32" t="s">
        <v>8979</v>
      </c>
    </row>
    <row r="516" spans="1:12" x14ac:dyDescent="0.25">
      <c r="A516">
        <v>1190146</v>
      </c>
      <c r="B516">
        <v>3.2949709999999999</v>
      </c>
      <c r="C516">
        <v>4</v>
      </c>
      <c r="D516" t="s">
        <v>3534</v>
      </c>
      <c r="E516" t="s">
        <v>4723</v>
      </c>
      <c r="F516" t="s">
        <v>4756</v>
      </c>
      <c r="G516" t="s">
        <v>1367</v>
      </c>
      <c r="H516" t="s">
        <v>4758</v>
      </c>
      <c r="I516" t="s">
        <v>3535</v>
      </c>
      <c r="J516" t="s">
        <v>4760</v>
      </c>
      <c r="K516">
        <v>1700</v>
      </c>
      <c r="L516" s="32" t="s">
        <v>8980</v>
      </c>
    </row>
    <row r="517" spans="1:12" x14ac:dyDescent="0.25">
      <c r="A517">
        <v>105990</v>
      </c>
      <c r="B517">
        <v>0.75418399999999997</v>
      </c>
      <c r="C517">
        <v>2</v>
      </c>
      <c r="D517" t="s">
        <v>3731</v>
      </c>
      <c r="E517" t="s">
        <v>4723</v>
      </c>
      <c r="F517" t="s">
        <v>4756</v>
      </c>
      <c r="G517" t="s">
        <v>1367</v>
      </c>
      <c r="H517" t="s">
        <v>4758</v>
      </c>
      <c r="I517" t="s">
        <v>3732</v>
      </c>
      <c r="J517" t="s">
        <v>4760</v>
      </c>
      <c r="K517">
        <v>3626</v>
      </c>
      <c r="L517" s="32" t="s">
        <v>8981</v>
      </c>
    </row>
    <row r="518" spans="1:12" x14ac:dyDescent="0.25">
      <c r="A518">
        <v>1219641</v>
      </c>
      <c r="B518">
        <v>2.40842</v>
      </c>
      <c r="C518">
        <v>1</v>
      </c>
      <c r="D518" t="s">
        <v>1473</v>
      </c>
      <c r="E518" t="s">
        <v>4723</v>
      </c>
      <c r="F518" t="s">
        <v>4756</v>
      </c>
      <c r="G518" t="s">
        <v>1367</v>
      </c>
      <c r="H518" t="s">
        <v>1463</v>
      </c>
      <c r="I518" t="s">
        <v>1474</v>
      </c>
      <c r="J518" t="s">
        <v>4760</v>
      </c>
      <c r="K518">
        <v>4256</v>
      </c>
      <c r="L518" s="32" t="s">
        <v>8982</v>
      </c>
    </row>
    <row r="519" spans="1:12" x14ac:dyDescent="0.25">
      <c r="A519">
        <v>1062521</v>
      </c>
      <c r="B519">
        <v>2.1143999999999998</v>
      </c>
      <c r="C519">
        <v>2</v>
      </c>
      <c r="D519" t="s">
        <v>2454</v>
      </c>
      <c r="E519" t="s">
        <v>4723</v>
      </c>
      <c r="F519" t="s">
        <v>4756</v>
      </c>
      <c r="G519" t="s">
        <v>4758</v>
      </c>
      <c r="H519" t="s">
        <v>4758</v>
      </c>
      <c r="I519" t="s">
        <v>2455</v>
      </c>
      <c r="J519" t="s">
        <v>4760</v>
      </c>
      <c r="K519">
        <v>3574</v>
      </c>
      <c r="L519" s="32" t="s">
        <v>8983</v>
      </c>
    </row>
    <row r="520" spans="1:12" x14ac:dyDescent="0.25">
      <c r="A520">
        <v>1206747</v>
      </c>
      <c r="B520">
        <v>0.62194799999999995</v>
      </c>
      <c r="C520">
        <v>3</v>
      </c>
      <c r="D520" t="s">
        <v>6305</v>
      </c>
      <c r="E520" t="s">
        <v>4723</v>
      </c>
      <c r="F520" t="s">
        <v>4756</v>
      </c>
      <c r="G520" t="s">
        <v>6297</v>
      </c>
      <c r="H520" t="s">
        <v>1463</v>
      </c>
      <c r="I520" t="s">
        <v>6306</v>
      </c>
      <c r="J520" t="s">
        <v>4760</v>
      </c>
      <c r="K520">
        <v>3882</v>
      </c>
      <c r="L520" s="32" t="s">
        <v>8984</v>
      </c>
    </row>
    <row r="521" spans="1:12" x14ac:dyDescent="0.25">
      <c r="A521">
        <v>229748</v>
      </c>
      <c r="B521">
        <v>0.77019599999999999</v>
      </c>
      <c r="C521">
        <v>1</v>
      </c>
      <c r="D521" t="s">
        <v>2162</v>
      </c>
      <c r="E521" t="s">
        <v>4723</v>
      </c>
      <c r="F521" t="s">
        <v>4756</v>
      </c>
      <c r="G521" t="s">
        <v>1367</v>
      </c>
      <c r="H521" t="s">
        <v>1463</v>
      </c>
      <c r="I521" t="s">
        <v>2163</v>
      </c>
      <c r="J521" t="s">
        <v>4760</v>
      </c>
      <c r="K521">
        <v>5367</v>
      </c>
      <c r="L521" s="32" t="s">
        <v>8985</v>
      </c>
    </row>
    <row r="522" spans="1:12" x14ac:dyDescent="0.25">
      <c r="A522">
        <v>1054226</v>
      </c>
      <c r="B522">
        <v>0.72910399999999997</v>
      </c>
      <c r="C522">
        <v>1</v>
      </c>
      <c r="D522" t="s">
        <v>2521</v>
      </c>
      <c r="E522" t="s">
        <v>4723</v>
      </c>
      <c r="F522" t="s">
        <v>4756</v>
      </c>
      <c r="G522" t="s">
        <v>2450</v>
      </c>
      <c r="H522" t="s">
        <v>2505</v>
      </c>
      <c r="I522" t="s">
        <v>2522</v>
      </c>
      <c r="J522" t="s">
        <v>4760</v>
      </c>
      <c r="K522">
        <v>1365</v>
      </c>
      <c r="L522" s="32" t="s">
        <v>8986</v>
      </c>
    </row>
    <row r="523" spans="1:12" x14ac:dyDescent="0.25">
      <c r="A523">
        <v>249059</v>
      </c>
      <c r="B523">
        <v>1.602789</v>
      </c>
      <c r="C523">
        <v>2</v>
      </c>
      <c r="D523" t="s">
        <v>2282</v>
      </c>
      <c r="E523" t="s">
        <v>4723</v>
      </c>
      <c r="F523" t="s">
        <v>4756</v>
      </c>
      <c r="G523" t="s">
        <v>1367</v>
      </c>
      <c r="H523" t="s">
        <v>4758</v>
      </c>
      <c r="I523" t="s">
        <v>2283</v>
      </c>
      <c r="J523" t="s">
        <v>4760</v>
      </c>
      <c r="K523">
        <v>1392</v>
      </c>
      <c r="L523" s="32" t="s">
        <v>8987</v>
      </c>
    </row>
    <row r="524" spans="1:12" x14ac:dyDescent="0.25">
      <c r="A524">
        <v>312478</v>
      </c>
      <c r="B524">
        <v>1.3214220000000001</v>
      </c>
      <c r="C524">
        <v>3</v>
      </c>
      <c r="D524" t="s">
        <v>3378</v>
      </c>
      <c r="E524" t="s">
        <v>4723</v>
      </c>
      <c r="F524" t="s">
        <v>4756</v>
      </c>
      <c r="G524" t="s">
        <v>1367</v>
      </c>
      <c r="H524" t="s">
        <v>4758</v>
      </c>
      <c r="I524" t="s">
        <v>3379</v>
      </c>
      <c r="J524" t="s">
        <v>4760</v>
      </c>
      <c r="K524">
        <v>20</v>
      </c>
      <c r="L524" s="32" t="s">
        <v>8988</v>
      </c>
    </row>
    <row r="525" spans="1:12" x14ac:dyDescent="0.25">
      <c r="A525">
        <v>275618</v>
      </c>
      <c r="B525">
        <v>0.35558800000000002</v>
      </c>
      <c r="C525">
        <v>0</v>
      </c>
      <c r="D525" t="s">
        <v>6982</v>
      </c>
      <c r="E525" t="s">
        <v>4723</v>
      </c>
      <c r="F525" t="s">
        <v>4756</v>
      </c>
      <c r="G525" t="s">
        <v>1367</v>
      </c>
      <c r="H525" t="s">
        <v>2610</v>
      </c>
      <c r="I525" t="s">
        <v>6983</v>
      </c>
      <c r="J525" t="s">
        <v>4760</v>
      </c>
      <c r="K525">
        <v>2109</v>
      </c>
      <c r="L525" s="32" t="s">
        <v>8989</v>
      </c>
    </row>
    <row r="526" spans="1:12" x14ac:dyDescent="0.25">
      <c r="A526">
        <v>195825</v>
      </c>
      <c r="B526">
        <v>0.50042699999999996</v>
      </c>
      <c r="C526">
        <v>0</v>
      </c>
      <c r="D526" t="s">
        <v>1998</v>
      </c>
      <c r="E526" t="s">
        <v>4723</v>
      </c>
      <c r="F526" t="s">
        <v>4756</v>
      </c>
      <c r="G526" t="s">
        <v>1367</v>
      </c>
      <c r="H526" t="s">
        <v>1463</v>
      </c>
      <c r="I526" t="s">
        <v>1999</v>
      </c>
      <c r="J526" t="s">
        <v>4760</v>
      </c>
      <c r="K526">
        <v>4552</v>
      </c>
      <c r="L526" s="32" t="s">
        <v>8990</v>
      </c>
    </row>
    <row r="527" spans="1:12" x14ac:dyDescent="0.25">
      <c r="A527">
        <v>1184364</v>
      </c>
      <c r="B527">
        <v>0.33687600000000001</v>
      </c>
      <c r="C527">
        <v>4</v>
      </c>
      <c r="D527" t="s">
        <v>2080</v>
      </c>
      <c r="E527" t="s">
        <v>4723</v>
      </c>
      <c r="F527" t="s">
        <v>4756</v>
      </c>
      <c r="G527" t="s">
        <v>1367</v>
      </c>
      <c r="H527" t="s">
        <v>1463</v>
      </c>
      <c r="I527" t="s">
        <v>2081</v>
      </c>
      <c r="J527" t="s">
        <v>4760</v>
      </c>
      <c r="K527">
        <v>1963</v>
      </c>
      <c r="L527" s="32" t="s">
        <v>8991</v>
      </c>
    </row>
    <row r="528" spans="1:12" x14ac:dyDescent="0.25">
      <c r="A528">
        <v>347498</v>
      </c>
      <c r="B528">
        <v>1.5301929999999999</v>
      </c>
      <c r="C528">
        <v>3</v>
      </c>
      <c r="D528" t="s">
        <v>2382</v>
      </c>
      <c r="E528" t="s">
        <v>4723</v>
      </c>
      <c r="F528" t="s">
        <v>4756</v>
      </c>
      <c r="G528" t="s">
        <v>1367</v>
      </c>
      <c r="H528" t="s">
        <v>4758</v>
      </c>
      <c r="I528" t="s">
        <v>2383</v>
      </c>
      <c r="J528" t="s">
        <v>4760</v>
      </c>
      <c r="K528">
        <v>3200</v>
      </c>
      <c r="L528" s="32" t="s">
        <v>8992</v>
      </c>
    </row>
    <row r="529" spans="1:12" x14ac:dyDescent="0.25">
      <c r="A529">
        <v>1070073</v>
      </c>
      <c r="B529">
        <v>0.51520299999999997</v>
      </c>
      <c r="C529">
        <v>2</v>
      </c>
      <c r="D529" t="s">
        <v>2809</v>
      </c>
      <c r="E529" t="s">
        <v>4723</v>
      </c>
      <c r="F529" t="s">
        <v>4756</v>
      </c>
      <c r="G529" t="s">
        <v>6297</v>
      </c>
      <c r="H529" t="s">
        <v>6400</v>
      </c>
      <c r="I529" t="s">
        <v>2810</v>
      </c>
      <c r="J529" t="s">
        <v>4760</v>
      </c>
      <c r="K529">
        <v>2517</v>
      </c>
      <c r="L529" s="32" t="s">
        <v>8993</v>
      </c>
    </row>
    <row r="530" spans="1:12" x14ac:dyDescent="0.25">
      <c r="A530">
        <v>1099257</v>
      </c>
      <c r="B530">
        <v>0.79267399999999999</v>
      </c>
      <c r="C530">
        <v>2</v>
      </c>
      <c r="D530" t="s">
        <v>2421</v>
      </c>
      <c r="E530" t="s">
        <v>4723</v>
      </c>
      <c r="F530" t="s">
        <v>4756</v>
      </c>
      <c r="G530" t="s">
        <v>1367</v>
      </c>
      <c r="H530" t="s">
        <v>2419</v>
      </c>
      <c r="I530" t="s">
        <v>2422</v>
      </c>
      <c r="J530" t="s">
        <v>4760</v>
      </c>
      <c r="K530">
        <v>1657</v>
      </c>
      <c r="L530" s="32" t="s">
        <v>8994</v>
      </c>
    </row>
    <row r="531" spans="1:12" x14ac:dyDescent="0.25">
      <c r="A531">
        <v>1062194</v>
      </c>
      <c r="B531">
        <v>0.50182099999999996</v>
      </c>
      <c r="C531">
        <v>0</v>
      </c>
      <c r="D531" t="s">
        <v>6976</v>
      </c>
      <c r="E531" t="s">
        <v>4723</v>
      </c>
      <c r="F531" t="s">
        <v>4756</v>
      </c>
      <c r="G531" t="s">
        <v>1367</v>
      </c>
      <c r="H531" t="s">
        <v>3738</v>
      </c>
      <c r="I531" t="s">
        <v>6977</v>
      </c>
      <c r="J531" t="s">
        <v>4760</v>
      </c>
      <c r="K531">
        <v>2381</v>
      </c>
      <c r="L531" s="32" t="s">
        <v>8995</v>
      </c>
    </row>
    <row r="532" spans="1:12" x14ac:dyDescent="0.25">
      <c r="A532">
        <v>275559</v>
      </c>
      <c r="B532">
        <v>0.50192499999999995</v>
      </c>
      <c r="C532">
        <v>1</v>
      </c>
      <c r="D532" t="s">
        <v>3608</v>
      </c>
      <c r="E532" t="s">
        <v>4723</v>
      </c>
      <c r="F532" t="s">
        <v>4756</v>
      </c>
      <c r="G532" t="s">
        <v>1367</v>
      </c>
      <c r="H532" t="s">
        <v>1463</v>
      </c>
      <c r="I532" t="s">
        <v>3609</v>
      </c>
      <c r="J532" t="s">
        <v>4760</v>
      </c>
      <c r="K532">
        <v>4999</v>
      </c>
      <c r="L532" s="32" t="s">
        <v>8996</v>
      </c>
    </row>
    <row r="533" spans="1:12" x14ac:dyDescent="0.25">
      <c r="A533">
        <v>190417</v>
      </c>
      <c r="B533">
        <v>1.2903089999999999</v>
      </c>
      <c r="C533">
        <v>2</v>
      </c>
      <c r="D533" t="s">
        <v>2765</v>
      </c>
      <c r="E533" t="s">
        <v>4723</v>
      </c>
      <c r="F533" t="s">
        <v>4756</v>
      </c>
      <c r="G533" t="s">
        <v>1367</v>
      </c>
      <c r="H533" t="s">
        <v>1463</v>
      </c>
      <c r="I533" t="s">
        <v>2766</v>
      </c>
      <c r="J533" t="s">
        <v>4760</v>
      </c>
      <c r="K533">
        <v>1652</v>
      </c>
      <c r="L533" s="32" t="s">
        <v>8997</v>
      </c>
    </row>
    <row r="534" spans="1:12" x14ac:dyDescent="0.25">
      <c r="A534">
        <v>201666</v>
      </c>
      <c r="B534">
        <v>0.98821000000000003</v>
      </c>
      <c r="C534">
        <v>3</v>
      </c>
      <c r="D534" t="s">
        <v>2068</v>
      </c>
      <c r="E534" t="s">
        <v>4723</v>
      </c>
      <c r="F534" t="s">
        <v>4756</v>
      </c>
      <c r="G534" t="s">
        <v>1367</v>
      </c>
      <c r="H534" t="s">
        <v>1463</v>
      </c>
      <c r="I534" t="s">
        <v>2069</v>
      </c>
      <c r="J534" t="s">
        <v>4760</v>
      </c>
      <c r="K534">
        <v>2982</v>
      </c>
      <c r="L534" s="32" t="s">
        <v>8998</v>
      </c>
    </row>
    <row r="535" spans="1:12" x14ac:dyDescent="0.25">
      <c r="A535">
        <v>1184243</v>
      </c>
      <c r="B535">
        <v>0.39642699999999997</v>
      </c>
      <c r="C535">
        <v>1</v>
      </c>
      <c r="D535" t="s">
        <v>2078</v>
      </c>
      <c r="E535" t="s">
        <v>4723</v>
      </c>
      <c r="F535" t="s">
        <v>4756</v>
      </c>
      <c r="G535" t="s">
        <v>1367</v>
      </c>
      <c r="H535" t="s">
        <v>1463</v>
      </c>
      <c r="I535" t="s">
        <v>2079</v>
      </c>
      <c r="J535" t="s">
        <v>4760</v>
      </c>
      <c r="K535">
        <v>1234</v>
      </c>
      <c r="L535" s="32" t="s">
        <v>8999</v>
      </c>
    </row>
    <row r="536" spans="1:12" x14ac:dyDescent="0.25">
      <c r="A536">
        <v>1184344</v>
      </c>
      <c r="B536">
        <v>0.57330800000000004</v>
      </c>
      <c r="C536">
        <v>1</v>
      </c>
      <c r="D536" t="s">
        <v>2066</v>
      </c>
      <c r="E536" t="s">
        <v>4723</v>
      </c>
      <c r="F536" t="s">
        <v>4756</v>
      </c>
      <c r="G536" t="s">
        <v>1367</v>
      </c>
      <c r="H536" t="s">
        <v>4758</v>
      </c>
      <c r="I536" t="s">
        <v>2067</v>
      </c>
      <c r="J536" t="s">
        <v>4760</v>
      </c>
      <c r="K536">
        <v>3230</v>
      </c>
      <c r="L536" s="32" t="s">
        <v>9000</v>
      </c>
    </row>
    <row r="537" spans="1:12" x14ac:dyDescent="0.25">
      <c r="A537">
        <v>1184221</v>
      </c>
      <c r="B537">
        <v>1.5031300000000001</v>
      </c>
      <c r="C537">
        <v>2</v>
      </c>
      <c r="D537" t="s">
        <v>3424</v>
      </c>
      <c r="E537" t="s">
        <v>4723</v>
      </c>
      <c r="F537" t="s">
        <v>4756</v>
      </c>
      <c r="G537" t="s">
        <v>1367</v>
      </c>
      <c r="H537" t="s">
        <v>4758</v>
      </c>
      <c r="I537" t="s">
        <v>3425</v>
      </c>
      <c r="J537" t="s">
        <v>4760</v>
      </c>
      <c r="K537">
        <v>5325</v>
      </c>
      <c r="L537" s="32" t="s">
        <v>9001</v>
      </c>
    </row>
    <row r="538" spans="1:12" x14ac:dyDescent="0.25">
      <c r="A538">
        <v>369375</v>
      </c>
      <c r="B538">
        <v>0.40029199999999998</v>
      </c>
      <c r="C538">
        <v>1</v>
      </c>
      <c r="D538" t="s">
        <v>1920</v>
      </c>
      <c r="E538" t="s">
        <v>4723</v>
      </c>
      <c r="F538" t="s">
        <v>4756</v>
      </c>
      <c r="G538" t="s">
        <v>1367</v>
      </c>
      <c r="H538" t="s">
        <v>1463</v>
      </c>
      <c r="I538" t="s">
        <v>1921</v>
      </c>
      <c r="J538" t="s">
        <v>4760</v>
      </c>
      <c r="K538">
        <v>2142</v>
      </c>
      <c r="L538" s="32" t="s">
        <v>9002</v>
      </c>
    </row>
    <row r="539" spans="1:12" x14ac:dyDescent="0.25">
      <c r="A539">
        <v>1190398</v>
      </c>
      <c r="B539">
        <v>10.751938000000001</v>
      </c>
      <c r="C539">
        <v>1</v>
      </c>
      <c r="D539" t="s">
        <v>2895</v>
      </c>
      <c r="E539" t="s">
        <v>4723</v>
      </c>
      <c r="F539" t="s">
        <v>4756</v>
      </c>
      <c r="G539" t="s">
        <v>6297</v>
      </c>
      <c r="H539" t="s">
        <v>4758</v>
      </c>
      <c r="I539" t="s">
        <v>2896</v>
      </c>
      <c r="J539" t="s">
        <v>4760</v>
      </c>
      <c r="K539">
        <v>5797</v>
      </c>
      <c r="L539" s="32" t="s">
        <v>9003</v>
      </c>
    </row>
    <row r="540" spans="1:12" x14ac:dyDescent="0.25">
      <c r="A540">
        <v>1239957</v>
      </c>
      <c r="B540">
        <v>1.881478</v>
      </c>
      <c r="C540">
        <v>3</v>
      </c>
      <c r="D540" t="s">
        <v>3826</v>
      </c>
      <c r="E540" t="s">
        <v>4723</v>
      </c>
      <c r="F540" t="s">
        <v>4756</v>
      </c>
      <c r="G540" t="s">
        <v>2297</v>
      </c>
      <c r="H540" t="s">
        <v>4758</v>
      </c>
      <c r="I540" t="s">
        <v>3827</v>
      </c>
      <c r="J540" t="s">
        <v>4760</v>
      </c>
      <c r="K540">
        <v>6373</v>
      </c>
      <c r="L540" s="32" t="s">
        <v>9004</v>
      </c>
    </row>
    <row r="541" spans="1:12" x14ac:dyDescent="0.25">
      <c r="A541">
        <v>1247321</v>
      </c>
      <c r="B541">
        <v>0.50206899999999999</v>
      </c>
      <c r="C541">
        <v>2</v>
      </c>
      <c r="D541" t="s">
        <v>1394</v>
      </c>
      <c r="E541" t="s">
        <v>4723</v>
      </c>
      <c r="F541" t="s">
        <v>4756</v>
      </c>
      <c r="G541" t="s">
        <v>1367</v>
      </c>
      <c r="H541" t="s">
        <v>1368</v>
      </c>
      <c r="I541" t="s">
        <v>1395</v>
      </c>
      <c r="J541" t="s">
        <v>4760</v>
      </c>
      <c r="K541">
        <v>2403</v>
      </c>
      <c r="L541" s="32" t="s">
        <v>9005</v>
      </c>
    </row>
    <row r="542" spans="1:12" x14ac:dyDescent="0.25">
      <c r="A542">
        <v>1206848</v>
      </c>
      <c r="B542">
        <v>6.3721350000000001</v>
      </c>
      <c r="C542">
        <v>2</v>
      </c>
      <c r="D542" t="s">
        <v>6315</v>
      </c>
      <c r="E542" t="s">
        <v>4723</v>
      </c>
      <c r="F542" t="s">
        <v>4756</v>
      </c>
      <c r="G542" t="s">
        <v>4758</v>
      </c>
      <c r="H542" t="s">
        <v>4758</v>
      </c>
      <c r="I542" t="s">
        <v>6316</v>
      </c>
      <c r="J542" t="s">
        <v>4760</v>
      </c>
      <c r="K542">
        <v>2178</v>
      </c>
      <c r="L542" s="32" t="s">
        <v>9006</v>
      </c>
    </row>
    <row r="543" spans="1:12" x14ac:dyDescent="0.25">
      <c r="A543">
        <v>1247081</v>
      </c>
      <c r="B543">
        <v>0.50655499999999998</v>
      </c>
      <c r="C543">
        <v>3</v>
      </c>
      <c r="D543" t="s">
        <v>1370</v>
      </c>
      <c r="E543" t="s">
        <v>4723</v>
      </c>
      <c r="F543" t="s">
        <v>4756</v>
      </c>
      <c r="G543" t="s">
        <v>1367</v>
      </c>
      <c r="H543" t="s">
        <v>4758</v>
      </c>
      <c r="I543" t="s">
        <v>1371</v>
      </c>
      <c r="J543" t="s">
        <v>4760</v>
      </c>
      <c r="K543">
        <v>1663</v>
      </c>
      <c r="L543" s="32" t="s">
        <v>9007</v>
      </c>
    </row>
    <row r="544" spans="1:12" x14ac:dyDescent="0.25">
      <c r="A544">
        <v>1247100</v>
      </c>
      <c r="B544">
        <v>1.330983</v>
      </c>
      <c r="C544">
        <v>1</v>
      </c>
      <c r="D544" t="s">
        <v>1372</v>
      </c>
      <c r="E544" t="s">
        <v>4723</v>
      </c>
      <c r="F544" t="s">
        <v>4756</v>
      </c>
      <c r="G544" t="s">
        <v>1367</v>
      </c>
      <c r="H544" t="s">
        <v>1368</v>
      </c>
      <c r="I544" t="s">
        <v>1373</v>
      </c>
      <c r="J544" t="s">
        <v>4760</v>
      </c>
      <c r="K544">
        <v>2628</v>
      </c>
      <c r="L544" s="32" t="s">
        <v>9008</v>
      </c>
    </row>
    <row r="545" spans="1:12" x14ac:dyDescent="0.25">
      <c r="A545">
        <v>195907</v>
      </c>
      <c r="B545">
        <v>0.51827900000000005</v>
      </c>
      <c r="C545">
        <v>4</v>
      </c>
      <c r="D545" t="s">
        <v>2006</v>
      </c>
      <c r="E545" t="s">
        <v>4723</v>
      </c>
      <c r="F545" t="s">
        <v>4756</v>
      </c>
      <c r="G545" t="s">
        <v>1367</v>
      </c>
      <c r="H545" t="s">
        <v>1463</v>
      </c>
      <c r="I545" t="s">
        <v>2007</v>
      </c>
      <c r="J545" t="s">
        <v>4760</v>
      </c>
      <c r="K545">
        <v>5197</v>
      </c>
      <c r="L545" s="32" t="s">
        <v>9009</v>
      </c>
    </row>
    <row r="546" spans="1:12" x14ac:dyDescent="0.25">
      <c r="A546">
        <v>1213364</v>
      </c>
      <c r="B546">
        <v>0.25100699999999998</v>
      </c>
      <c r="C546">
        <v>1</v>
      </c>
      <c r="D546" t="s">
        <v>3008</v>
      </c>
      <c r="E546" t="s">
        <v>4723</v>
      </c>
      <c r="F546" t="s">
        <v>4756</v>
      </c>
      <c r="G546" t="s">
        <v>1367</v>
      </c>
      <c r="H546" t="s">
        <v>1463</v>
      </c>
      <c r="I546" t="s">
        <v>3009</v>
      </c>
      <c r="J546" t="s">
        <v>4760</v>
      </c>
      <c r="K546">
        <v>3779</v>
      </c>
      <c r="L546" s="32" t="s">
        <v>9010</v>
      </c>
    </row>
    <row r="547" spans="1:12" x14ac:dyDescent="0.25">
      <c r="A547">
        <v>1206993</v>
      </c>
      <c r="B547">
        <v>2.3732440000000001</v>
      </c>
      <c r="C547">
        <v>0</v>
      </c>
      <c r="D547" t="s">
        <v>6329</v>
      </c>
      <c r="E547" t="s">
        <v>4723</v>
      </c>
      <c r="F547" t="s">
        <v>4756</v>
      </c>
      <c r="G547" t="s">
        <v>1367</v>
      </c>
      <c r="H547" t="s">
        <v>1463</v>
      </c>
      <c r="I547" t="s">
        <v>6330</v>
      </c>
      <c r="J547" t="s">
        <v>4760</v>
      </c>
      <c r="K547">
        <v>3056</v>
      </c>
      <c r="L547" s="32" t="s">
        <v>9011</v>
      </c>
    </row>
    <row r="548" spans="1:12" x14ac:dyDescent="0.25">
      <c r="A548">
        <v>1070162</v>
      </c>
      <c r="B548">
        <v>1.1401809999999999</v>
      </c>
      <c r="C548">
        <v>2</v>
      </c>
      <c r="D548" t="s">
        <v>2390</v>
      </c>
      <c r="E548" t="s">
        <v>4723</v>
      </c>
      <c r="F548" t="s">
        <v>4756</v>
      </c>
      <c r="G548" t="s">
        <v>1367</v>
      </c>
      <c r="H548" t="s">
        <v>4758</v>
      </c>
      <c r="I548" t="s">
        <v>2391</v>
      </c>
      <c r="J548" t="s">
        <v>4760</v>
      </c>
      <c r="K548">
        <v>4684</v>
      </c>
      <c r="L548" s="32" t="s">
        <v>9012</v>
      </c>
    </row>
    <row r="549" spans="1:12" x14ac:dyDescent="0.25">
      <c r="A549">
        <v>1240020</v>
      </c>
      <c r="B549">
        <v>14.774616</v>
      </c>
      <c r="C549">
        <v>0</v>
      </c>
      <c r="D549" t="s">
        <v>2901</v>
      </c>
      <c r="E549" t="s">
        <v>4723</v>
      </c>
      <c r="F549" t="s">
        <v>4756</v>
      </c>
      <c r="G549" t="s">
        <v>6297</v>
      </c>
      <c r="H549" t="s">
        <v>4758</v>
      </c>
      <c r="I549" t="s">
        <v>2902</v>
      </c>
      <c r="J549" t="s">
        <v>4760</v>
      </c>
      <c r="K549">
        <v>5247</v>
      </c>
      <c r="L549" s="32" t="s">
        <v>9013</v>
      </c>
    </row>
    <row r="550" spans="1:12" x14ac:dyDescent="0.25">
      <c r="A550">
        <v>215558</v>
      </c>
      <c r="B550">
        <v>1.8100080000000001</v>
      </c>
      <c r="C550">
        <v>1</v>
      </c>
      <c r="D550" t="s">
        <v>3876</v>
      </c>
      <c r="E550" t="s">
        <v>4723</v>
      </c>
      <c r="F550" t="s">
        <v>4756</v>
      </c>
      <c r="G550" t="s">
        <v>1367</v>
      </c>
      <c r="H550" t="s">
        <v>1463</v>
      </c>
      <c r="I550" t="s">
        <v>3877</v>
      </c>
      <c r="J550" t="s">
        <v>4760</v>
      </c>
      <c r="K550">
        <v>4541</v>
      </c>
      <c r="L550" s="32" t="s">
        <v>9014</v>
      </c>
    </row>
    <row r="551" spans="1:12" x14ac:dyDescent="0.25">
      <c r="A551">
        <v>258125</v>
      </c>
      <c r="B551">
        <v>0.58507900000000002</v>
      </c>
      <c r="C551">
        <v>2</v>
      </c>
      <c r="D551" t="s">
        <v>1519</v>
      </c>
      <c r="E551" t="s">
        <v>4723</v>
      </c>
      <c r="F551" t="s">
        <v>4756</v>
      </c>
      <c r="G551" t="s">
        <v>1367</v>
      </c>
      <c r="H551" t="s">
        <v>1463</v>
      </c>
      <c r="I551" t="s">
        <v>1520</v>
      </c>
      <c r="J551" t="s">
        <v>4760</v>
      </c>
      <c r="K551">
        <v>3981</v>
      </c>
      <c r="L551" s="32" t="s">
        <v>9015</v>
      </c>
    </row>
    <row r="552" spans="1:12" x14ac:dyDescent="0.25">
      <c r="A552">
        <v>1220097</v>
      </c>
      <c r="B552">
        <v>0.45741199999999999</v>
      </c>
      <c r="C552">
        <v>4</v>
      </c>
      <c r="D552" t="s">
        <v>2206</v>
      </c>
      <c r="E552" t="s">
        <v>4723</v>
      </c>
      <c r="F552" t="s">
        <v>4756</v>
      </c>
      <c r="G552" t="s">
        <v>1367</v>
      </c>
      <c r="H552" t="s">
        <v>1463</v>
      </c>
      <c r="I552" t="s">
        <v>2207</v>
      </c>
      <c r="J552" t="s">
        <v>4760</v>
      </c>
      <c r="K552">
        <v>2289</v>
      </c>
      <c r="L552" s="32" t="s">
        <v>9016</v>
      </c>
    </row>
    <row r="553" spans="1:12" x14ac:dyDescent="0.25">
      <c r="A553">
        <v>230186</v>
      </c>
      <c r="B553">
        <v>0.60332399999999997</v>
      </c>
      <c r="C553">
        <v>1</v>
      </c>
      <c r="D553" t="s">
        <v>2130</v>
      </c>
      <c r="E553" t="s">
        <v>4723</v>
      </c>
      <c r="F553" t="s">
        <v>4756</v>
      </c>
      <c r="G553" t="s">
        <v>1367</v>
      </c>
      <c r="H553" t="s">
        <v>1463</v>
      </c>
      <c r="I553" t="s">
        <v>2131</v>
      </c>
      <c r="J553" t="s">
        <v>4760</v>
      </c>
      <c r="K553">
        <v>2357</v>
      </c>
      <c r="L553" s="32" t="s">
        <v>9017</v>
      </c>
    </row>
    <row r="554" spans="1:12" x14ac:dyDescent="0.25">
      <c r="A554">
        <v>207905</v>
      </c>
      <c r="B554">
        <v>24.154793000000002</v>
      </c>
      <c r="C554">
        <v>0</v>
      </c>
      <c r="D554" t="s">
        <v>6309</v>
      </c>
      <c r="E554" t="s">
        <v>4723</v>
      </c>
      <c r="F554" t="s">
        <v>4756</v>
      </c>
      <c r="G554" t="s">
        <v>6297</v>
      </c>
      <c r="H554" t="s">
        <v>4758</v>
      </c>
      <c r="I554" t="s">
        <v>6310</v>
      </c>
      <c r="J554" t="s">
        <v>4760</v>
      </c>
      <c r="K554">
        <v>2921</v>
      </c>
      <c r="L554" s="32" t="s">
        <v>9018</v>
      </c>
    </row>
    <row r="555" spans="1:12" x14ac:dyDescent="0.25">
      <c r="A555">
        <v>1206782</v>
      </c>
      <c r="B555">
        <v>0.55951899999999999</v>
      </c>
      <c r="C555">
        <v>2</v>
      </c>
      <c r="D555" t="s">
        <v>1511</v>
      </c>
      <c r="E555" t="s">
        <v>4723</v>
      </c>
      <c r="F555" t="s">
        <v>4756</v>
      </c>
      <c r="G555" t="s">
        <v>1367</v>
      </c>
      <c r="H555" t="s">
        <v>1463</v>
      </c>
      <c r="I555" t="s">
        <v>1512</v>
      </c>
      <c r="J555" t="s">
        <v>4760</v>
      </c>
      <c r="K555">
        <v>1317</v>
      </c>
      <c r="L555" s="32" t="s">
        <v>9019</v>
      </c>
    </row>
    <row r="556" spans="1:12" x14ac:dyDescent="0.25">
      <c r="A556">
        <v>1220018</v>
      </c>
      <c r="B556">
        <v>23.528912999999999</v>
      </c>
      <c r="C556">
        <v>3</v>
      </c>
      <c r="D556" t="s">
        <v>1443</v>
      </c>
      <c r="E556" t="s">
        <v>4723</v>
      </c>
      <c r="F556" t="s">
        <v>4756</v>
      </c>
      <c r="G556" t="s">
        <v>1437</v>
      </c>
      <c r="H556" t="s">
        <v>4758</v>
      </c>
      <c r="I556" t="s">
        <v>1444</v>
      </c>
      <c r="J556" t="s">
        <v>4760</v>
      </c>
      <c r="K556">
        <v>2159</v>
      </c>
      <c r="L556" s="32" t="s">
        <v>9020</v>
      </c>
    </row>
    <row r="557" spans="1:12" x14ac:dyDescent="0.25">
      <c r="A557">
        <v>83298</v>
      </c>
      <c r="B557">
        <v>0.50112500000000004</v>
      </c>
      <c r="C557">
        <v>1</v>
      </c>
      <c r="D557" t="s">
        <v>2846</v>
      </c>
      <c r="E557" t="s">
        <v>4723</v>
      </c>
      <c r="F557" t="s">
        <v>4756</v>
      </c>
      <c r="G557" t="s">
        <v>1367</v>
      </c>
      <c r="H557" t="s">
        <v>1463</v>
      </c>
      <c r="I557" t="s">
        <v>2847</v>
      </c>
      <c r="J557" t="s">
        <v>4760</v>
      </c>
      <c r="K557">
        <v>2141</v>
      </c>
      <c r="L557" s="32" t="s">
        <v>9021</v>
      </c>
    </row>
    <row r="558" spans="1:12" x14ac:dyDescent="0.25">
      <c r="A558">
        <v>1239480</v>
      </c>
      <c r="B558">
        <v>0.29488999999999999</v>
      </c>
      <c r="C558">
        <v>2</v>
      </c>
      <c r="D558" t="s">
        <v>6361</v>
      </c>
      <c r="E558" t="s">
        <v>4723</v>
      </c>
      <c r="F558" t="s">
        <v>4756</v>
      </c>
      <c r="G558" t="s">
        <v>1367</v>
      </c>
      <c r="H558" t="s">
        <v>1463</v>
      </c>
      <c r="I558" t="s">
        <v>6362</v>
      </c>
      <c r="J558" t="s">
        <v>4760</v>
      </c>
      <c r="K558">
        <v>1965</v>
      </c>
      <c r="L558" s="32" t="s">
        <v>9022</v>
      </c>
    </row>
    <row r="559" spans="1:12" x14ac:dyDescent="0.25">
      <c r="A559">
        <v>1196886</v>
      </c>
      <c r="B559">
        <v>0.50433600000000001</v>
      </c>
      <c r="C559">
        <v>1</v>
      </c>
      <c r="D559" t="s">
        <v>6288</v>
      </c>
      <c r="E559" t="s">
        <v>4723</v>
      </c>
      <c r="F559" t="s">
        <v>4756</v>
      </c>
      <c r="G559" t="s">
        <v>1367</v>
      </c>
      <c r="H559" t="s">
        <v>1463</v>
      </c>
      <c r="I559" t="s">
        <v>6289</v>
      </c>
      <c r="J559" t="s">
        <v>4760</v>
      </c>
      <c r="K559">
        <v>2729</v>
      </c>
      <c r="L559" s="32" t="s">
        <v>9023</v>
      </c>
    </row>
    <row r="560" spans="1:12" x14ac:dyDescent="0.25">
      <c r="A560">
        <v>1206592</v>
      </c>
      <c r="B560">
        <v>1.0736490000000001</v>
      </c>
      <c r="C560">
        <v>1</v>
      </c>
      <c r="D560" t="s">
        <v>3517</v>
      </c>
      <c r="E560" t="s">
        <v>4723</v>
      </c>
      <c r="F560" t="s">
        <v>4756</v>
      </c>
      <c r="G560" t="s">
        <v>1367</v>
      </c>
      <c r="H560" t="s">
        <v>3518</v>
      </c>
      <c r="I560" t="s">
        <v>3519</v>
      </c>
      <c r="J560" t="s">
        <v>4760</v>
      </c>
      <c r="K560">
        <v>4308</v>
      </c>
      <c r="L560" s="32" t="s">
        <v>9024</v>
      </c>
    </row>
    <row r="561" spans="1:12" x14ac:dyDescent="0.25">
      <c r="A561">
        <v>105827</v>
      </c>
      <c r="B561">
        <v>0.50092199999999998</v>
      </c>
      <c r="C561">
        <v>0</v>
      </c>
      <c r="D561" t="s">
        <v>4026</v>
      </c>
      <c r="E561" t="s">
        <v>4723</v>
      </c>
      <c r="F561" t="s">
        <v>4756</v>
      </c>
      <c r="G561" t="s">
        <v>1367</v>
      </c>
      <c r="H561" t="s">
        <v>1368</v>
      </c>
      <c r="I561" t="s">
        <v>4027</v>
      </c>
      <c r="J561" t="s">
        <v>4760</v>
      </c>
      <c r="K561">
        <v>2508</v>
      </c>
      <c r="L561" s="32" t="s">
        <v>9025</v>
      </c>
    </row>
    <row r="562" spans="1:12" x14ac:dyDescent="0.25">
      <c r="A562">
        <v>282288</v>
      </c>
      <c r="B562">
        <v>0.78017899999999996</v>
      </c>
      <c r="C562">
        <v>1</v>
      </c>
      <c r="D562" t="s">
        <v>3733</v>
      </c>
      <c r="E562" t="s">
        <v>4723</v>
      </c>
      <c r="F562" t="s">
        <v>4756</v>
      </c>
      <c r="G562" t="s">
        <v>1367</v>
      </c>
      <c r="H562" t="s">
        <v>4758</v>
      </c>
      <c r="I562" t="s">
        <v>3734</v>
      </c>
      <c r="J562" t="s">
        <v>4760</v>
      </c>
      <c r="K562">
        <v>2865</v>
      </c>
      <c r="L562" s="32" t="s">
        <v>9026</v>
      </c>
    </row>
    <row r="563" spans="1:12" x14ac:dyDescent="0.25">
      <c r="A563">
        <v>347518</v>
      </c>
      <c r="B563">
        <v>1.3268880000000001</v>
      </c>
      <c r="C563">
        <v>4</v>
      </c>
      <c r="D563" t="s">
        <v>2870</v>
      </c>
      <c r="E563" t="s">
        <v>4723</v>
      </c>
      <c r="F563" t="s">
        <v>4756</v>
      </c>
      <c r="G563" t="s">
        <v>6297</v>
      </c>
      <c r="H563" t="s">
        <v>4758</v>
      </c>
      <c r="I563" t="s">
        <v>2871</v>
      </c>
      <c r="J563" t="s">
        <v>4760</v>
      </c>
      <c r="K563">
        <v>4373</v>
      </c>
      <c r="L563" s="32" t="s">
        <v>9027</v>
      </c>
    </row>
    <row r="564" spans="1:12" x14ac:dyDescent="0.25">
      <c r="A564">
        <v>1239722</v>
      </c>
      <c r="B564">
        <v>2.712021</v>
      </c>
      <c r="C564">
        <v>1</v>
      </c>
      <c r="D564" t="s">
        <v>3655</v>
      </c>
      <c r="E564" t="s">
        <v>4723</v>
      </c>
      <c r="F564" t="s">
        <v>4756</v>
      </c>
      <c r="G564" t="s">
        <v>1367</v>
      </c>
      <c r="H564" t="s">
        <v>3637</v>
      </c>
      <c r="I564" t="s">
        <v>3656</v>
      </c>
      <c r="J564" t="s">
        <v>4760</v>
      </c>
      <c r="K564">
        <v>6505</v>
      </c>
      <c r="L564" s="32" t="s">
        <v>9028</v>
      </c>
    </row>
    <row r="565" spans="1:12" x14ac:dyDescent="0.25">
      <c r="A565">
        <v>96367</v>
      </c>
      <c r="B565">
        <v>1.6206510000000001</v>
      </c>
      <c r="C565">
        <v>3</v>
      </c>
      <c r="D565" t="s">
        <v>1501</v>
      </c>
      <c r="E565" t="s">
        <v>4723</v>
      </c>
      <c r="F565" t="s">
        <v>4756</v>
      </c>
      <c r="G565" t="s">
        <v>1367</v>
      </c>
      <c r="H565" t="s">
        <v>4758</v>
      </c>
      <c r="I565" t="s">
        <v>1502</v>
      </c>
      <c r="J565" t="s">
        <v>4760</v>
      </c>
      <c r="K565">
        <v>1363</v>
      </c>
      <c r="L565" s="32" t="s">
        <v>9029</v>
      </c>
    </row>
    <row r="566" spans="1:12" x14ac:dyDescent="0.25">
      <c r="A566">
        <v>1219921</v>
      </c>
      <c r="B566">
        <v>13.573168000000001</v>
      </c>
      <c r="C566">
        <v>2</v>
      </c>
      <c r="D566" t="s">
        <v>2860</v>
      </c>
      <c r="E566" t="s">
        <v>4723</v>
      </c>
      <c r="F566" t="s">
        <v>4756</v>
      </c>
      <c r="G566" t="s">
        <v>6297</v>
      </c>
      <c r="H566" t="s">
        <v>4758</v>
      </c>
      <c r="I566" t="s">
        <v>2861</v>
      </c>
      <c r="J566" t="s">
        <v>4760</v>
      </c>
      <c r="K566">
        <v>6765</v>
      </c>
      <c r="L566" s="32" t="s">
        <v>9030</v>
      </c>
    </row>
    <row r="567" spans="1:12" x14ac:dyDescent="0.25">
      <c r="A567">
        <v>1239621</v>
      </c>
      <c r="B567">
        <v>0.74467399999999995</v>
      </c>
      <c r="C567">
        <v>2</v>
      </c>
      <c r="D567" t="s">
        <v>6325</v>
      </c>
      <c r="E567" t="s">
        <v>4723</v>
      </c>
      <c r="F567" t="s">
        <v>4756</v>
      </c>
      <c r="G567" t="s">
        <v>1367</v>
      </c>
      <c r="H567" t="s">
        <v>1463</v>
      </c>
      <c r="I567" t="s">
        <v>6326</v>
      </c>
      <c r="J567" t="s">
        <v>4760</v>
      </c>
      <c r="K567">
        <v>1771</v>
      </c>
      <c r="L567" s="32" t="s">
        <v>9031</v>
      </c>
    </row>
    <row r="568" spans="1:12" x14ac:dyDescent="0.25">
      <c r="A568">
        <v>1206950</v>
      </c>
      <c r="B568">
        <v>0.64399600000000001</v>
      </c>
      <c r="C568">
        <v>2</v>
      </c>
      <c r="D568" t="s">
        <v>1398</v>
      </c>
      <c r="E568" t="s">
        <v>4723</v>
      </c>
      <c r="F568" t="s">
        <v>4756</v>
      </c>
      <c r="G568" t="s">
        <v>1367</v>
      </c>
      <c r="H568" t="s">
        <v>1368</v>
      </c>
      <c r="I568" t="s">
        <v>1399</v>
      </c>
      <c r="J568" t="s">
        <v>4760</v>
      </c>
      <c r="K568">
        <v>3498</v>
      </c>
      <c r="L568" s="32" t="s">
        <v>9032</v>
      </c>
    </row>
    <row r="569" spans="1:12" x14ac:dyDescent="0.25">
      <c r="A569">
        <v>1247358</v>
      </c>
      <c r="B569">
        <v>1.0194829999999999</v>
      </c>
      <c r="C569">
        <v>2</v>
      </c>
      <c r="D569" t="s">
        <v>2769</v>
      </c>
      <c r="E569" t="s">
        <v>4723</v>
      </c>
      <c r="F569" t="s">
        <v>4756</v>
      </c>
      <c r="G569" t="s">
        <v>1367</v>
      </c>
      <c r="H569" t="s">
        <v>1463</v>
      </c>
      <c r="I569" t="s">
        <v>2770</v>
      </c>
      <c r="J569" t="s">
        <v>4760</v>
      </c>
      <c r="K569">
        <v>4047</v>
      </c>
      <c r="L569" s="32" t="s">
        <v>9033</v>
      </c>
    </row>
    <row r="570" spans="1:12" x14ac:dyDescent="0.25">
      <c r="A570">
        <v>201705</v>
      </c>
      <c r="B570">
        <v>6.1510730000000002</v>
      </c>
      <c r="C570">
        <v>2</v>
      </c>
      <c r="D570" t="s">
        <v>2533</v>
      </c>
      <c r="E570" t="s">
        <v>4723</v>
      </c>
      <c r="F570" t="s">
        <v>4756</v>
      </c>
      <c r="G570" t="s">
        <v>2450</v>
      </c>
      <c r="H570" t="s">
        <v>4758</v>
      </c>
      <c r="I570" t="s">
        <v>2534</v>
      </c>
      <c r="J570" t="s">
        <v>4760</v>
      </c>
      <c r="K570">
        <v>4471</v>
      </c>
      <c r="L570" s="32" t="s">
        <v>9034</v>
      </c>
    </row>
    <row r="571" spans="1:12" x14ac:dyDescent="0.25">
      <c r="A571">
        <v>1054349</v>
      </c>
      <c r="B571">
        <v>6.2929170000000001</v>
      </c>
      <c r="C571">
        <v>1</v>
      </c>
      <c r="D571" t="s">
        <v>2537</v>
      </c>
      <c r="E571" t="s">
        <v>4723</v>
      </c>
      <c r="F571" t="s">
        <v>4756</v>
      </c>
      <c r="G571" t="s">
        <v>1367</v>
      </c>
      <c r="H571" t="s">
        <v>4758</v>
      </c>
      <c r="I571" t="s">
        <v>2538</v>
      </c>
      <c r="J571" t="s">
        <v>4760</v>
      </c>
      <c r="K571">
        <v>4620</v>
      </c>
      <c r="L571" s="32" t="s">
        <v>9035</v>
      </c>
    </row>
    <row r="572" spans="1:12" x14ac:dyDescent="0.25">
      <c r="A572">
        <v>1054389</v>
      </c>
      <c r="B572">
        <v>9.0103360000000006</v>
      </c>
      <c r="C572">
        <v>3</v>
      </c>
      <c r="D572" t="s">
        <v>2561</v>
      </c>
      <c r="E572" t="s">
        <v>4723</v>
      </c>
      <c r="F572" t="s">
        <v>4756</v>
      </c>
      <c r="G572" t="s">
        <v>1367</v>
      </c>
      <c r="H572" t="s">
        <v>4758</v>
      </c>
      <c r="I572" t="s">
        <v>2562</v>
      </c>
      <c r="J572" t="s">
        <v>4760</v>
      </c>
      <c r="K572">
        <v>5375</v>
      </c>
      <c r="L572" s="32" t="s">
        <v>9036</v>
      </c>
    </row>
    <row r="573" spans="1:12" x14ac:dyDescent="0.25">
      <c r="A573">
        <v>1042425</v>
      </c>
      <c r="B573">
        <v>0.68204100000000001</v>
      </c>
      <c r="C573">
        <v>3</v>
      </c>
      <c r="D573" t="s">
        <v>2392</v>
      </c>
      <c r="E573" t="s">
        <v>4723</v>
      </c>
      <c r="F573" t="s">
        <v>4756</v>
      </c>
      <c r="G573" t="s">
        <v>6297</v>
      </c>
      <c r="H573" t="s">
        <v>4758</v>
      </c>
      <c r="I573" t="s">
        <v>2393</v>
      </c>
      <c r="J573" t="s">
        <v>4760</v>
      </c>
      <c r="K573">
        <v>3640</v>
      </c>
      <c r="L573" s="32" t="s">
        <v>9037</v>
      </c>
    </row>
    <row r="574" spans="1:12" x14ac:dyDescent="0.25">
      <c r="A574">
        <v>1070187</v>
      </c>
      <c r="B574">
        <v>1.2033050000000001</v>
      </c>
      <c r="C574">
        <v>0</v>
      </c>
      <c r="D574" t="s">
        <v>2396</v>
      </c>
      <c r="E574" t="s">
        <v>4723</v>
      </c>
      <c r="F574" t="s">
        <v>4756</v>
      </c>
      <c r="G574" t="s">
        <v>6297</v>
      </c>
      <c r="H574" t="s">
        <v>4758</v>
      </c>
      <c r="I574" t="s">
        <v>2397</v>
      </c>
      <c r="J574" t="s">
        <v>4760</v>
      </c>
      <c r="K574">
        <v>3941</v>
      </c>
      <c r="L574" s="32" t="s">
        <v>9038</v>
      </c>
    </row>
    <row r="575" spans="1:12" x14ac:dyDescent="0.25">
      <c r="A575">
        <v>1070224</v>
      </c>
      <c r="B575">
        <v>0.58094400000000002</v>
      </c>
      <c r="C575">
        <v>1</v>
      </c>
      <c r="D575" t="s">
        <v>2058</v>
      </c>
      <c r="E575" t="s">
        <v>4723</v>
      </c>
      <c r="F575" t="s">
        <v>4756</v>
      </c>
      <c r="G575" t="s">
        <v>1367</v>
      </c>
      <c r="H575" t="s">
        <v>1463</v>
      </c>
      <c r="I575" t="s">
        <v>2059</v>
      </c>
      <c r="J575" t="s">
        <v>4760</v>
      </c>
      <c r="K575">
        <v>4746</v>
      </c>
      <c r="L575" s="32" t="s">
        <v>9039</v>
      </c>
    </row>
    <row r="576" spans="1:12" x14ac:dyDescent="0.25">
      <c r="A576">
        <v>1184144</v>
      </c>
      <c r="B576">
        <v>0.49575399999999997</v>
      </c>
      <c r="C576">
        <v>1</v>
      </c>
      <c r="D576" t="s">
        <v>2024</v>
      </c>
      <c r="E576" t="s">
        <v>4723</v>
      </c>
      <c r="F576" t="s">
        <v>4756</v>
      </c>
      <c r="G576" t="s">
        <v>1367</v>
      </c>
      <c r="H576" t="s">
        <v>6400</v>
      </c>
      <c r="I576" t="s">
        <v>2025</v>
      </c>
      <c r="J576" t="s">
        <v>4760</v>
      </c>
      <c r="K576">
        <v>3102</v>
      </c>
      <c r="L576" s="32" t="s">
        <v>9040</v>
      </c>
    </row>
    <row r="577" spans="1:12" x14ac:dyDescent="0.25">
      <c r="A577">
        <v>1183818</v>
      </c>
      <c r="B577">
        <v>0.46569300000000002</v>
      </c>
      <c r="C577">
        <v>0</v>
      </c>
      <c r="D577" t="s">
        <v>2166</v>
      </c>
      <c r="E577" t="s">
        <v>4723</v>
      </c>
      <c r="F577" t="s">
        <v>4756</v>
      </c>
      <c r="G577" t="s">
        <v>1367</v>
      </c>
      <c r="H577" t="s">
        <v>1463</v>
      </c>
      <c r="I577" t="s">
        <v>2167</v>
      </c>
      <c r="J577" t="s">
        <v>4760</v>
      </c>
      <c r="K577">
        <v>4361</v>
      </c>
      <c r="L577" s="32" t="s">
        <v>9041</v>
      </c>
    </row>
    <row r="578" spans="1:12" x14ac:dyDescent="0.25">
      <c r="A578">
        <v>229789</v>
      </c>
      <c r="B578">
        <v>0.56154300000000001</v>
      </c>
      <c r="C578">
        <v>2</v>
      </c>
      <c r="D578" t="s">
        <v>2476</v>
      </c>
      <c r="E578" t="s">
        <v>4723</v>
      </c>
      <c r="F578" t="s">
        <v>4756</v>
      </c>
      <c r="G578" t="s">
        <v>6297</v>
      </c>
      <c r="H578" t="s">
        <v>2348</v>
      </c>
      <c r="I578" t="s">
        <v>2477</v>
      </c>
      <c r="J578" t="s">
        <v>4760</v>
      </c>
      <c r="K578">
        <v>1545</v>
      </c>
      <c r="L578" s="32" t="s">
        <v>9042</v>
      </c>
    </row>
    <row r="579" spans="1:12" x14ac:dyDescent="0.25">
      <c r="A579">
        <v>1062733</v>
      </c>
      <c r="B579">
        <v>0.81466400000000005</v>
      </c>
      <c r="C579">
        <v>3</v>
      </c>
      <c r="D579" t="s">
        <v>2735</v>
      </c>
      <c r="E579" t="s">
        <v>4723</v>
      </c>
      <c r="F579" t="s">
        <v>4756</v>
      </c>
      <c r="G579" t="s">
        <v>1367</v>
      </c>
      <c r="H579" t="s">
        <v>1463</v>
      </c>
      <c r="I579" t="s">
        <v>2736</v>
      </c>
      <c r="J579" t="s">
        <v>4760</v>
      </c>
      <c r="K579">
        <v>5627</v>
      </c>
      <c r="L579" s="32" t="s">
        <v>9043</v>
      </c>
    </row>
    <row r="580" spans="1:12" x14ac:dyDescent="0.25">
      <c r="A580">
        <v>223118</v>
      </c>
      <c r="B580">
        <v>0.60255199999999998</v>
      </c>
      <c r="C580">
        <v>3</v>
      </c>
      <c r="D580" t="s">
        <v>6333</v>
      </c>
      <c r="E580" t="s">
        <v>4723</v>
      </c>
      <c r="F580" t="s">
        <v>4756</v>
      </c>
      <c r="G580" t="s">
        <v>1367</v>
      </c>
      <c r="H580" t="s">
        <v>1463</v>
      </c>
      <c r="I580" t="s">
        <v>6334</v>
      </c>
      <c r="J580" t="s">
        <v>4760</v>
      </c>
      <c r="K580">
        <v>2517</v>
      </c>
      <c r="L580" s="32" t="s">
        <v>9044</v>
      </c>
    </row>
    <row r="581" spans="1:12" x14ac:dyDescent="0.25">
      <c r="A581">
        <v>1207037</v>
      </c>
      <c r="B581">
        <v>0.74606399999999995</v>
      </c>
      <c r="C581">
        <v>2</v>
      </c>
      <c r="D581" t="s">
        <v>2096</v>
      </c>
      <c r="E581" t="s">
        <v>4723</v>
      </c>
      <c r="F581" t="s">
        <v>4756</v>
      </c>
      <c r="G581" t="s">
        <v>1367</v>
      </c>
      <c r="H581" t="s">
        <v>1463</v>
      </c>
      <c r="I581" t="s">
        <v>2097</v>
      </c>
      <c r="J581" t="s">
        <v>4760</v>
      </c>
      <c r="K581">
        <v>5663</v>
      </c>
      <c r="L581" s="32" t="s">
        <v>9045</v>
      </c>
    </row>
    <row r="582" spans="1:12" x14ac:dyDescent="0.25">
      <c r="A582">
        <v>207575</v>
      </c>
      <c r="B582">
        <v>0.51409400000000005</v>
      </c>
      <c r="C582">
        <v>3</v>
      </c>
      <c r="D582" t="s">
        <v>6321</v>
      </c>
      <c r="E582" t="s">
        <v>4723</v>
      </c>
      <c r="F582" t="s">
        <v>4756</v>
      </c>
      <c r="G582" t="s">
        <v>1367</v>
      </c>
      <c r="H582" t="s">
        <v>1463</v>
      </c>
      <c r="I582" t="s">
        <v>6322</v>
      </c>
      <c r="J582" t="s">
        <v>4760</v>
      </c>
      <c r="K582">
        <v>2873</v>
      </c>
      <c r="L582" s="32" t="s">
        <v>9046</v>
      </c>
    </row>
    <row r="583" spans="1:12" x14ac:dyDescent="0.25">
      <c r="A583">
        <v>1206908</v>
      </c>
      <c r="B583">
        <v>0.62171900000000002</v>
      </c>
      <c r="C583">
        <v>0</v>
      </c>
      <c r="D583" t="s">
        <v>2437</v>
      </c>
      <c r="E583" t="s">
        <v>4723</v>
      </c>
      <c r="F583" t="s">
        <v>4756</v>
      </c>
      <c r="G583" t="s">
        <v>1367</v>
      </c>
      <c r="H583" t="s">
        <v>4758</v>
      </c>
      <c r="I583" t="s">
        <v>2438</v>
      </c>
      <c r="J583" t="s">
        <v>4760</v>
      </c>
      <c r="K583">
        <v>1597</v>
      </c>
      <c r="L583" s="32" t="s">
        <v>9047</v>
      </c>
    </row>
    <row r="584" spans="1:12" x14ac:dyDescent="0.25">
      <c r="A584">
        <v>1062354</v>
      </c>
      <c r="B584">
        <v>3.7390669999999999</v>
      </c>
      <c r="C584">
        <v>2</v>
      </c>
      <c r="D584" t="s">
        <v>3814</v>
      </c>
      <c r="E584" t="s">
        <v>4723</v>
      </c>
      <c r="F584" t="s">
        <v>4756</v>
      </c>
      <c r="G584" t="s">
        <v>2297</v>
      </c>
      <c r="H584" t="s">
        <v>4758</v>
      </c>
      <c r="I584" t="s">
        <v>3815</v>
      </c>
      <c r="J584" t="s">
        <v>4760</v>
      </c>
      <c r="K584">
        <v>5700</v>
      </c>
      <c r="L584" s="32" t="s">
        <v>9048</v>
      </c>
    </row>
    <row r="585" spans="1:12" x14ac:dyDescent="0.25">
      <c r="A585">
        <v>258002</v>
      </c>
      <c r="B585">
        <v>2.7246260000000002</v>
      </c>
      <c r="C585">
        <v>2</v>
      </c>
      <c r="D585" t="s">
        <v>2412</v>
      </c>
      <c r="E585" t="s">
        <v>4723</v>
      </c>
      <c r="F585" t="s">
        <v>4756</v>
      </c>
      <c r="G585" t="s">
        <v>1367</v>
      </c>
      <c r="H585" t="s">
        <v>4758</v>
      </c>
      <c r="I585" t="s">
        <v>2413</v>
      </c>
      <c r="J585" t="s">
        <v>4760</v>
      </c>
      <c r="K585">
        <v>10457</v>
      </c>
      <c r="L585" s="32" t="s">
        <v>9049</v>
      </c>
    </row>
    <row r="586" spans="1:12" x14ac:dyDescent="0.25">
      <c r="A586">
        <v>1062109</v>
      </c>
      <c r="B586">
        <v>3.0832760000000001</v>
      </c>
      <c r="C586">
        <v>0</v>
      </c>
      <c r="D586" t="s">
        <v>3022</v>
      </c>
      <c r="E586" t="s">
        <v>4723</v>
      </c>
      <c r="F586" t="s">
        <v>4756</v>
      </c>
      <c r="G586" t="s">
        <v>1367</v>
      </c>
      <c r="H586" t="s">
        <v>1463</v>
      </c>
      <c r="I586" t="s">
        <v>3023</v>
      </c>
      <c r="J586" t="s">
        <v>4760</v>
      </c>
      <c r="K586">
        <v>4303</v>
      </c>
      <c r="L586" s="32" t="s">
        <v>9050</v>
      </c>
    </row>
    <row r="587" spans="1:12" x14ac:dyDescent="0.25">
      <c r="A587">
        <v>1213501</v>
      </c>
      <c r="B587">
        <v>1.2547250000000001</v>
      </c>
      <c r="C587">
        <v>2</v>
      </c>
      <c r="D587" t="s">
        <v>2686</v>
      </c>
      <c r="E587" t="s">
        <v>4723</v>
      </c>
      <c r="F587" t="s">
        <v>4756</v>
      </c>
      <c r="G587" t="s">
        <v>1367</v>
      </c>
      <c r="H587" t="s">
        <v>4758</v>
      </c>
      <c r="I587" t="s">
        <v>2687</v>
      </c>
      <c r="J587" t="s">
        <v>4760</v>
      </c>
      <c r="K587">
        <v>5324</v>
      </c>
      <c r="L587" s="32" t="s">
        <v>9051</v>
      </c>
    </row>
    <row r="588" spans="1:12" x14ac:dyDescent="0.25">
      <c r="A588">
        <v>222631</v>
      </c>
      <c r="B588">
        <v>0.51053700000000002</v>
      </c>
      <c r="C588">
        <v>4</v>
      </c>
      <c r="D588" t="s">
        <v>2439</v>
      </c>
      <c r="E588" t="s">
        <v>4723</v>
      </c>
      <c r="F588" t="s">
        <v>4756</v>
      </c>
      <c r="G588" t="s">
        <v>1367</v>
      </c>
      <c r="H588" t="s">
        <v>2419</v>
      </c>
      <c r="I588" t="s">
        <v>2440</v>
      </c>
      <c r="J588" t="s">
        <v>4760</v>
      </c>
      <c r="K588">
        <v>1311</v>
      </c>
      <c r="L588" s="32" t="s">
        <v>9052</v>
      </c>
    </row>
    <row r="589" spans="1:12" x14ac:dyDescent="0.25">
      <c r="A589">
        <v>1062376</v>
      </c>
      <c r="B589">
        <v>0.751799</v>
      </c>
      <c r="C589">
        <v>1</v>
      </c>
      <c r="D589" t="s">
        <v>2775</v>
      </c>
      <c r="E589" t="s">
        <v>4723</v>
      </c>
      <c r="F589" t="s">
        <v>4756</v>
      </c>
      <c r="G589" t="s">
        <v>1367</v>
      </c>
      <c r="H589" t="s">
        <v>1463</v>
      </c>
      <c r="I589" t="s">
        <v>2776</v>
      </c>
      <c r="J589" t="s">
        <v>4760</v>
      </c>
      <c r="K589">
        <v>1726</v>
      </c>
      <c r="L589" s="32" t="s">
        <v>9053</v>
      </c>
    </row>
    <row r="590" spans="1:12" x14ac:dyDescent="0.25">
      <c r="A590">
        <v>201762</v>
      </c>
      <c r="B590">
        <v>0.60646599999999995</v>
      </c>
      <c r="C590">
        <v>1</v>
      </c>
      <c r="D590" t="s">
        <v>6331</v>
      </c>
      <c r="E590" t="s">
        <v>4723</v>
      </c>
      <c r="F590" t="s">
        <v>4756</v>
      </c>
      <c r="G590" t="s">
        <v>1367</v>
      </c>
      <c r="H590" t="s">
        <v>1463</v>
      </c>
      <c r="I590" t="s">
        <v>6332</v>
      </c>
      <c r="J590" t="s">
        <v>4760</v>
      </c>
      <c r="K590">
        <v>2493</v>
      </c>
      <c r="L590" s="32" t="s">
        <v>9054</v>
      </c>
    </row>
    <row r="591" spans="1:12" x14ac:dyDescent="0.25">
      <c r="A591">
        <v>1207016</v>
      </c>
      <c r="B591">
        <v>0.50136899999999995</v>
      </c>
      <c r="C591">
        <v>4</v>
      </c>
      <c r="D591" t="s">
        <v>3721</v>
      </c>
      <c r="E591" t="s">
        <v>4723</v>
      </c>
      <c r="F591" t="s">
        <v>4756</v>
      </c>
      <c r="G591" t="s">
        <v>1367</v>
      </c>
      <c r="H591" t="s">
        <v>4758</v>
      </c>
      <c r="I591" t="s">
        <v>3722</v>
      </c>
      <c r="J591" t="s">
        <v>4760</v>
      </c>
      <c r="K591">
        <v>3114</v>
      </c>
      <c r="L591" s="32" t="s">
        <v>9055</v>
      </c>
    </row>
    <row r="592" spans="1:12" x14ac:dyDescent="0.25">
      <c r="A592">
        <v>347404</v>
      </c>
      <c r="B592">
        <v>6.7009090000000002</v>
      </c>
      <c r="C592">
        <v>3</v>
      </c>
      <c r="D592" t="s">
        <v>2815</v>
      </c>
      <c r="E592" t="s">
        <v>4723</v>
      </c>
      <c r="F592" t="s">
        <v>4756</v>
      </c>
      <c r="G592" t="s">
        <v>4758</v>
      </c>
      <c r="H592" t="s">
        <v>4758</v>
      </c>
      <c r="I592" t="s">
        <v>2816</v>
      </c>
      <c r="J592" t="s">
        <v>4760</v>
      </c>
      <c r="K592">
        <v>4136</v>
      </c>
      <c r="L592" s="32" t="s">
        <v>9056</v>
      </c>
    </row>
    <row r="593" spans="1:12" x14ac:dyDescent="0.25">
      <c r="A593">
        <v>1099314</v>
      </c>
      <c r="B593">
        <v>0.72445300000000001</v>
      </c>
      <c r="C593">
        <v>1</v>
      </c>
      <c r="D593" t="s">
        <v>2823</v>
      </c>
      <c r="E593" t="s">
        <v>4723</v>
      </c>
      <c r="F593" t="s">
        <v>4756</v>
      </c>
      <c r="G593" t="s">
        <v>6297</v>
      </c>
      <c r="H593" t="s">
        <v>4758</v>
      </c>
      <c r="I593" t="s">
        <v>2079</v>
      </c>
      <c r="J593" t="s">
        <v>4760</v>
      </c>
      <c r="K593">
        <v>913</v>
      </c>
      <c r="L593" s="32" t="s">
        <v>9057</v>
      </c>
    </row>
    <row r="594" spans="1:12" x14ac:dyDescent="0.25">
      <c r="A594">
        <v>1099397</v>
      </c>
      <c r="B594">
        <v>0.32565499999999997</v>
      </c>
      <c r="C594">
        <v>3</v>
      </c>
      <c r="D594" t="s">
        <v>2074</v>
      </c>
      <c r="E594" t="s">
        <v>4723</v>
      </c>
      <c r="F594" t="s">
        <v>4756</v>
      </c>
      <c r="G594" t="s">
        <v>1367</v>
      </c>
      <c r="H594" t="s">
        <v>1463</v>
      </c>
      <c r="I594" t="s">
        <v>2075</v>
      </c>
      <c r="J594" t="s">
        <v>4760</v>
      </c>
      <c r="K594">
        <v>2022</v>
      </c>
      <c r="L594" s="32" t="s">
        <v>9058</v>
      </c>
    </row>
    <row r="595" spans="1:12" x14ac:dyDescent="0.25">
      <c r="A595">
        <v>1184305</v>
      </c>
      <c r="B595">
        <v>0.87080100000000005</v>
      </c>
      <c r="C595">
        <v>2</v>
      </c>
      <c r="D595" t="s">
        <v>3840</v>
      </c>
      <c r="E595" t="s">
        <v>4723</v>
      </c>
      <c r="F595" t="s">
        <v>4756</v>
      </c>
      <c r="G595" t="s">
        <v>2297</v>
      </c>
      <c r="H595" t="s">
        <v>2307</v>
      </c>
      <c r="I595" t="s">
        <v>3841</v>
      </c>
      <c r="J595" t="s">
        <v>4760</v>
      </c>
      <c r="K595">
        <v>4011</v>
      </c>
      <c r="L595" s="32" t="s">
        <v>9059</v>
      </c>
    </row>
    <row r="596" spans="1:12" x14ac:dyDescent="0.25">
      <c r="A596">
        <v>258258</v>
      </c>
      <c r="B596">
        <v>0.50580599999999998</v>
      </c>
      <c r="C596">
        <v>3</v>
      </c>
      <c r="D596" t="s">
        <v>1521</v>
      </c>
      <c r="E596" t="s">
        <v>4723</v>
      </c>
      <c r="F596" t="s">
        <v>4756</v>
      </c>
      <c r="G596" t="s">
        <v>1367</v>
      </c>
      <c r="H596" t="s">
        <v>1463</v>
      </c>
      <c r="I596" t="s">
        <v>1522</v>
      </c>
      <c r="J596" t="s">
        <v>4760</v>
      </c>
      <c r="K596">
        <v>2146</v>
      </c>
      <c r="L596" s="32" t="s">
        <v>9060</v>
      </c>
    </row>
    <row r="597" spans="1:12" x14ac:dyDescent="0.25">
      <c r="A597">
        <v>1220115</v>
      </c>
      <c r="B597">
        <v>0.46039999999999998</v>
      </c>
      <c r="C597">
        <v>3</v>
      </c>
      <c r="D597" t="s">
        <v>2290</v>
      </c>
      <c r="E597" t="s">
        <v>4723</v>
      </c>
      <c r="F597" t="s">
        <v>4756</v>
      </c>
      <c r="G597" t="s">
        <v>1367</v>
      </c>
      <c r="H597" t="s">
        <v>4758</v>
      </c>
      <c r="I597" t="s">
        <v>2291</v>
      </c>
      <c r="J597" t="s">
        <v>4760</v>
      </c>
      <c r="K597">
        <v>1257</v>
      </c>
      <c r="L597" s="32" t="s">
        <v>9061</v>
      </c>
    </row>
    <row r="598" spans="1:12" x14ac:dyDescent="0.25">
      <c r="A598">
        <v>249141</v>
      </c>
      <c r="B598">
        <v>0.50583999999999996</v>
      </c>
      <c r="C598">
        <v>4</v>
      </c>
      <c r="D598" t="s">
        <v>2176</v>
      </c>
      <c r="E598" t="s">
        <v>4723</v>
      </c>
      <c r="F598" t="s">
        <v>4756</v>
      </c>
      <c r="G598" t="s">
        <v>1367</v>
      </c>
      <c r="H598" t="s">
        <v>1463</v>
      </c>
      <c r="I598" t="s">
        <v>2177</v>
      </c>
      <c r="J598" t="s">
        <v>4760</v>
      </c>
      <c r="K598">
        <v>3011</v>
      </c>
      <c r="L598" s="32" t="s">
        <v>9062</v>
      </c>
    </row>
    <row r="599" spans="1:12" x14ac:dyDescent="0.25">
      <c r="A599">
        <v>229887</v>
      </c>
      <c r="B599">
        <v>1.215198</v>
      </c>
      <c r="C599">
        <v>3</v>
      </c>
      <c r="D599" t="s">
        <v>3522</v>
      </c>
      <c r="E599" t="s">
        <v>4723</v>
      </c>
      <c r="F599" t="s">
        <v>4756</v>
      </c>
      <c r="G599" t="s">
        <v>1367</v>
      </c>
      <c r="H599" t="s">
        <v>4758</v>
      </c>
      <c r="I599" t="s">
        <v>3523</v>
      </c>
      <c r="J599" t="s">
        <v>4760</v>
      </c>
      <c r="K599">
        <v>4081</v>
      </c>
      <c r="L599" s="32" t="s">
        <v>9063</v>
      </c>
    </row>
    <row r="600" spans="1:12" x14ac:dyDescent="0.25">
      <c r="A600">
        <v>105864</v>
      </c>
      <c r="B600">
        <v>8.2237589999999994</v>
      </c>
      <c r="C600">
        <v>3</v>
      </c>
      <c r="D600" t="s">
        <v>3428</v>
      </c>
      <c r="E600" t="s">
        <v>4723</v>
      </c>
      <c r="F600" t="s">
        <v>4756</v>
      </c>
      <c r="G600" t="s">
        <v>1367</v>
      </c>
      <c r="H600" t="s">
        <v>4758</v>
      </c>
      <c r="I600" t="s">
        <v>3429</v>
      </c>
      <c r="J600" t="s">
        <v>4760</v>
      </c>
      <c r="K600">
        <v>4595</v>
      </c>
      <c r="L600" s="32" t="s">
        <v>9064</v>
      </c>
    </row>
    <row r="601" spans="1:12" x14ac:dyDescent="0.25">
      <c r="A601">
        <v>369416</v>
      </c>
      <c r="B601">
        <v>0.50618200000000002</v>
      </c>
      <c r="C601">
        <v>1</v>
      </c>
      <c r="D601" t="s">
        <v>2180</v>
      </c>
      <c r="E601" t="s">
        <v>4723</v>
      </c>
      <c r="F601" t="s">
        <v>4756</v>
      </c>
      <c r="G601" t="s">
        <v>1367</v>
      </c>
      <c r="H601" t="s">
        <v>1463</v>
      </c>
      <c r="I601" t="s">
        <v>2181</v>
      </c>
      <c r="J601" t="s">
        <v>4760</v>
      </c>
      <c r="K601">
        <v>2800</v>
      </c>
      <c r="L601" s="32" t="s">
        <v>9065</v>
      </c>
    </row>
    <row r="602" spans="1:12" x14ac:dyDescent="0.25">
      <c r="A602">
        <v>229925</v>
      </c>
      <c r="B602">
        <v>0.90058700000000003</v>
      </c>
      <c r="C602">
        <v>1</v>
      </c>
      <c r="D602" t="s">
        <v>2458</v>
      </c>
      <c r="E602" t="s">
        <v>4723</v>
      </c>
      <c r="F602" t="s">
        <v>4756</v>
      </c>
      <c r="G602" t="s">
        <v>1367</v>
      </c>
      <c r="H602" t="s">
        <v>2419</v>
      </c>
      <c r="I602" t="s">
        <v>2459</v>
      </c>
      <c r="J602" t="s">
        <v>4760</v>
      </c>
      <c r="K602">
        <v>2210</v>
      </c>
      <c r="L602" s="32" t="s">
        <v>9066</v>
      </c>
    </row>
    <row r="603" spans="1:12" x14ac:dyDescent="0.25">
      <c r="A603">
        <v>1062562</v>
      </c>
      <c r="B603">
        <v>0.38830100000000001</v>
      </c>
      <c r="C603">
        <v>2</v>
      </c>
      <c r="D603" t="s">
        <v>2088</v>
      </c>
      <c r="E603" t="s">
        <v>4723</v>
      </c>
      <c r="F603" t="s">
        <v>4756</v>
      </c>
      <c r="G603" t="s">
        <v>1367</v>
      </c>
      <c r="H603" t="s">
        <v>1463</v>
      </c>
      <c r="I603" t="s">
        <v>2089</v>
      </c>
      <c r="J603" t="s">
        <v>4760</v>
      </c>
      <c r="K603">
        <v>3392</v>
      </c>
      <c r="L603" s="32" t="s">
        <v>9067</v>
      </c>
    </row>
    <row r="604" spans="1:12" x14ac:dyDescent="0.25">
      <c r="A604">
        <v>207500</v>
      </c>
      <c r="B604">
        <v>0.52543799999999996</v>
      </c>
      <c r="C604">
        <v>3</v>
      </c>
      <c r="D604" t="s">
        <v>2779</v>
      </c>
      <c r="E604" t="s">
        <v>4723</v>
      </c>
      <c r="F604" t="s">
        <v>4756</v>
      </c>
      <c r="G604" t="s">
        <v>1367</v>
      </c>
      <c r="H604" t="s">
        <v>1463</v>
      </c>
      <c r="I604" t="s">
        <v>2780</v>
      </c>
      <c r="J604" t="s">
        <v>4760</v>
      </c>
      <c r="K604">
        <v>2803</v>
      </c>
      <c r="L604" s="32" t="s">
        <v>9068</v>
      </c>
    </row>
    <row r="605" spans="1:12" x14ac:dyDescent="0.25">
      <c r="A605">
        <v>201798</v>
      </c>
      <c r="B605">
        <v>0.347331</v>
      </c>
      <c r="C605">
        <v>2</v>
      </c>
      <c r="D605" t="s">
        <v>2743</v>
      </c>
      <c r="E605" t="s">
        <v>4723</v>
      </c>
      <c r="F605" t="s">
        <v>4756</v>
      </c>
      <c r="G605" t="s">
        <v>1367</v>
      </c>
      <c r="H605" t="s">
        <v>1463</v>
      </c>
      <c r="I605" t="s">
        <v>2744</v>
      </c>
      <c r="J605" t="s">
        <v>4760</v>
      </c>
      <c r="K605">
        <v>2443</v>
      </c>
      <c r="L605" s="32" t="s">
        <v>9069</v>
      </c>
    </row>
    <row r="606" spans="1:12" x14ac:dyDescent="0.25">
      <c r="A606">
        <v>201440</v>
      </c>
      <c r="B606">
        <v>0.50343000000000004</v>
      </c>
      <c r="C606">
        <v>3</v>
      </c>
      <c r="D606" t="s">
        <v>2270</v>
      </c>
      <c r="E606" t="s">
        <v>4723</v>
      </c>
      <c r="F606" t="s">
        <v>4756</v>
      </c>
      <c r="G606" t="s">
        <v>1367</v>
      </c>
      <c r="H606" t="s">
        <v>1463</v>
      </c>
      <c r="I606" t="s">
        <v>2271</v>
      </c>
      <c r="J606" t="s">
        <v>4760</v>
      </c>
      <c r="K606">
        <v>2507</v>
      </c>
      <c r="L606" s="32" t="s">
        <v>9070</v>
      </c>
    </row>
    <row r="607" spans="1:12" x14ac:dyDescent="0.25">
      <c r="A607">
        <v>238639</v>
      </c>
      <c r="B607">
        <v>0.88364500000000001</v>
      </c>
      <c r="C607">
        <v>0</v>
      </c>
      <c r="D607" t="s">
        <v>3004</v>
      </c>
      <c r="E607" t="s">
        <v>4723</v>
      </c>
      <c r="F607" t="s">
        <v>4756</v>
      </c>
      <c r="G607" t="s">
        <v>1367</v>
      </c>
      <c r="H607" t="s">
        <v>1463</v>
      </c>
      <c r="I607" t="s">
        <v>3005</v>
      </c>
      <c r="J607" t="s">
        <v>4760</v>
      </c>
      <c r="K607">
        <v>1915</v>
      </c>
      <c r="L607" s="32" t="s">
        <v>9071</v>
      </c>
    </row>
    <row r="608" spans="1:12" x14ac:dyDescent="0.25">
      <c r="A608">
        <v>1213319</v>
      </c>
      <c r="B608">
        <v>38.972681000000001</v>
      </c>
      <c r="C608">
        <v>1</v>
      </c>
      <c r="D608" t="s">
        <v>1527</v>
      </c>
      <c r="E608" t="s">
        <v>4723</v>
      </c>
      <c r="F608" t="s">
        <v>4756</v>
      </c>
      <c r="G608" t="s">
        <v>1528</v>
      </c>
      <c r="H608" t="s">
        <v>4758</v>
      </c>
      <c r="I608" t="s">
        <v>1529</v>
      </c>
      <c r="J608" t="s">
        <v>4760</v>
      </c>
      <c r="K608">
        <v>971</v>
      </c>
      <c r="L608" s="32" t="s">
        <v>9072</v>
      </c>
    </row>
    <row r="609" spans="1:12" x14ac:dyDescent="0.25">
      <c r="A609">
        <v>1408563</v>
      </c>
      <c r="B609">
        <v>0.70697100000000002</v>
      </c>
      <c r="C609">
        <v>0</v>
      </c>
      <c r="D609" t="s">
        <v>7078</v>
      </c>
      <c r="E609" t="s">
        <v>4723</v>
      </c>
      <c r="F609" t="s">
        <v>4756</v>
      </c>
      <c r="G609" t="s">
        <v>1367</v>
      </c>
      <c r="H609" t="s">
        <v>2307</v>
      </c>
      <c r="I609" t="s">
        <v>7079</v>
      </c>
      <c r="J609" t="s">
        <v>4760</v>
      </c>
      <c r="K609">
        <v>601</v>
      </c>
      <c r="L609" s="32" t="s">
        <v>9073</v>
      </c>
    </row>
    <row r="610" spans="1:12" x14ac:dyDescent="0.25">
      <c r="A610">
        <v>269627</v>
      </c>
      <c r="B610">
        <v>1.9873970000000001</v>
      </c>
      <c r="C610">
        <v>3</v>
      </c>
      <c r="D610" t="s">
        <v>3762</v>
      </c>
      <c r="E610" t="s">
        <v>4723</v>
      </c>
      <c r="F610" t="s">
        <v>4756</v>
      </c>
      <c r="G610" t="s">
        <v>4758</v>
      </c>
      <c r="H610" t="s">
        <v>4758</v>
      </c>
      <c r="I610" t="s">
        <v>3763</v>
      </c>
      <c r="J610" t="s">
        <v>4760</v>
      </c>
      <c r="K610">
        <v>5945</v>
      </c>
      <c r="L610" s="32" t="s">
        <v>9074</v>
      </c>
    </row>
    <row r="611" spans="1:12" x14ac:dyDescent="0.25">
      <c r="A611">
        <v>303647</v>
      </c>
      <c r="B611">
        <v>0.364701</v>
      </c>
      <c r="C611">
        <v>3</v>
      </c>
      <c r="D611" t="s">
        <v>2990</v>
      </c>
      <c r="E611" t="s">
        <v>4723</v>
      </c>
      <c r="F611" t="s">
        <v>4756</v>
      </c>
      <c r="G611" t="s">
        <v>1367</v>
      </c>
      <c r="H611" t="s">
        <v>1463</v>
      </c>
      <c r="I611" t="s">
        <v>2991</v>
      </c>
      <c r="J611" t="s">
        <v>4760</v>
      </c>
      <c r="K611">
        <v>1344</v>
      </c>
      <c r="L611" s="32" t="s">
        <v>9075</v>
      </c>
    </row>
    <row r="612" spans="1:12" x14ac:dyDescent="0.25">
      <c r="A612">
        <v>1213183</v>
      </c>
      <c r="B612">
        <v>1.9634499999999999</v>
      </c>
      <c r="C612">
        <v>1</v>
      </c>
      <c r="D612" t="s">
        <v>1414</v>
      </c>
      <c r="E612" t="s">
        <v>4723</v>
      </c>
      <c r="F612" t="s">
        <v>4756</v>
      </c>
      <c r="G612" t="s">
        <v>1367</v>
      </c>
      <c r="H612" t="s">
        <v>1368</v>
      </c>
      <c r="I612" t="s">
        <v>1415</v>
      </c>
      <c r="J612" t="s">
        <v>4760</v>
      </c>
      <c r="K612">
        <v>3390</v>
      </c>
      <c r="L612" s="32" t="s">
        <v>9076</v>
      </c>
    </row>
    <row r="613" spans="1:12" x14ac:dyDescent="0.25">
      <c r="A613">
        <v>1247523</v>
      </c>
      <c r="B613">
        <v>2.209028</v>
      </c>
      <c r="C613">
        <v>1</v>
      </c>
      <c r="D613" t="s">
        <v>2948</v>
      </c>
      <c r="E613" t="s">
        <v>4723</v>
      </c>
      <c r="F613" t="s">
        <v>4756</v>
      </c>
      <c r="G613" t="s">
        <v>1367</v>
      </c>
      <c r="H613" t="s">
        <v>2940</v>
      </c>
      <c r="I613" t="s">
        <v>2949</v>
      </c>
      <c r="J613" t="s">
        <v>4760</v>
      </c>
      <c r="K613">
        <v>2216</v>
      </c>
      <c r="L613" s="32" t="s">
        <v>9077</v>
      </c>
    </row>
    <row r="614" spans="1:12" x14ac:dyDescent="0.25">
      <c r="A614">
        <v>1275199</v>
      </c>
      <c r="B614">
        <v>2.9279139999999999</v>
      </c>
      <c r="C614">
        <v>0</v>
      </c>
      <c r="D614" t="s">
        <v>2958</v>
      </c>
      <c r="E614" t="s">
        <v>4723</v>
      </c>
      <c r="F614" t="s">
        <v>4756</v>
      </c>
      <c r="G614" t="s">
        <v>1367</v>
      </c>
      <c r="H614" t="s">
        <v>2940</v>
      </c>
      <c r="I614" t="s">
        <v>2959</v>
      </c>
      <c r="J614" t="s">
        <v>4760</v>
      </c>
      <c r="K614">
        <v>3000</v>
      </c>
      <c r="L614" s="32" t="s">
        <v>9078</v>
      </c>
    </row>
    <row r="615" spans="1:12" x14ac:dyDescent="0.25">
      <c r="A615">
        <v>1275294</v>
      </c>
      <c r="B615">
        <v>0.81184100000000003</v>
      </c>
      <c r="C615">
        <v>3</v>
      </c>
      <c r="D615" t="s">
        <v>2954</v>
      </c>
      <c r="E615" t="s">
        <v>4723</v>
      </c>
      <c r="F615" t="s">
        <v>4756</v>
      </c>
      <c r="G615" t="s">
        <v>1367</v>
      </c>
      <c r="H615" t="s">
        <v>2940</v>
      </c>
      <c r="I615" t="s">
        <v>2955</v>
      </c>
      <c r="J615" t="s">
        <v>4760</v>
      </c>
      <c r="K615">
        <v>2852</v>
      </c>
      <c r="L615" s="32" t="s">
        <v>9079</v>
      </c>
    </row>
    <row r="616" spans="1:12" x14ac:dyDescent="0.25">
      <c r="A616">
        <v>1275256</v>
      </c>
      <c r="B616">
        <v>2.1727530000000002</v>
      </c>
      <c r="C616">
        <v>2</v>
      </c>
      <c r="D616" t="s">
        <v>2944</v>
      </c>
      <c r="E616" t="s">
        <v>4723</v>
      </c>
      <c r="F616" t="s">
        <v>4756</v>
      </c>
      <c r="G616" t="s">
        <v>1367</v>
      </c>
      <c r="H616" t="s">
        <v>4758</v>
      </c>
      <c r="I616" t="s">
        <v>2945</v>
      </c>
      <c r="J616" t="s">
        <v>4760</v>
      </c>
      <c r="K616">
        <v>1844</v>
      </c>
      <c r="L616" s="32" t="s">
        <v>9080</v>
      </c>
    </row>
    <row r="617" spans="1:12" x14ac:dyDescent="0.25">
      <c r="A617">
        <v>1275152</v>
      </c>
      <c r="B617">
        <v>1.659645</v>
      </c>
      <c r="C617">
        <v>3</v>
      </c>
      <c r="D617" t="s">
        <v>3872</v>
      </c>
      <c r="E617" t="s">
        <v>4723</v>
      </c>
      <c r="F617" t="s">
        <v>4756</v>
      </c>
      <c r="G617" t="s">
        <v>1367</v>
      </c>
      <c r="H617" t="s">
        <v>1463</v>
      </c>
      <c r="I617" t="s">
        <v>3873</v>
      </c>
      <c r="J617" t="s">
        <v>4760</v>
      </c>
      <c r="K617">
        <v>5722</v>
      </c>
      <c r="L617" s="32" t="s">
        <v>9081</v>
      </c>
    </row>
    <row r="618" spans="1:12" x14ac:dyDescent="0.25">
      <c r="A618">
        <v>215519</v>
      </c>
      <c r="B618">
        <v>1.6330499999999999</v>
      </c>
      <c r="C618">
        <v>2</v>
      </c>
      <c r="D618" t="s">
        <v>2956</v>
      </c>
      <c r="E618" t="s">
        <v>4723</v>
      </c>
      <c r="F618" t="s">
        <v>4756</v>
      </c>
      <c r="G618" t="s">
        <v>1367</v>
      </c>
      <c r="H618" t="s">
        <v>2940</v>
      </c>
      <c r="I618" t="s">
        <v>2957</v>
      </c>
      <c r="J618" t="s">
        <v>4760</v>
      </c>
      <c r="K618">
        <v>2956</v>
      </c>
      <c r="L618" s="32" t="s">
        <v>9082</v>
      </c>
    </row>
    <row r="619" spans="1:12" x14ac:dyDescent="0.25">
      <c r="A619">
        <v>1275275</v>
      </c>
      <c r="B619">
        <v>2.7352699999999999</v>
      </c>
      <c r="C619">
        <v>1</v>
      </c>
      <c r="D619" t="s">
        <v>2939</v>
      </c>
      <c r="E619" t="s">
        <v>4723</v>
      </c>
      <c r="F619" t="s">
        <v>4756</v>
      </c>
      <c r="G619" t="s">
        <v>1367</v>
      </c>
      <c r="H619" t="s">
        <v>2940</v>
      </c>
      <c r="I619" t="s">
        <v>2941</v>
      </c>
      <c r="J619" t="s">
        <v>4760</v>
      </c>
      <c r="K619">
        <v>1553</v>
      </c>
      <c r="L619" s="32" t="s">
        <v>9083</v>
      </c>
    </row>
    <row r="620" spans="1:12" x14ac:dyDescent="0.25">
      <c r="A620">
        <v>1275112</v>
      </c>
      <c r="B620">
        <v>1.1338269999999999</v>
      </c>
      <c r="C620">
        <v>1</v>
      </c>
      <c r="D620" t="s">
        <v>2952</v>
      </c>
      <c r="E620" t="s">
        <v>4723</v>
      </c>
      <c r="F620" t="s">
        <v>4756</v>
      </c>
      <c r="G620" t="s">
        <v>1367</v>
      </c>
      <c r="H620" t="s">
        <v>2940</v>
      </c>
      <c r="I620" t="s">
        <v>2953</v>
      </c>
      <c r="J620" t="s">
        <v>4760</v>
      </c>
      <c r="K620">
        <v>2340</v>
      </c>
      <c r="L620" s="32" t="s">
        <v>9084</v>
      </c>
    </row>
    <row r="621" spans="1:12" x14ac:dyDescent="0.25">
      <c r="A621">
        <v>1275239</v>
      </c>
      <c r="B621">
        <v>0.53952</v>
      </c>
      <c r="C621">
        <v>2</v>
      </c>
      <c r="D621" t="s">
        <v>3856</v>
      </c>
      <c r="E621" t="s">
        <v>4723</v>
      </c>
      <c r="F621" t="s">
        <v>4756</v>
      </c>
      <c r="G621" t="s">
        <v>2297</v>
      </c>
      <c r="H621" t="s">
        <v>2307</v>
      </c>
      <c r="I621" t="s">
        <v>3857</v>
      </c>
      <c r="J621" t="s">
        <v>4760</v>
      </c>
      <c r="K621">
        <v>3529</v>
      </c>
      <c r="L621" s="32" t="s">
        <v>9085</v>
      </c>
    </row>
    <row r="622" spans="1:12" x14ac:dyDescent="0.25">
      <c r="A622">
        <v>258411</v>
      </c>
      <c r="B622">
        <v>0.44065199999999999</v>
      </c>
      <c r="C622">
        <v>4</v>
      </c>
      <c r="D622" t="s">
        <v>2682</v>
      </c>
      <c r="E622" t="s">
        <v>4723</v>
      </c>
      <c r="F622" t="s">
        <v>4756</v>
      </c>
      <c r="G622" t="s">
        <v>1367</v>
      </c>
      <c r="H622" t="s">
        <v>1463</v>
      </c>
      <c r="I622" t="s">
        <v>2683</v>
      </c>
      <c r="J622" t="s">
        <v>4760</v>
      </c>
      <c r="K622">
        <v>4256</v>
      </c>
      <c r="L622" s="32" t="s">
        <v>9086</v>
      </c>
    </row>
    <row r="623" spans="1:12" x14ac:dyDescent="0.25">
      <c r="A623">
        <v>222596</v>
      </c>
      <c r="B623">
        <v>2.4628160000000001</v>
      </c>
      <c r="C623">
        <v>0</v>
      </c>
      <c r="D623" t="s">
        <v>3524</v>
      </c>
      <c r="E623" t="s">
        <v>4723</v>
      </c>
      <c r="F623" t="s">
        <v>4756</v>
      </c>
      <c r="G623" t="s">
        <v>1367</v>
      </c>
      <c r="H623" t="s">
        <v>4758</v>
      </c>
      <c r="I623" t="s">
        <v>3525</v>
      </c>
      <c r="J623" t="s">
        <v>4760</v>
      </c>
      <c r="K623">
        <v>3986</v>
      </c>
      <c r="L623" s="32" t="s">
        <v>9087</v>
      </c>
    </row>
    <row r="624" spans="1:12" x14ac:dyDescent="0.25">
      <c r="A624">
        <v>105884</v>
      </c>
      <c r="B624">
        <v>1.462793</v>
      </c>
      <c r="C624">
        <v>3</v>
      </c>
      <c r="D624" t="s">
        <v>2237</v>
      </c>
      <c r="E624" t="s">
        <v>4723</v>
      </c>
      <c r="F624" t="s">
        <v>4756</v>
      </c>
      <c r="G624" t="s">
        <v>1367</v>
      </c>
      <c r="H624" t="s">
        <v>4758</v>
      </c>
      <c r="I624" t="s">
        <v>2238</v>
      </c>
      <c r="J624" t="s">
        <v>4760</v>
      </c>
      <c r="K624">
        <v>4317</v>
      </c>
      <c r="L624" s="32" t="s">
        <v>9088</v>
      </c>
    </row>
    <row r="625" spans="1:12" x14ac:dyDescent="0.25">
      <c r="A625">
        <v>238311</v>
      </c>
      <c r="B625">
        <v>1.120627</v>
      </c>
      <c r="C625">
        <v>3</v>
      </c>
      <c r="D625" t="s">
        <v>2868</v>
      </c>
      <c r="E625" t="s">
        <v>4723</v>
      </c>
      <c r="F625" t="s">
        <v>4756</v>
      </c>
      <c r="G625" t="s">
        <v>6297</v>
      </c>
      <c r="H625" t="s">
        <v>1463</v>
      </c>
      <c r="I625" t="s">
        <v>2869</v>
      </c>
      <c r="J625" t="s">
        <v>4760</v>
      </c>
      <c r="K625">
        <v>4510</v>
      </c>
      <c r="L625" s="32" t="s">
        <v>9089</v>
      </c>
    </row>
    <row r="626" spans="1:12" x14ac:dyDescent="0.25">
      <c r="A626">
        <v>1239704</v>
      </c>
      <c r="B626">
        <v>0.91008299999999998</v>
      </c>
      <c r="C626">
        <v>3</v>
      </c>
      <c r="D626" t="s">
        <v>2158</v>
      </c>
      <c r="E626" t="s">
        <v>4723</v>
      </c>
      <c r="F626" t="s">
        <v>4756</v>
      </c>
      <c r="G626" t="s">
        <v>1367</v>
      </c>
      <c r="H626" t="s">
        <v>1463</v>
      </c>
      <c r="I626" t="s">
        <v>2159</v>
      </c>
      <c r="J626" t="s">
        <v>4760</v>
      </c>
      <c r="K626">
        <v>6808</v>
      </c>
      <c r="L626" s="32" t="s">
        <v>9090</v>
      </c>
    </row>
    <row r="627" spans="1:12" x14ac:dyDescent="0.25">
      <c r="A627">
        <v>229711</v>
      </c>
      <c r="B627">
        <v>0.43444500000000003</v>
      </c>
      <c r="C627">
        <v>1</v>
      </c>
      <c r="D627" t="s">
        <v>2028</v>
      </c>
      <c r="E627" t="s">
        <v>4723</v>
      </c>
      <c r="F627" t="s">
        <v>4756</v>
      </c>
      <c r="G627" t="s">
        <v>1367</v>
      </c>
      <c r="H627" t="s">
        <v>6400</v>
      </c>
      <c r="I627" t="s">
        <v>2029</v>
      </c>
      <c r="J627" t="s">
        <v>4760</v>
      </c>
      <c r="K627">
        <v>2588</v>
      </c>
      <c r="L627" s="32" t="s">
        <v>9091</v>
      </c>
    </row>
    <row r="628" spans="1:12" x14ac:dyDescent="0.25">
      <c r="A628">
        <v>1183853</v>
      </c>
      <c r="B628">
        <v>0.244755</v>
      </c>
      <c r="C628">
        <v>2</v>
      </c>
      <c r="D628" t="s">
        <v>2118</v>
      </c>
      <c r="E628" t="s">
        <v>4723</v>
      </c>
      <c r="F628" t="s">
        <v>4756</v>
      </c>
      <c r="G628" t="s">
        <v>1367</v>
      </c>
      <c r="H628" t="s">
        <v>1463</v>
      </c>
      <c r="I628" t="s">
        <v>2119</v>
      </c>
      <c r="J628" t="s">
        <v>4760</v>
      </c>
      <c r="K628">
        <v>3961</v>
      </c>
      <c r="L628" s="32" t="s">
        <v>9092</v>
      </c>
    </row>
    <row r="629" spans="1:12" x14ac:dyDescent="0.25">
      <c r="A629">
        <v>207791</v>
      </c>
      <c r="B629">
        <v>0.788578</v>
      </c>
      <c r="C629">
        <v>3</v>
      </c>
      <c r="D629" t="s">
        <v>7046</v>
      </c>
      <c r="E629" t="s">
        <v>4723</v>
      </c>
      <c r="F629" t="s">
        <v>4756</v>
      </c>
      <c r="G629" t="s">
        <v>2297</v>
      </c>
      <c r="H629" t="s">
        <v>2307</v>
      </c>
      <c r="I629" t="s">
        <v>7047</v>
      </c>
      <c r="J629" t="s">
        <v>4760</v>
      </c>
      <c r="K629">
        <v>4179</v>
      </c>
      <c r="L629" s="32" t="s">
        <v>9093</v>
      </c>
    </row>
    <row r="630" spans="1:12" x14ac:dyDescent="0.25">
      <c r="A630">
        <v>269317</v>
      </c>
      <c r="B630">
        <v>412.74425000000002</v>
      </c>
      <c r="C630">
        <v>0</v>
      </c>
      <c r="D630" t="s">
        <v>1452</v>
      </c>
      <c r="E630" t="s">
        <v>4723</v>
      </c>
      <c r="F630" t="s">
        <v>4756</v>
      </c>
      <c r="G630" t="s">
        <v>4758</v>
      </c>
      <c r="H630" t="s">
        <v>4758</v>
      </c>
      <c r="I630" t="s">
        <v>1453</v>
      </c>
      <c r="J630" t="s">
        <v>4760</v>
      </c>
      <c r="K630">
        <v>7094</v>
      </c>
      <c r="L630" s="32" t="s">
        <v>9094</v>
      </c>
    </row>
    <row r="631" spans="1:12" x14ac:dyDescent="0.25">
      <c r="A631">
        <v>83370</v>
      </c>
      <c r="B631">
        <v>1.6178650000000001</v>
      </c>
      <c r="C631">
        <v>2</v>
      </c>
      <c r="D631" t="s">
        <v>7008</v>
      </c>
      <c r="E631" t="s">
        <v>4723</v>
      </c>
      <c r="F631" t="s">
        <v>4756</v>
      </c>
      <c r="G631" t="s">
        <v>1367</v>
      </c>
      <c r="H631" t="s">
        <v>4758</v>
      </c>
      <c r="I631" t="s">
        <v>7009</v>
      </c>
      <c r="J631" t="s">
        <v>4760</v>
      </c>
      <c r="K631">
        <v>3326</v>
      </c>
      <c r="L631" s="32" t="s">
        <v>9095</v>
      </c>
    </row>
    <row r="632" spans="1:12" x14ac:dyDescent="0.25">
      <c r="A632">
        <v>275874</v>
      </c>
      <c r="B632">
        <v>0.77204700000000004</v>
      </c>
      <c r="C632">
        <v>0</v>
      </c>
      <c r="D632" t="s">
        <v>3954</v>
      </c>
      <c r="E632" t="s">
        <v>4723</v>
      </c>
      <c r="F632" t="s">
        <v>4756</v>
      </c>
      <c r="G632" t="s">
        <v>1367</v>
      </c>
      <c r="H632" t="s">
        <v>4758</v>
      </c>
      <c r="I632" t="s">
        <v>3955</v>
      </c>
      <c r="J632" t="s">
        <v>4760</v>
      </c>
      <c r="K632">
        <v>3530</v>
      </c>
      <c r="L632" s="32" t="s">
        <v>9096</v>
      </c>
    </row>
    <row r="633" spans="1:12" x14ac:dyDescent="0.25">
      <c r="A633">
        <v>296138</v>
      </c>
      <c r="B633">
        <v>0.96970999999999996</v>
      </c>
      <c r="C633">
        <v>2</v>
      </c>
      <c r="D633" t="s">
        <v>3932</v>
      </c>
      <c r="E633" t="s">
        <v>4723</v>
      </c>
      <c r="F633" t="s">
        <v>4756</v>
      </c>
      <c r="G633" t="s">
        <v>1367</v>
      </c>
      <c r="H633" t="s">
        <v>3738</v>
      </c>
      <c r="I633" t="s">
        <v>3933</v>
      </c>
      <c r="J633" t="s">
        <v>4760</v>
      </c>
      <c r="K633">
        <v>4068</v>
      </c>
      <c r="L633" s="32" t="s">
        <v>9097</v>
      </c>
    </row>
    <row r="634" spans="1:12" x14ac:dyDescent="0.25">
      <c r="A634">
        <v>295928</v>
      </c>
      <c r="B634">
        <v>0.47919600000000001</v>
      </c>
      <c r="C634">
        <v>0</v>
      </c>
      <c r="D634" t="s">
        <v>3960</v>
      </c>
      <c r="E634" t="s">
        <v>4723</v>
      </c>
      <c r="F634" t="s">
        <v>4756</v>
      </c>
      <c r="G634" t="s">
        <v>1367</v>
      </c>
      <c r="H634" t="s">
        <v>3738</v>
      </c>
      <c r="I634" t="s">
        <v>3961</v>
      </c>
      <c r="J634" t="s">
        <v>4760</v>
      </c>
      <c r="K634">
        <v>2261</v>
      </c>
      <c r="L634" s="32" t="s">
        <v>9098</v>
      </c>
    </row>
    <row r="635" spans="1:12" x14ac:dyDescent="0.25">
      <c r="A635">
        <v>296194</v>
      </c>
      <c r="B635">
        <v>0.55257000000000001</v>
      </c>
      <c r="C635">
        <v>4</v>
      </c>
      <c r="D635" t="s">
        <v>3964</v>
      </c>
      <c r="E635" t="s">
        <v>4723</v>
      </c>
      <c r="F635" t="s">
        <v>4756</v>
      </c>
      <c r="G635" t="s">
        <v>1367</v>
      </c>
      <c r="H635" t="s">
        <v>4758</v>
      </c>
      <c r="I635" t="s">
        <v>3965</v>
      </c>
      <c r="J635" t="s">
        <v>4760</v>
      </c>
      <c r="K635">
        <v>1685</v>
      </c>
      <c r="L635" s="32" t="s">
        <v>9099</v>
      </c>
    </row>
    <row r="636" spans="1:12" x14ac:dyDescent="0.25">
      <c r="A636">
        <v>296233</v>
      </c>
      <c r="B636">
        <v>0.75774699999999995</v>
      </c>
      <c r="C636">
        <v>2</v>
      </c>
      <c r="D636" t="s">
        <v>3986</v>
      </c>
      <c r="E636" t="s">
        <v>4723</v>
      </c>
      <c r="F636" t="s">
        <v>4756</v>
      </c>
      <c r="G636" t="s">
        <v>1367</v>
      </c>
      <c r="H636" t="s">
        <v>3738</v>
      </c>
      <c r="I636" t="s">
        <v>3987</v>
      </c>
      <c r="J636" t="s">
        <v>4760</v>
      </c>
      <c r="K636">
        <v>3753</v>
      </c>
      <c r="L636" s="32" t="s">
        <v>9100</v>
      </c>
    </row>
    <row r="637" spans="1:12" x14ac:dyDescent="0.25">
      <c r="A637">
        <v>296454</v>
      </c>
      <c r="B637">
        <v>0.94519500000000001</v>
      </c>
      <c r="C637">
        <v>1</v>
      </c>
      <c r="D637" t="s">
        <v>3737</v>
      </c>
      <c r="E637" t="s">
        <v>4723</v>
      </c>
      <c r="F637" t="s">
        <v>4756</v>
      </c>
      <c r="G637" t="s">
        <v>1367</v>
      </c>
      <c r="H637" t="s">
        <v>3738</v>
      </c>
      <c r="I637" t="s">
        <v>3739</v>
      </c>
      <c r="J637" t="s">
        <v>4760</v>
      </c>
      <c r="K637">
        <v>4523</v>
      </c>
      <c r="L637" s="32" t="s">
        <v>9101</v>
      </c>
    </row>
    <row r="638" spans="1:12" x14ac:dyDescent="0.25">
      <c r="A638">
        <v>303416</v>
      </c>
      <c r="B638">
        <v>0.99717199999999995</v>
      </c>
      <c r="C638">
        <v>2</v>
      </c>
      <c r="D638" t="s">
        <v>3948</v>
      </c>
      <c r="E638" t="s">
        <v>4723</v>
      </c>
      <c r="F638" t="s">
        <v>4756</v>
      </c>
      <c r="G638" t="s">
        <v>1367</v>
      </c>
      <c r="H638" t="s">
        <v>3738</v>
      </c>
      <c r="I638" t="s">
        <v>3949</v>
      </c>
      <c r="J638" t="s">
        <v>4760</v>
      </c>
      <c r="K638">
        <v>5037</v>
      </c>
      <c r="L638" s="32" t="s">
        <v>9102</v>
      </c>
    </row>
    <row r="639" spans="1:12" x14ac:dyDescent="0.25">
      <c r="A639">
        <v>296079</v>
      </c>
      <c r="B639">
        <v>0.37081199999999997</v>
      </c>
      <c r="C639">
        <v>0</v>
      </c>
      <c r="D639" t="s">
        <v>1956</v>
      </c>
      <c r="E639" t="s">
        <v>4723</v>
      </c>
      <c r="F639" t="s">
        <v>4756</v>
      </c>
      <c r="G639" t="s">
        <v>1367</v>
      </c>
      <c r="H639" t="s">
        <v>1463</v>
      </c>
      <c r="I639" t="s">
        <v>1957</v>
      </c>
      <c r="J639" t="s">
        <v>4760</v>
      </c>
      <c r="K639">
        <v>4965</v>
      </c>
      <c r="L639" s="32" t="s">
        <v>9103</v>
      </c>
    </row>
    <row r="640" spans="1:12" x14ac:dyDescent="0.25">
      <c r="A640">
        <v>195411</v>
      </c>
      <c r="B640">
        <v>103.702282</v>
      </c>
      <c r="C640">
        <v>2</v>
      </c>
      <c r="D640" t="s">
        <v>1439</v>
      </c>
      <c r="E640" t="s">
        <v>4723</v>
      </c>
      <c r="F640" t="s">
        <v>4756</v>
      </c>
      <c r="G640" t="s">
        <v>4758</v>
      </c>
      <c r="H640" t="s">
        <v>4758</v>
      </c>
      <c r="I640" t="s">
        <v>1440</v>
      </c>
      <c r="J640" t="s">
        <v>4760</v>
      </c>
      <c r="K640">
        <v>397</v>
      </c>
      <c r="L640" s="32" t="s">
        <v>9104</v>
      </c>
    </row>
    <row r="641" spans="1:12" x14ac:dyDescent="0.25">
      <c r="A641">
        <v>83257</v>
      </c>
      <c r="B641">
        <v>0.97148800000000002</v>
      </c>
      <c r="C641">
        <v>3</v>
      </c>
      <c r="D641" t="s">
        <v>3936</v>
      </c>
      <c r="E641" t="s">
        <v>4723</v>
      </c>
      <c r="F641" t="s">
        <v>4756</v>
      </c>
      <c r="G641" t="s">
        <v>1367</v>
      </c>
      <c r="H641" t="s">
        <v>4758</v>
      </c>
      <c r="I641" t="s">
        <v>3937</v>
      </c>
      <c r="J641" t="s">
        <v>4760</v>
      </c>
      <c r="K641">
        <v>4334</v>
      </c>
      <c r="L641" s="32" t="s">
        <v>9105</v>
      </c>
    </row>
    <row r="642" spans="1:12" x14ac:dyDescent="0.25">
      <c r="A642">
        <v>295967</v>
      </c>
      <c r="B642">
        <v>1.4788790000000001</v>
      </c>
      <c r="C642">
        <v>0</v>
      </c>
      <c r="D642" t="s">
        <v>2644</v>
      </c>
      <c r="E642" t="s">
        <v>4723</v>
      </c>
      <c r="F642" t="s">
        <v>4756</v>
      </c>
      <c r="G642" t="s">
        <v>4758</v>
      </c>
      <c r="H642" t="s">
        <v>4758</v>
      </c>
      <c r="I642" t="s">
        <v>2645</v>
      </c>
      <c r="J642" t="s">
        <v>4760</v>
      </c>
      <c r="K642">
        <v>6049</v>
      </c>
      <c r="L642" s="32" t="s">
        <v>9106</v>
      </c>
    </row>
    <row r="643" spans="1:12" x14ac:dyDescent="0.25">
      <c r="A643">
        <v>289757</v>
      </c>
      <c r="B643">
        <v>0.92757199999999995</v>
      </c>
      <c r="C643">
        <v>3</v>
      </c>
      <c r="D643" t="s">
        <v>6970</v>
      </c>
      <c r="E643" t="s">
        <v>4723</v>
      </c>
      <c r="F643" t="s">
        <v>4756</v>
      </c>
      <c r="G643" t="s">
        <v>1367</v>
      </c>
      <c r="H643" t="s">
        <v>4758</v>
      </c>
      <c r="I643" t="s">
        <v>6971</v>
      </c>
      <c r="J643" t="s">
        <v>4760</v>
      </c>
      <c r="K643">
        <v>3067</v>
      </c>
      <c r="L643" s="32" t="s">
        <v>9107</v>
      </c>
    </row>
    <row r="644" spans="1:12" x14ac:dyDescent="0.25">
      <c r="A644">
        <v>275502</v>
      </c>
      <c r="B644">
        <v>0.55442000000000002</v>
      </c>
      <c r="C644">
        <v>4</v>
      </c>
      <c r="D644" t="s">
        <v>6972</v>
      </c>
      <c r="E644" t="s">
        <v>4723</v>
      </c>
      <c r="F644" t="s">
        <v>4756</v>
      </c>
      <c r="G644" t="s">
        <v>2297</v>
      </c>
      <c r="H644" t="s">
        <v>3738</v>
      </c>
      <c r="I644" t="s">
        <v>6973</v>
      </c>
      <c r="J644" t="s">
        <v>4760</v>
      </c>
      <c r="K644">
        <v>2624</v>
      </c>
      <c r="L644" s="32" t="s">
        <v>9108</v>
      </c>
    </row>
    <row r="645" spans="1:12" x14ac:dyDescent="0.25">
      <c r="A645">
        <v>275523</v>
      </c>
      <c r="B645">
        <v>0.42263899999999999</v>
      </c>
      <c r="C645">
        <v>3</v>
      </c>
      <c r="D645" t="s">
        <v>3962</v>
      </c>
      <c r="E645" t="s">
        <v>4723</v>
      </c>
      <c r="F645" t="s">
        <v>4756</v>
      </c>
      <c r="G645" t="s">
        <v>1367</v>
      </c>
      <c r="H645" t="s">
        <v>4758</v>
      </c>
      <c r="I645" t="s">
        <v>3963</v>
      </c>
      <c r="J645" t="s">
        <v>4760</v>
      </c>
      <c r="K645">
        <v>1985</v>
      </c>
      <c r="L645" s="32" t="s">
        <v>9109</v>
      </c>
    </row>
    <row r="646" spans="1:12" x14ac:dyDescent="0.25">
      <c r="A646">
        <v>296214</v>
      </c>
      <c r="B646">
        <v>0.50581500000000001</v>
      </c>
      <c r="C646">
        <v>0</v>
      </c>
      <c r="D646" t="s">
        <v>3988</v>
      </c>
      <c r="E646" t="s">
        <v>4723</v>
      </c>
      <c r="F646" t="s">
        <v>4756</v>
      </c>
      <c r="G646" t="s">
        <v>1367</v>
      </c>
      <c r="H646" t="s">
        <v>4758</v>
      </c>
      <c r="I646" t="s">
        <v>3989</v>
      </c>
      <c r="J646" t="s">
        <v>4760</v>
      </c>
      <c r="K646">
        <v>2107</v>
      </c>
      <c r="L646" s="32" t="s">
        <v>9110</v>
      </c>
    </row>
    <row r="647" spans="1:12" x14ac:dyDescent="0.25">
      <c r="A647">
        <v>296474</v>
      </c>
      <c r="B647">
        <v>0.72058999999999995</v>
      </c>
      <c r="C647">
        <v>4</v>
      </c>
      <c r="D647" t="s">
        <v>3946</v>
      </c>
      <c r="E647" t="s">
        <v>4723</v>
      </c>
      <c r="F647" t="s">
        <v>4756</v>
      </c>
      <c r="G647" t="s">
        <v>1367</v>
      </c>
      <c r="H647" t="s">
        <v>3738</v>
      </c>
      <c r="I647" t="s">
        <v>3947</v>
      </c>
      <c r="J647" t="s">
        <v>4760</v>
      </c>
      <c r="K647">
        <v>4325</v>
      </c>
      <c r="L647" s="32" t="s">
        <v>9111</v>
      </c>
    </row>
    <row r="648" spans="1:12" x14ac:dyDescent="0.25">
      <c r="A648">
        <v>296059</v>
      </c>
      <c r="B648">
        <v>0.99233099999999996</v>
      </c>
      <c r="C648">
        <v>1</v>
      </c>
      <c r="D648" t="s">
        <v>3930</v>
      </c>
      <c r="E648" t="s">
        <v>4723</v>
      </c>
      <c r="F648" t="s">
        <v>4756</v>
      </c>
      <c r="G648" t="s">
        <v>1367</v>
      </c>
      <c r="H648" t="s">
        <v>3738</v>
      </c>
      <c r="I648" t="s">
        <v>3931</v>
      </c>
      <c r="J648" t="s">
        <v>4760</v>
      </c>
      <c r="K648">
        <v>5189</v>
      </c>
      <c r="L648" s="32" t="s">
        <v>9112</v>
      </c>
    </row>
    <row r="649" spans="1:12" x14ac:dyDescent="0.25">
      <c r="A649">
        <v>295909</v>
      </c>
      <c r="B649">
        <v>0.96193300000000004</v>
      </c>
      <c r="C649">
        <v>3</v>
      </c>
      <c r="D649" t="s">
        <v>2150</v>
      </c>
      <c r="E649" t="s">
        <v>4723</v>
      </c>
      <c r="F649" t="s">
        <v>4756</v>
      </c>
      <c r="G649" t="s">
        <v>1367</v>
      </c>
      <c r="H649" t="s">
        <v>6400</v>
      </c>
      <c r="I649" t="s">
        <v>2151</v>
      </c>
      <c r="J649" t="s">
        <v>4760</v>
      </c>
      <c r="K649">
        <v>3667</v>
      </c>
      <c r="L649" s="32" t="s">
        <v>9113</v>
      </c>
    </row>
    <row r="650" spans="1:12" x14ac:dyDescent="0.25">
      <c r="A650">
        <v>1178217</v>
      </c>
      <c r="B650">
        <v>0.50049500000000002</v>
      </c>
      <c r="C650">
        <v>2</v>
      </c>
      <c r="D650" t="s">
        <v>2372</v>
      </c>
      <c r="E650" t="s">
        <v>4723</v>
      </c>
      <c r="F650" t="s">
        <v>4756</v>
      </c>
      <c r="G650" t="s">
        <v>1367</v>
      </c>
      <c r="H650" t="s">
        <v>4758</v>
      </c>
      <c r="I650" t="s">
        <v>2373</v>
      </c>
      <c r="J650" t="s">
        <v>4760</v>
      </c>
      <c r="K650">
        <v>3274</v>
      </c>
      <c r="L650" s="32" t="s">
        <v>9114</v>
      </c>
    </row>
    <row r="651" spans="1:12" x14ac:dyDescent="0.25">
      <c r="A651">
        <v>1069973</v>
      </c>
      <c r="B651">
        <v>0.61407400000000001</v>
      </c>
      <c r="C651">
        <v>3</v>
      </c>
      <c r="D651" t="s">
        <v>2358</v>
      </c>
      <c r="E651" t="s">
        <v>4723</v>
      </c>
      <c r="F651" t="s">
        <v>4756</v>
      </c>
      <c r="G651" t="s">
        <v>1367</v>
      </c>
      <c r="H651" t="s">
        <v>4758</v>
      </c>
      <c r="I651" t="s">
        <v>2359</v>
      </c>
      <c r="J651" t="s">
        <v>4760</v>
      </c>
      <c r="K651">
        <v>1662</v>
      </c>
      <c r="L651" s="32" t="s">
        <v>9115</v>
      </c>
    </row>
    <row r="652" spans="1:12" x14ac:dyDescent="0.25">
      <c r="A652">
        <v>1069836</v>
      </c>
      <c r="B652">
        <v>0.458094</v>
      </c>
      <c r="C652">
        <v>0</v>
      </c>
      <c r="D652" t="s">
        <v>2374</v>
      </c>
      <c r="E652" t="s">
        <v>4723</v>
      </c>
      <c r="F652" t="s">
        <v>4756</v>
      </c>
      <c r="G652" t="s">
        <v>1367</v>
      </c>
      <c r="H652" t="s">
        <v>6400</v>
      </c>
      <c r="I652" t="s">
        <v>2375</v>
      </c>
      <c r="J652" t="s">
        <v>4760</v>
      </c>
      <c r="K652">
        <v>2908</v>
      </c>
      <c r="L652" s="32" t="s">
        <v>9116</v>
      </c>
    </row>
    <row r="653" spans="1:12" x14ac:dyDescent="0.25">
      <c r="A653">
        <v>1069993</v>
      </c>
      <c r="B653">
        <v>0.68107300000000004</v>
      </c>
      <c r="C653">
        <v>3</v>
      </c>
      <c r="D653" t="s">
        <v>2148</v>
      </c>
      <c r="E653" t="s">
        <v>4723</v>
      </c>
      <c r="F653" t="s">
        <v>4756</v>
      </c>
      <c r="G653" t="s">
        <v>1367</v>
      </c>
      <c r="H653" t="s">
        <v>6400</v>
      </c>
      <c r="I653" t="s">
        <v>2149</v>
      </c>
      <c r="J653" t="s">
        <v>4760</v>
      </c>
      <c r="K653">
        <v>5023</v>
      </c>
      <c r="L653" s="32" t="s">
        <v>9117</v>
      </c>
    </row>
    <row r="654" spans="1:12" x14ac:dyDescent="0.25">
      <c r="A654">
        <v>1178200</v>
      </c>
      <c r="B654">
        <v>2.732996</v>
      </c>
      <c r="C654">
        <v>0</v>
      </c>
      <c r="D654" t="s">
        <v>3515</v>
      </c>
      <c r="E654" t="s">
        <v>4723</v>
      </c>
      <c r="F654" t="s">
        <v>4756</v>
      </c>
      <c r="G654" t="s">
        <v>1367</v>
      </c>
      <c r="H654" t="s">
        <v>4758</v>
      </c>
      <c r="I654" t="s">
        <v>3516</v>
      </c>
      <c r="J654" t="s">
        <v>4760</v>
      </c>
      <c r="K654">
        <v>9537</v>
      </c>
      <c r="L654" s="32" t="s">
        <v>9118</v>
      </c>
    </row>
    <row r="655" spans="1:12" x14ac:dyDescent="0.25">
      <c r="A655">
        <v>105808</v>
      </c>
      <c r="B655">
        <v>0.24877299999999999</v>
      </c>
      <c r="C655">
        <v>0</v>
      </c>
      <c r="D655" t="s">
        <v>2020</v>
      </c>
      <c r="E655" t="s">
        <v>4723</v>
      </c>
      <c r="F655" t="s">
        <v>4756</v>
      </c>
      <c r="G655" t="s">
        <v>1367</v>
      </c>
      <c r="H655" t="s">
        <v>6400</v>
      </c>
      <c r="I655" t="s">
        <v>2021</v>
      </c>
      <c r="J655" t="s">
        <v>4760</v>
      </c>
      <c r="K655">
        <v>1552</v>
      </c>
      <c r="L655" s="32" t="s">
        <v>9119</v>
      </c>
    </row>
    <row r="656" spans="1:12" x14ac:dyDescent="0.25">
      <c r="A656">
        <v>1183781</v>
      </c>
      <c r="B656">
        <v>0.495361</v>
      </c>
      <c r="C656">
        <v>3</v>
      </c>
      <c r="D656" t="s">
        <v>2046</v>
      </c>
      <c r="E656" t="s">
        <v>4723</v>
      </c>
      <c r="F656" t="s">
        <v>4756</v>
      </c>
      <c r="G656" t="s">
        <v>1367</v>
      </c>
      <c r="H656" t="s">
        <v>4758</v>
      </c>
      <c r="I656" t="s">
        <v>2047</v>
      </c>
      <c r="J656" t="s">
        <v>4760</v>
      </c>
      <c r="K656">
        <v>2741</v>
      </c>
      <c r="L656" s="32" t="s">
        <v>9120</v>
      </c>
    </row>
    <row r="657" spans="1:12" x14ac:dyDescent="0.25">
      <c r="A657">
        <v>1184032</v>
      </c>
      <c r="B657">
        <v>0.49785000000000001</v>
      </c>
      <c r="C657">
        <v>1</v>
      </c>
      <c r="D657" t="s">
        <v>2044</v>
      </c>
      <c r="E657" t="s">
        <v>4723</v>
      </c>
      <c r="F657" t="s">
        <v>4756</v>
      </c>
      <c r="G657" t="s">
        <v>1367</v>
      </c>
      <c r="H657" t="s">
        <v>4758</v>
      </c>
      <c r="I657" t="s">
        <v>2045</v>
      </c>
      <c r="J657" t="s">
        <v>4760</v>
      </c>
      <c r="K657">
        <v>2471</v>
      </c>
      <c r="L657" s="32" t="s">
        <v>9121</v>
      </c>
    </row>
    <row r="658" spans="1:12" x14ac:dyDescent="0.25">
      <c r="A658">
        <v>1184014</v>
      </c>
      <c r="B658">
        <v>3.959616</v>
      </c>
      <c r="C658">
        <v>1</v>
      </c>
      <c r="D658" t="s">
        <v>2925</v>
      </c>
      <c r="E658" t="s">
        <v>4723</v>
      </c>
      <c r="F658" t="s">
        <v>4756</v>
      </c>
      <c r="G658" t="s">
        <v>1367</v>
      </c>
      <c r="H658" t="s">
        <v>1368</v>
      </c>
      <c r="I658" t="s">
        <v>2926</v>
      </c>
      <c r="J658" t="s">
        <v>4760</v>
      </c>
      <c r="K658">
        <v>1315</v>
      </c>
      <c r="L658" s="32" t="s">
        <v>9122</v>
      </c>
    </row>
    <row r="659" spans="1:12" x14ac:dyDescent="0.25">
      <c r="A659">
        <v>1274980</v>
      </c>
      <c r="B659">
        <v>2.2177859999999998</v>
      </c>
      <c r="C659">
        <v>0</v>
      </c>
      <c r="D659" t="s">
        <v>3450</v>
      </c>
      <c r="E659" t="s">
        <v>4723</v>
      </c>
      <c r="F659" t="s">
        <v>4756</v>
      </c>
      <c r="G659" t="s">
        <v>1367</v>
      </c>
      <c r="H659" t="s">
        <v>4758</v>
      </c>
      <c r="I659" t="s">
        <v>3451</v>
      </c>
      <c r="J659" t="s">
        <v>4760</v>
      </c>
      <c r="K659">
        <v>6123</v>
      </c>
      <c r="L659" s="32" t="s">
        <v>9123</v>
      </c>
    </row>
    <row r="660" spans="1:12" x14ac:dyDescent="0.25">
      <c r="A660">
        <v>153479</v>
      </c>
      <c r="B660">
        <v>1.0545929999999999</v>
      </c>
      <c r="C660">
        <v>4</v>
      </c>
      <c r="D660" t="s">
        <v>1994</v>
      </c>
      <c r="E660" t="s">
        <v>4723</v>
      </c>
      <c r="F660" t="s">
        <v>4756</v>
      </c>
      <c r="G660" t="s">
        <v>1367</v>
      </c>
      <c r="H660" t="s">
        <v>6400</v>
      </c>
      <c r="I660" t="s">
        <v>1995</v>
      </c>
      <c r="J660" t="s">
        <v>4760</v>
      </c>
      <c r="K660">
        <v>5141</v>
      </c>
      <c r="L660" s="32" t="s">
        <v>9124</v>
      </c>
    </row>
    <row r="661" spans="1:12" x14ac:dyDescent="0.25">
      <c r="A661">
        <v>195783</v>
      </c>
      <c r="B661">
        <v>0.714638</v>
      </c>
      <c r="C661">
        <v>2</v>
      </c>
      <c r="D661" t="s">
        <v>1996</v>
      </c>
      <c r="E661" t="s">
        <v>4723</v>
      </c>
      <c r="F661" t="s">
        <v>4756</v>
      </c>
      <c r="G661" t="s">
        <v>1367</v>
      </c>
      <c r="H661" t="s">
        <v>6400</v>
      </c>
      <c r="I661" t="s">
        <v>1997</v>
      </c>
      <c r="J661" t="s">
        <v>4760</v>
      </c>
      <c r="K661">
        <v>3100</v>
      </c>
      <c r="L661" s="32" t="s">
        <v>9125</v>
      </c>
    </row>
    <row r="662" spans="1:12" x14ac:dyDescent="0.25">
      <c r="A662">
        <v>195805</v>
      </c>
      <c r="B662">
        <v>0.63087700000000002</v>
      </c>
      <c r="C662">
        <v>1</v>
      </c>
      <c r="D662" t="s">
        <v>1507</v>
      </c>
      <c r="E662" t="s">
        <v>4723</v>
      </c>
      <c r="F662" t="s">
        <v>4756</v>
      </c>
      <c r="G662" t="s">
        <v>1367</v>
      </c>
      <c r="H662" t="s">
        <v>1463</v>
      </c>
      <c r="I662" t="s">
        <v>1508</v>
      </c>
      <c r="J662" t="s">
        <v>4760</v>
      </c>
      <c r="K662">
        <v>1720</v>
      </c>
      <c r="L662" s="32" t="s">
        <v>9126</v>
      </c>
    </row>
    <row r="663" spans="1:12" x14ac:dyDescent="0.25">
      <c r="A663">
        <v>1219979</v>
      </c>
      <c r="B663">
        <v>0.50534100000000004</v>
      </c>
      <c r="C663">
        <v>3</v>
      </c>
      <c r="D663" t="s">
        <v>2014</v>
      </c>
      <c r="E663" t="s">
        <v>4723</v>
      </c>
      <c r="F663" t="s">
        <v>4756</v>
      </c>
      <c r="G663" t="s">
        <v>1367</v>
      </c>
      <c r="H663" t="s">
        <v>4758</v>
      </c>
      <c r="I663" t="s">
        <v>2015</v>
      </c>
      <c r="J663" t="s">
        <v>4760</v>
      </c>
      <c r="K663">
        <v>4112</v>
      </c>
      <c r="L663" s="32" t="s">
        <v>9127</v>
      </c>
    </row>
    <row r="664" spans="1:12" x14ac:dyDescent="0.25">
      <c r="A664">
        <v>195985</v>
      </c>
      <c r="B664">
        <v>0.49744699999999997</v>
      </c>
      <c r="C664">
        <v>0</v>
      </c>
      <c r="D664" t="s">
        <v>2012</v>
      </c>
      <c r="E664" t="s">
        <v>4723</v>
      </c>
      <c r="F664" t="s">
        <v>4756</v>
      </c>
      <c r="G664" t="s">
        <v>1367</v>
      </c>
      <c r="H664" t="s">
        <v>4758</v>
      </c>
      <c r="I664" t="s">
        <v>2013</v>
      </c>
      <c r="J664" t="s">
        <v>4760</v>
      </c>
      <c r="K664">
        <v>3302</v>
      </c>
      <c r="L664" s="32" t="s">
        <v>9128</v>
      </c>
    </row>
    <row r="665" spans="1:12" x14ac:dyDescent="0.25">
      <c r="A665">
        <v>195964</v>
      </c>
      <c r="B665">
        <v>70.910661000000005</v>
      </c>
      <c r="C665">
        <v>0</v>
      </c>
      <c r="D665" t="s">
        <v>2529</v>
      </c>
      <c r="E665" t="s">
        <v>4723</v>
      </c>
      <c r="F665" t="s">
        <v>4756</v>
      </c>
      <c r="G665" t="s">
        <v>4758</v>
      </c>
      <c r="H665" t="s">
        <v>4758</v>
      </c>
      <c r="I665" t="s">
        <v>2530</v>
      </c>
      <c r="J665" t="s">
        <v>4760</v>
      </c>
      <c r="K665">
        <v>7300</v>
      </c>
      <c r="L665" s="32" t="s">
        <v>9129</v>
      </c>
    </row>
    <row r="666" spans="1:12" x14ac:dyDescent="0.25">
      <c r="A666">
        <v>1054306</v>
      </c>
      <c r="B666">
        <v>5.1583249999999996</v>
      </c>
      <c r="C666">
        <v>3</v>
      </c>
      <c r="D666" t="s">
        <v>3536</v>
      </c>
      <c r="E666" t="s">
        <v>4723</v>
      </c>
      <c r="F666" t="s">
        <v>4756</v>
      </c>
      <c r="G666" t="s">
        <v>1367</v>
      </c>
      <c r="H666" t="s">
        <v>4758</v>
      </c>
      <c r="I666" t="s">
        <v>3537</v>
      </c>
      <c r="J666" t="s">
        <v>4760</v>
      </c>
      <c r="K666">
        <v>2707</v>
      </c>
      <c r="L666" s="32" t="s">
        <v>9130</v>
      </c>
    </row>
    <row r="667" spans="1:12" x14ac:dyDescent="0.25">
      <c r="A667">
        <v>106010</v>
      </c>
      <c r="B667">
        <v>0.99260599999999999</v>
      </c>
      <c r="C667">
        <v>1</v>
      </c>
      <c r="D667" t="s">
        <v>3448</v>
      </c>
      <c r="E667" t="s">
        <v>4723</v>
      </c>
      <c r="F667" t="s">
        <v>4756</v>
      </c>
      <c r="G667" t="s">
        <v>1367</v>
      </c>
      <c r="H667" t="s">
        <v>6400</v>
      </c>
      <c r="I667" t="s">
        <v>3449</v>
      </c>
      <c r="J667" t="s">
        <v>4760</v>
      </c>
      <c r="K667">
        <v>4269</v>
      </c>
      <c r="L667" s="32" t="s">
        <v>9131</v>
      </c>
    </row>
    <row r="668" spans="1:12" x14ac:dyDescent="0.25">
      <c r="A668">
        <v>153461</v>
      </c>
      <c r="B668">
        <v>1.0033799999999999</v>
      </c>
      <c r="C668">
        <v>2</v>
      </c>
      <c r="D668" t="s">
        <v>3470</v>
      </c>
      <c r="E668" t="s">
        <v>4723</v>
      </c>
      <c r="F668" t="s">
        <v>4756</v>
      </c>
      <c r="G668" t="s">
        <v>1367</v>
      </c>
      <c r="H668" t="s">
        <v>6400</v>
      </c>
      <c r="I668" t="s">
        <v>3471</v>
      </c>
      <c r="J668" t="s">
        <v>4760</v>
      </c>
      <c r="K668">
        <v>8661</v>
      </c>
      <c r="L668" s="32" t="s">
        <v>9132</v>
      </c>
    </row>
    <row r="669" spans="1:12" x14ac:dyDescent="0.25">
      <c r="A669">
        <v>153681</v>
      </c>
      <c r="B669">
        <v>0.69276199999999999</v>
      </c>
      <c r="C669">
        <v>0</v>
      </c>
      <c r="D669" t="s">
        <v>1988</v>
      </c>
      <c r="E669" t="s">
        <v>4723</v>
      </c>
      <c r="F669" t="s">
        <v>4756</v>
      </c>
      <c r="G669" t="s">
        <v>1367</v>
      </c>
      <c r="H669" t="s">
        <v>6400</v>
      </c>
      <c r="I669" t="s">
        <v>1989</v>
      </c>
      <c r="J669" t="s">
        <v>4760</v>
      </c>
      <c r="K669">
        <v>5224</v>
      </c>
      <c r="L669" s="32" t="s">
        <v>9133</v>
      </c>
    </row>
    <row r="670" spans="1:12" x14ac:dyDescent="0.25">
      <c r="A670">
        <v>195722</v>
      </c>
      <c r="B670">
        <v>3.3615469999999998</v>
      </c>
      <c r="C670">
        <v>3</v>
      </c>
      <c r="D670" t="s">
        <v>3562</v>
      </c>
      <c r="E670" t="s">
        <v>4723</v>
      </c>
      <c r="F670" t="s">
        <v>4756</v>
      </c>
      <c r="G670" t="s">
        <v>1367</v>
      </c>
      <c r="H670" t="s">
        <v>4758</v>
      </c>
      <c r="I670" t="s">
        <v>3563</v>
      </c>
      <c r="J670" t="s">
        <v>4760</v>
      </c>
      <c r="K670">
        <v>8667</v>
      </c>
      <c r="L670" s="32" t="s">
        <v>9134</v>
      </c>
    </row>
    <row r="671" spans="1:12" x14ac:dyDescent="0.25">
      <c r="A671">
        <v>189936</v>
      </c>
      <c r="B671">
        <v>0.62564399999999998</v>
      </c>
      <c r="C671">
        <v>1</v>
      </c>
      <c r="D671" t="s">
        <v>2010</v>
      </c>
      <c r="E671" t="s">
        <v>4723</v>
      </c>
      <c r="F671" t="s">
        <v>4756</v>
      </c>
      <c r="G671" t="s">
        <v>1367</v>
      </c>
      <c r="H671" t="s">
        <v>4758</v>
      </c>
      <c r="I671" t="s">
        <v>2011</v>
      </c>
      <c r="J671" t="s">
        <v>4760</v>
      </c>
      <c r="K671">
        <v>5598</v>
      </c>
      <c r="L671" s="32" t="s">
        <v>9135</v>
      </c>
    </row>
    <row r="672" spans="1:12" x14ac:dyDescent="0.25">
      <c r="A672">
        <v>195946</v>
      </c>
      <c r="B672">
        <v>0.36561399999999999</v>
      </c>
      <c r="C672">
        <v>2</v>
      </c>
      <c r="D672" t="s">
        <v>1992</v>
      </c>
      <c r="E672" t="s">
        <v>4723</v>
      </c>
      <c r="F672" t="s">
        <v>4756</v>
      </c>
      <c r="G672" t="s">
        <v>1367</v>
      </c>
      <c r="H672" t="s">
        <v>6400</v>
      </c>
      <c r="I672" t="s">
        <v>1993</v>
      </c>
      <c r="J672" t="s">
        <v>4760</v>
      </c>
      <c r="K672">
        <v>3325</v>
      </c>
      <c r="L672" s="32" t="s">
        <v>9136</v>
      </c>
    </row>
    <row r="673" spans="1:12" x14ac:dyDescent="0.25">
      <c r="A673">
        <v>195762</v>
      </c>
      <c r="B673">
        <v>0.58290299999999995</v>
      </c>
      <c r="C673">
        <v>0</v>
      </c>
      <c r="D673" t="s">
        <v>2388</v>
      </c>
      <c r="E673" t="s">
        <v>4723</v>
      </c>
      <c r="F673" t="s">
        <v>4756</v>
      </c>
      <c r="G673" t="s">
        <v>4758</v>
      </c>
      <c r="H673" t="s">
        <v>2348</v>
      </c>
      <c r="I673" t="s">
        <v>2389</v>
      </c>
      <c r="J673" t="s">
        <v>4760</v>
      </c>
      <c r="K673">
        <v>3591</v>
      </c>
      <c r="L673" s="32" t="s">
        <v>9137</v>
      </c>
    </row>
    <row r="674" spans="1:12" x14ac:dyDescent="0.25">
      <c r="A674">
        <v>1070140</v>
      </c>
      <c r="B674">
        <v>2.9792480000000001</v>
      </c>
      <c r="C674">
        <v>1</v>
      </c>
      <c r="D674" t="s">
        <v>3624</v>
      </c>
      <c r="E674" t="s">
        <v>4723</v>
      </c>
      <c r="F674" t="s">
        <v>4756</v>
      </c>
      <c r="G674" t="s">
        <v>1437</v>
      </c>
      <c r="H674" t="s">
        <v>4758</v>
      </c>
      <c r="I674" t="s">
        <v>3625</v>
      </c>
      <c r="J674" t="s">
        <v>4760</v>
      </c>
      <c r="K674">
        <v>7907</v>
      </c>
      <c r="L674" s="32" t="s">
        <v>9138</v>
      </c>
    </row>
    <row r="675" spans="1:12" x14ac:dyDescent="0.25">
      <c r="A675">
        <v>96064</v>
      </c>
      <c r="B675">
        <v>0.99280199999999996</v>
      </c>
      <c r="C675">
        <v>0</v>
      </c>
      <c r="D675" t="s">
        <v>3456</v>
      </c>
      <c r="E675" t="s">
        <v>4723</v>
      </c>
      <c r="F675" t="s">
        <v>4756</v>
      </c>
      <c r="G675" t="s">
        <v>1367</v>
      </c>
      <c r="H675" t="s">
        <v>6400</v>
      </c>
      <c r="I675" t="s">
        <v>3457</v>
      </c>
      <c r="J675" t="s">
        <v>4760</v>
      </c>
      <c r="K675">
        <v>5027</v>
      </c>
      <c r="L675" s="32" t="s">
        <v>9139</v>
      </c>
    </row>
    <row r="676" spans="1:12" x14ac:dyDescent="0.25">
      <c r="A676">
        <v>153543</v>
      </c>
      <c r="B676">
        <v>0.50962799999999997</v>
      </c>
      <c r="C676">
        <v>1</v>
      </c>
      <c r="D676" t="s">
        <v>3458</v>
      </c>
      <c r="E676" t="s">
        <v>4723</v>
      </c>
      <c r="F676" t="s">
        <v>4756</v>
      </c>
      <c r="G676" t="s">
        <v>1367</v>
      </c>
      <c r="H676" t="s">
        <v>6400</v>
      </c>
      <c r="I676" t="s">
        <v>3459</v>
      </c>
      <c r="J676" t="s">
        <v>4760</v>
      </c>
      <c r="K676">
        <v>3469</v>
      </c>
      <c r="L676" s="32" t="s">
        <v>9140</v>
      </c>
    </row>
    <row r="677" spans="1:12" x14ac:dyDescent="0.25">
      <c r="A677">
        <v>153564</v>
      </c>
      <c r="B677">
        <v>0.48837399999999997</v>
      </c>
      <c r="C677">
        <v>3</v>
      </c>
      <c r="D677" t="s">
        <v>3464</v>
      </c>
      <c r="E677" t="s">
        <v>4723</v>
      </c>
      <c r="F677" t="s">
        <v>4756</v>
      </c>
      <c r="G677" t="s">
        <v>1367</v>
      </c>
      <c r="H677" t="s">
        <v>6400</v>
      </c>
      <c r="I677" t="s">
        <v>3465</v>
      </c>
      <c r="J677" t="s">
        <v>4760</v>
      </c>
      <c r="K677">
        <v>4476</v>
      </c>
      <c r="L677" s="32" t="s">
        <v>9141</v>
      </c>
    </row>
    <row r="678" spans="1:12" x14ac:dyDescent="0.25">
      <c r="A678">
        <v>153625</v>
      </c>
      <c r="B678">
        <v>0.377388</v>
      </c>
      <c r="C678">
        <v>2</v>
      </c>
      <c r="D678" t="s">
        <v>1980</v>
      </c>
      <c r="E678" t="s">
        <v>4723</v>
      </c>
      <c r="F678" t="s">
        <v>4756</v>
      </c>
      <c r="G678" t="s">
        <v>1367</v>
      </c>
      <c r="H678" t="s">
        <v>6400</v>
      </c>
      <c r="I678" t="s">
        <v>1981</v>
      </c>
      <c r="J678" t="s">
        <v>4760</v>
      </c>
      <c r="K678">
        <v>4309</v>
      </c>
      <c r="L678" s="32" t="s">
        <v>9142</v>
      </c>
    </row>
    <row r="679" spans="1:12" x14ac:dyDescent="0.25">
      <c r="A679">
        <v>195640</v>
      </c>
      <c r="B679">
        <v>0.23469200000000001</v>
      </c>
      <c r="C679">
        <v>1</v>
      </c>
      <c r="D679" t="s">
        <v>3466</v>
      </c>
      <c r="E679" t="s">
        <v>4723</v>
      </c>
      <c r="F679" t="s">
        <v>4756</v>
      </c>
      <c r="G679" t="s">
        <v>1367</v>
      </c>
      <c r="H679" t="s">
        <v>6400</v>
      </c>
      <c r="I679" t="s">
        <v>3467</v>
      </c>
      <c r="J679" t="s">
        <v>4760</v>
      </c>
      <c r="K679">
        <v>1599</v>
      </c>
      <c r="L679" s="32" t="s">
        <v>9143</v>
      </c>
    </row>
    <row r="680" spans="1:12" x14ac:dyDescent="0.25">
      <c r="A680">
        <v>153643</v>
      </c>
      <c r="B680">
        <v>1.0164390000000001</v>
      </c>
      <c r="C680">
        <v>3</v>
      </c>
      <c r="D680" t="s">
        <v>1986</v>
      </c>
      <c r="E680" t="s">
        <v>4723</v>
      </c>
      <c r="F680" t="s">
        <v>4756</v>
      </c>
      <c r="G680" t="s">
        <v>1367</v>
      </c>
      <c r="H680" t="s">
        <v>6400</v>
      </c>
      <c r="I680" t="s">
        <v>1987</v>
      </c>
      <c r="J680" t="s">
        <v>4760</v>
      </c>
      <c r="K680">
        <v>4385</v>
      </c>
      <c r="L680" s="32" t="s">
        <v>9144</v>
      </c>
    </row>
    <row r="681" spans="1:12" x14ac:dyDescent="0.25">
      <c r="A681">
        <v>195703</v>
      </c>
      <c r="B681">
        <v>0.99534100000000003</v>
      </c>
      <c r="C681">
        <v>0</v>
      </c>
      <c r="D681" t="s">
        <v>2002</v>
      </c>
      <c r="E681" t="s">
        <v>4723</v>
      </c>
      <c r="F681" t="s">
        <v>4756</v>
      </c>
      <c r="G681" t="s">
        <v>1367</v>
      </c>
      <c r="H681" t="s">
        <v>4758</v>
      </c>
      <c r="I681" t="s">
        <v>2003</v>
      </c>
      <c r="J681" t="s">
        <v>4760</v>
      </c>
      <c r="K681">
        <v>4547</v>
      </c>
      <c r="L681" s="32" t="s">
        <v>9145</v>
      </c>
    </row>
    <row r="682" spans="1:12" x14ac:dyDescent="0.25">
      <c r="A682">
        <v>195865</v>
      </c>
      <c r="B682">
        <v>0.99746199999999996</v>
      </c>
      <c r="C682">
        <v>1</v>
      </c>
      <c r="D682" t="s">
        <v>1990</v>
      </c>
      <c r="E682" t="s">
        <v>4723</v>
      </c>
      <c r="F682" t="s">
        <v>4756</v>
      </c>
      <c r="G682" t="s">
        <v>1367</v>
      </c>
      <c r="H682" t="s">
        <v>6400</v>
      </c>
      <c r="I682" t="s">
        <v>1991</v>
      </c>
      <c r="J682" t="s">
        <v>4760</v>
      </c>
      <c r="K682">
        <v>6200</v>
      </c>
      <c r="L682" s="32" t="s">
        <v>9146</v>
      </c>
    </row>
    <row r="683" spans="1:12" x14ac:dyDescent="0.25">
      <c r="A683">
        <v>195740</v>
      </c>
      <c r="B683">
        <v>0.84611899999999995</v>
      </c>
      <c r="C683">
        <v>3</v>
      </c>
      <c r="D683" t="s">
        <v>2398</v>
      </c>
      <c r="E683" t="s">
        <v>4723</v>
      </c>
      <c r="F683" t="s">
        <v>4756</v>
      </c>
      <c r="G683" t="s">
        <v>6297</v>
      </c>
      <c r="H683" t="s">
        <v>2348</v>
      </c>
      <c r="I683" t="s">
        <v>2399</v>
      </c>
      <c r="J683" t="s">
        <v>4760</v>
      </c>
      <c r="K683">
        <v>4119</v>
      </c>
      <c r="L683" s="32" t="s">
        <v>9147</v>
      </c>
    </row>
    <row r="684" spans="1:12" x14ac:dyDescent="0.25">
      <c r="A684">
        <v>1070245</v>
      </c>
      <c r="B684">
        <v>0.37356400000000001</v>
      </c>
      <c r="C684">
        <v>2</v>
      </c>
      <c r="D684" t="s">
        <v>2747</v>
      </c>
      <c r="E684" t="s">
        <v>4723</v>
      </c>
      <c r="F684" t="s">
        <v>4756</v>
      </c>
      <c r="G684" t="s">
        <v>1367</v>
      </c>
      <c r="H684" t="s">
        <v>1463</v>
      </c>
      <c r="I684" t="s">
        <v>2748</v>
      </c>
      <c r="J684" t="s">
        <v>4760</v>
      </c>
      <c r="K684">
        <v>2256</v>
      </c>
      <c r="L684" s="32" t="s">
        <v>9148</v>
      </c>
    </row>
    <row r="685" spans="1:12" x14ac:dyDescent="0.25">
      <c r="A685">
        <v>201481</v>
      </c>
      <c r="B685">
        <v>1.277372</v>
      </c>
      <c r="C685">
        <v>1</v>
      </c>
      <c r="D685" t="s">
        <v>3472</v>
      </c>
      <c r="E685" t="s">
        <v>4723</v>
      </c>
      <c r="F685" t="s">
        <v>4756</v>
      </c>
      <c r="G685" t="s">
        <v>1367</v>
      </c>
      <c r="H685" t="s">
        <v>4758</v>
      </c>
      <c r="I685" t="s">
        <v>3473</v>
      </c>
      <c r="J685" t="s">
        <v>4760</v>
      </c>
      <c r="K685">
        <v>4826</v>
      </c>
      <c r="L685" s="32" t="s">
        <v>9149</v>
      </c>
    </row>
    <row r="686" spans="1:12" x14ac:dyDescent="0.25">
      <c r="A686">
        <v>153700</v>
      </c>
      <c r="B686">
        <v>0.64227000000000001</v>
      </c>
      <c r="C686">
        <v>0</v>
      </c>
      <c r="D686" t="s">
        <v>2124</v>
      </c>
      <c r="E686" t="s">
        <v>4723</v>
      </c>
      <c r="F686" t="s">
        <v>4756</v>
      </c>
      <c r="G686" t="s">
        <v>1367</v>
      </c>
      <c r="H686" t="s">
        <v>1463</v>
      </c>
      <c r="I686" t="s">
        <v>2125</v>
      </c>
      <c r="J686" t="s">
        <v>4760</v>
      </c>
      <c r="K686">
        <v>2516</v>
      </c>
      <c r="L686" s="32" t="s">
        <v>9150</v>
      </c>
    </row>
    <row r="687" spans="1:12" x14ac:dyDescent="0.25">
      <c r="A687">
        <v>207847</v>
      </c>
      <c r="B687">
        <v>0.39613700000000002</v>
      </c>
      <c r="C687">
        <v>2</v>
      </c>
      <c r="D687" t="s">
        <v>2227</v>
      </c>
      <c r="E687" t="s">
        <v>4723</v>
      </c>
      <c r="F687" t="s">
        <v>4756</v>
      </c>
      <c r="G687" t="s">
        <v>1367</v>
      </c>
      <c r="H687" t="s">
        <v>1463</v>
      </c>
      <c r="I687" t="s">
        <v>2228</v>
      </c>
      <c r="J687" t="s">
        <v>4760</v>
      </c>
      <c r="K687">
        <v>2224</v>
      </c>
      <c r="L687" s="32" t="s">
        <v>9151</v>
      </c>
    </row>
    <row r="688" spans="1:12" x14ac:dyDescent="0.25">
      <c r="A688">
        <v>238213</v>
      </c>
      <c r="B688">
        <v>0.49361500000000003</v>
      </c>
      <c r="C688">
        <v>0</v>
      </c>
      <c r="D688" t="s">
        <v>2662</v>
      </c>
      <c r="E688" t="s">
        <v>4723</v>
      </c>
      <c r="F688" t="s">
        <v>4756</v>
      </c>
      <c r="G688" t="s">
        <v>1367</v>
      </c>
      <c r="H688" t="s">
        <v>2610</v>
      </c>
      <c r="I688" t="s">
        <v>3367</v>
      </c>
      <c r="J688" t="s">
        <v>4760</v>
      </c>
      <c r="K688">
        <v>2820</v>
      </c>
      <c r="L688" s="32" t="s">
        <v>9152</v>
      </c>
    </row>
    <row r="689" spans="1:12" x14ac:dyDescent="0.25">
      <c r="A689">
        <v>312358</v>
      </c>
      <c r="B689">
        <v>0.74202900000000005</v>
      </c>
      <c r="C689">
        <v>2</v>
      </c>
      <c r="D689" t="s">
        <v>2982</v>
      </c>
      <c r="E689" t="s">
        <v>4723</v>
      </c>
      <c r="F689" t="s">
        <v>4756</v>
      </c>
      <c r="G689" t="s">
        <v>1367</v>
      </c>
      <c r="H689" t="s">
        <v>1463</v>
      </c>
      <c r="I689" t="s">
        <v>2983</v>
      </c>
      <c r="J689" t="s">
        <v>4760</v>
      </c>
      <c r="K689">
        <v>1914</v>
      </c>
      <c r="L689" s="32" t="s">
        <v>9153</v>
      </c>
    </row>
    <row r="690" spans="1:12" x14ac:dyDescent="0.25">
      <c r="A690">
        <v>1213103</v>
      </c>
      <c r="B690">
        <v>0.32844899999999999</v>
      </c>
      <c r="C690">
        <v>2</v>
      </c>
      <c r="D690" t="s">
        <v>2056</v>
      </c>
      <c r="E690" t="s">
        <v>4723</v>
      </c>
      <c r="F690" t="s">
        <v>4756</v>
      </c>
      <c r="G690" t="s">
        <v>1367</v>
      </c>
      <c r="H690" t="s">
        <v>1463</v>
      </c>
      <c r="I690" t="s">
        <v>2057</v>
      </c>
      <c r="J690" t="s">
        <v>4760</v>
      </c>
      <c r="K690">
        <v>2013</v>
      </c>
      <c r="L690" s="32" t="s">
        <v>9154</v>
      </c>
    </row>
    <row r="691" spans="1:12" x14ac:dyDescent="0.25">
      <c r="A691">
        <v>1184125</v>
      </c>
      <c r="B691">
        <v>1.4134530000000001</v>
      </c>
      <c r="C691">
        <v>3</v>
      </c>
      <c r="D691" t="s">
        <v>3657</v>
      </c>
      <c r="E691" t="s">
        <v>4723</v>
      </c>
      <c r="F691" t="s">
        <v>4756</v>
      </c>
      <c r="G691" t="s">
        <v>1367</v>
      </c>
      <c r="H691" t="s">
        <v>3637</v>
      </c>
      <c r="I691" t="s">
        <v>3658</v>
      </c>
      <c r="J691" t="s">
        <v>4760</v>
      </c>
      <c r="K691">
        <v>1890</v>
      </c>
      <c r="L691" s="32" t="s">
        <v>9155</v>
      </c>
    </row>
    <row r="692" spans="1:12" x14ac:dyDescent="0.25">
      <c r="A692">
        <v>96386</v>
      </c>
      <c r="B692">
        <v>0.38326399999999999</v>
      </c>
      <c r="C692">
        <v>4</v>
      </c>
      <c r="D692" t="s">
        <v>6938</v>
      </c>
      <c r="E692" t="s">
        <v>4723</v>
      </c>
      <c r="F692" t="s">
        <v>4756</v>
      </c>
      <c r="G692" t="s">
        <v>4758</v>
      </c>
      <c r="H692" t="s">
        <v>4758</v>
      </c>
      <c r="I692" t="s">
        <v>6939</v>
      </c>
      <c r="J692" t="s">
        <v>4760</v>
      </c>
      <c r="K692">
        <v>2648</v>
      </c>
      <c r="L692" s="32" t="s">
        <v>9156</v>
      </c>
    </row>
    <row r="693" spans="1:12" x14ac:dyDescent="0.25">
      <c r="A693">
        <v>282446</v>
      </c>
      <c r="B693">
        <v>0.62168900000000005</v>
      </c>
      <c r="C693">
        <v>1</v>
      </c>
      <c r="D693" t="s">
        <v>2787</v>
      </c>
      <c r="E693" t="s">
        <v>4723</v>
      </c>
      <c r="F693" t="s">
        <v>4756</v>
      </c>
      <c r="G693" t="s">
        <v>1367</v>
      </c>
      <c r="H693" t="s">
        <v>1463</v>
      </c>
      <c r="I693" t="s">
        <v>2788</v>
      </c>
      <c r="J693" t="s">
        <v>4760</v>
      </c>
      <c r="K693">
        <v>6328</v>
      </c>
      <c r="L693" s="32" t="s">
        <v>9157</v>
      </c>
    </row>
    <row r="694" spans="1:12" x14ac:dyDescent="0.25">
      <c r="A694">
        <v>201879</v>
      </c>
      <c r="B694">
        <v>0.87715900000000002</v>
      </c>
      <c r="C694">
        <v>0</v>
      </c>
      <c r="D694" t="s">
        <v>2481</v>
      </c>
      <c r="E694" t="s">
        <v>4723</v>
      </c>
      <c r="F694" t="s">
        <v>4756</v>
      </c>
      <c r="G694" t="s">
        <v>2450</v>
      </c>
      <c r="H694" t="s">
        <v>2479</v>
      </c>
      <c r="I694" t="s">
        <v>2482</v>
      </c>
      <c r="J694" t="s">
        <v>4760</v>
      </c>
      <c r="K694">
        <v>1445</v>
      </c>
      <c r="L694" s="32" t="s">
        <v>9158</v>
      </c>
    </row>
    <row r="695" spans="1:12" x14ac:dyDescent="0.25">
      <c r="A695">
        <v>1053858</v>
      </c>
      <c r="B695">
        <v>0.22330900000000001</v>
      </c>
      <c r="C695">
        <v>0</v>
      </c>
      <c r="D695" t="s">
        <v>2741</v>
      </c>
      <c r="E695" t="s">
        <v>4723</v>
      </c>
      <c r="F695" t="s">
        <v>4756</v>
      </c>
      <c r="G695" t="s">
        <v>1367</v>
      </c>
      <c r="H695" t="s">
        <v>1463</v>
      </c>
      <c r="I695" t="s">
        <v>2742</v>
      </c>
      <c r="J695" t="s">
        <v>4760</v>
      </c>
      <c r="K695">
        <v>1246</v>
      </c>
      <c r="L695" s="32" t="s">
        <v>9159</v>
      </c>
    </row>
    <row r="696" spans="1:12" x14ac:dyDescent="0.25">
      <c r="A696">
        <v>223174</v>
      </c>
      <c r="B696">
        <v>21.124582</v>
      </c>
      <c r="C696">
        <v>0</v>
      </c>
      <c r="D696" t="s">
        <v>2933</v>
      </c>
      <c r="E696" t="s">
        <v>4723</v>
      </c>
      <c r="F696" t="s">
        <v>4756</v>
      </c>
      <c r="G696" t="s">
        <v>4758</v>
      </c>
      <c r="H696" t="s">
        <v>4758</v>
      </c>
      <c r="I696" t="s">
        <v>2934</v>
      </c>
      <c r="J696" t="s">
        <v>4760</v>
      </c>
      <c r="K696">
        <v>1156</v>
      </c>
      <c r="L696" s="32" t="s">
        <v>9160</v>
      </c>
    </row>
    <row r="697" spans="1:12" x14ac:dyDescent="0.25">
      <c r="A697">
        <v>1275051</v>
      </c>
      <c r="B697">
        <v>1.299331</v>
      </c>
      <c r="C697">
        <v>3</v>
      </c>
      <c r="D697" t="s">
        <v>6399</v>
      </c>
      <c r="E697" t="s">
        <v>4723</v>
      </c>
      <c r="F697" t="s">
        <v>4756</v>
      </c>
      <c r="G697" t="s">
        <v>6297</v>
      </c>
      <c r="H697" t="s">
        <v>6400</v>
      </c>
      <c r="I697" t="s">
        <v>1893</v>
      </c>
      <c r="J697" t="s">
        <v>4760</v>
      </c>
      <c r="K697">
        <v>3858</v>
      </c>
      <c r="L697" s="32" t="s">
        <v>9161</v>
      </c>
    </row>
    <row r="698" spans="1:12" x14ac:dyDescent="0.25">
      <c r="A698">
        <v>1190125</v>
      </c>
      <c r="B698">
        <v>1.0140210000000001</v>
      </c>
      <c r="C698">
        <v>0</v>
      </c>
      <c r="D698" t="s">
        <v>3874</v>
      </c>
      <c r="E698" t="s">
        <v>4723</v>
      </c>
      <c r="F698" t="s">
        <v>4756</v>
      </c>
      <c r="G698" t="s">
        <v>1367</v>
      </c>
      <c r="H698" t="s">
        <v>1463</v>
      </c>
      <c r="I698" t="s">
        <v>3875</v>
      </c>
      <c r="J698" t="s">
        <v>4760</v>
      </c>
      <c r="K698">
        <v>5604</v>
      </c>
      <c r="L698" s="32" t="s">
        <v>9162</v>
      </c>
    </row>
    <row r="699" spans="1:12" x14ac:dyDescent="0.25">
      <c r="A699">
        <v>215539</v>
      </c>
      <c r="B699">
        <v>0.53660099999999999</v>
      </c>
      <c r="C699">
        <v>3</v>
      </c>
      <c r="D699" t="s">
        <v>3752</v>
      </c>
      <c r="E699" t="s">
        <v>4723</v>
      </c>
      <c r="F699" t="s">
        <v>4756</v>
      </c>
      <c r="G699" t="s">
        <v>1367</v>
      </c>
      <c r="H699" t="s">
        <v>2610</v>
      </c>
      <c r="I699" t="s">
        <v>3753</v>
      </c>
      <c r="J699" t="s">
        <v>4760</v>
      </c>
      <c r="K699">
        <v>1685</v>
      </c>
      <c r="L699" s="32" t="s">
        <v>9163</v>
      </c>
    </row>
    <row r="700" spans="1:12" x14ac:dyDescent="0.25">
      <c r="A700">
        <v>303548</v>
      </c>
      <c r="B700">
        <v>0.41008</v>
      </c>
      <c r="C700">
        <v>0</v>
      </c>
      <c r="D700" t="s">
        <v>2194</v>
      </c>
      <c r="E700" t="s">
        <v>4723</v>
      </c>
      <c r="F700" t="s">
        <v>4756</v>
      </c>
      <c r="G700" t="s">
        <v>1367</v>
      </c>
      <c r="H700" t="s">
        <v>1463</v>
      </c>
      <c r="I700" t="s">
        <v>2195</v>
      </c>
      <c r="J700" t="s">
        <v>4760</v>
      </c>
      <c r="K700">
        <v>1462</v>
      </c>
      <c r="L700" s="32" t="s">
        <v>9164</v>
      </c>
    </row>
    <row r="701" spans="1:12" x14ac:dyDescent="0.25">
      <c r="A701">
        <v>230063</v>
      </c>
      <c r="B701">
        <v>0.89493100000000003</v>
      </c>
      <c r="C701">
        <v>0</v>
      </c>
      <c r="D701" t="s">
        <v>2998</v>
      </c>
      <c r="E701" t="s">
        <v>4723</v>
      </c>
      <c r="F701" t="s">
        <v>4756</v>
      </c>
      <c r="G701" t="s">
        <v>1367</v>
      </c>
      <c r="H701" t="s">
        <v>1463</v>
      </c>
      <c r="I701" t="s">
        <v>2999</v>
      </c>
      <c r="J701" t="s">
        <v>4760</v>
      </c>
      <c r="K701">
        <v>3171</v>
      </c>
      <c r="L701" s="32" t="s">
        <v>9165</v>
      </c>
    </row>
    <row r="702" spans="1:12" x14ac:dyDescent="0.25">
      <c r="A702">
        <v>1213260</v>
      </c>
      <c r="B702">
        <v>0.77963899999999997</v>
      </c>
      <c r="C702">
        <v>3</v>
      </c>
      <c r="D702" t="s">
        <v>2504</v>
      </c>
      <c r="E702" t="s">
        <v>4723</v>
      </c>
      <c r="F702" t="s">
        <v>4756</v>
      </c>
      <c r="G702" t="s">
        <v>2450</v>
      </c>
      <c r="H702" t="s">
        <v>2505</v>
      </c>
      <c r="I702" t="s">
        <v>2506</v>
      </c>
      <c r="J702" t="s">
        <v>4760</v>
      </c>
      <c r="K702">
        <v>1754</v>
      </c>
      <c r="L702" s="32" t="s">
        <v>9166</v>
      </c>
    </row>
    <row r="703" spans="1:12" x14ac:dyDescent="0.25">
      <c r="A703">
        <v>1054073</v>
      </c>
      <c r="B703">
        <v>0.240004</v>
      </c>
      <c r="C703">
        <v>1</v>
      </c>
      <c r="D703" t="s">
        <v>1940</v>
      </c>
      <c r="E703" t="s">
        <v>4723</v>
      </c>
      <c r="F703" t="s">
        <v>4756</v>
      </c>
      <c r="G703" t="s">
        <v>1367</v>
      </c>
      <c r="H703" t="s">
        <v>1463</v>
      </c>
      <c r="I703" t="s">
        <v>1941</v>
      </c>
      <c r="J703" t="s">
        <v>4760</v>
      </c>
      <c r="K703">
        <v>1886</v>
      </c>
      <c r="L703" s="32" t="s">
        <v>9167</v>
      </c>
    </row>
    <row r="704" spans="1:12" x14ac:dyDescent="0.25">
      <c r="A704">
        <v>1190600</v>
      </c>
      <c r="B704">
        <v>0.47581899999999999</v>
      </c>
      <c r="C704">
        <v>0</v>
      </c>
      <c r="D704" t="s">
        <v>1539</v>
      </c>
      <c r="E704" t="s">
        <v>4723</v>
      </c>
      <c r="F704" t="s">
        <v>4756</v>
      </c>
      <c r="G704" t="s">
        <v>1367</v>
      </c>
      <c r="H704" t="s">
        <v>1463</v>
      </c>
      <c r="I704" t="s">
        <v>1540</v>
      </c>
      <c r="J704" t="s">
        <v>4760</v>
      </c>
      <c r="K704">
        <v>4030</v>
      </c>
      <c r="L704" s="32" t="s">
        <v>9168</v>
      </c>
    </row>
    <row r="705" spans="1:12" x14ac:dyDescent="0.25">
      <c r="A705">
        <v>1206440</v>
      </c>
      <c r="B705">
        <v>0.39179700000000001</v>
      </c>
      <c r="C705">
        <v>1</v>
      </c>
      <c r="D705" t="s">
        <v>2693</v>
      </c>
      <c r="E705" t="s">
        <v>4723</v>
      </c>
      <c r="F705" t="s">
        <v>4756</v>
      </c>
      <c r="G705" t="s">
        <v>1367</v>
      </c>
      <c r="H705" t="s">
        <v>4758</v>
      </c>
      <c r="I705" t="s">
        <v>2694</v>
      </c>
      <c r="J705" t="s">
        <v>4760</v>
      </c>
      <c r="K705">
        <v>2908</v>
      </c>
      <c r="L705" s="32" t="s">
        <v>9169</v>
      </c>
    </row>
    <row r="706" spans="1:12" x14ac:dyDescent="0.25">
      <c r="A706">
        <v>222693</v>
      </c>
      <c r="B706">
        <v>1.440331</v>
      </c>
      <c r="C706">
        <v>1</v>
      </c>
      <c r="D706" t="s">
        <v>3669</v>
      </c>
      <c r="E706" t="s">
        <v>4723</v>
      </c>
      <c r="F706" t="s">
        <v>4756</v>
      </c>
      <c r="G706" t="s">
        <v>1367</v>
      </c>
      <c r="H706" t="s">
        <v>4758</v>
      </c>
      <c r="I706" t="s">
        <v>3670</v>
      </c>
      <c r="J706" t="s">
        <v>4760</v>
      </c>
      <c r="K706">
        <v>5533</v>
      </c>
      <c r="L706" s="32" t="s">
        <v>9170</v>
      </c>
    </row>
    <row r="707" spans="1:12" x14ac:dyDescent="0.25">
      <c r="A707">
        <v>96512</v>
      </c>
      <c r="B707">
        <v>0.40148200000000001</v>
      </c>
      <c r="C707">
        <v>2</v>
      </c>
      <c r="D707" t="s">
        <v>2690</v>
      </c>
      <c r="E707" t="s">
        <v>4723</v>
      </c>
      <c r="F707" t="s">
        <v>4756</v>
      </c>
      <c r="G707" t="s">
        <v>1367</v>
      </c>
      <c r="H707" t="s">
        <v>2691</v>
      </c>
      <c r="I707" t="s">
        <v>2692</v>
      </c>
      <c r="J707" t="s">
        <v>4760</v>
      </c>
      <c r="K707">
        <v>2615</v>
      </c>
      <c r="L707" s="32" t="s">
        <v>9171</v>
      </c>
    </row>
    <row r="708" spans="1:12" x14ac:dyDescent="0.25">
      <c r="A708">
        <v>222675</v>
      </c>
      <c r="B708">
        <v>0.48735200000000001</v>
      </c>
      <c r="C708">
        <v>0</v>
      </c>
      <c r="D708" t="s">
        <v>2114</v>
      </c>
      <c r="E708" t="s">
        <v>4723</v>
      </c>
      <c r="F708" t="s">
        <v>4756</v>
      </c>
      <c r="G708" t="s">
        <v>1367</v>
      </c>
      <c r="H708" t="s">
        <v>1463</v>
      </c>
      <c r="I708" t="s">
        <v>2115</v>
      </c>
      <c r="J708" t="s">
        <v>4760</v>
      </c>
      <c r="K708">
        <v>1170</v>
      </c>
      <c r="L708" s="32" t="s">
        <v>9172</v>
      </c>
    </row>
    <row r="709" spans="1:12" x14ac:dyDescent="0.25">
      <c r="A709">
        <v>207752</v>
      </c>
      <c r="B709">
        <v>0.62101899999999999</v>
      </c>
      <c r="C709">
        <v>0</v>
      </c>
      <c r="D709" t="s">
        <v>2571</v>
      </c>
      <c r="E709" t="s">
        <v>4723</v>
      </c>
      <c r="F709" t="s">
        <v>4756</v>
      </c>
      <c r="G709" t="s">
        <v>2450</v>
      </c>
      <c r="H709" t="s">
        <v>2479</v>
      </c>
      <c r="I709" t="s">
        <v>2572</v>
      </c>
      <c r="J709" t="s">
        <v>4760</v>
      </c>
      <c r="K709">
        <v>1677</v>
      </c>
      <c r="L709" s="32" t="s">
        <v>9173</v>
      </c>
    </row>
    <row r="710" spans="1:12" x14ac:dyDescent="0.25">
      <c r="A710">
        <v>1042521</v>
      </c>
      <c r="B710">
        <v>1.254103</v>
      </c>
      <c r="C710">
        <v>0</v>
      </c>
      <c r="D710" t="s">
        <v>6303</v>
      </c>
      <c r="E710" t="s">
        <v>4723</v>
      </c>
      <c r="F710" t="s">
        <v>4756</v>
      </c>
      <c r="G710" t="s">
        <v>6297</v>
      </c>
      <c r="H710" t="s">
        <v>1463</v>
      </c>
      <c r="I710" t="s">
        <v>6304</v>
      </c>
      <c r="J710" t="s">
        <v>4760</v>
      </c>
      <c r="K710">
        <v>2795</v>
      </c>
      <c r="L710" s="32" t="s">
        <v>9174</v>
      </c>
    </row>
    <row r="711" spans="1:12" x14ac:dyDescent="0.25">
      <c r="A711">
        <v>1206729</v>
      </c>
      <c r="B711">
        <v>0.37268200000000001</v>
      </c>
      <c r="C711">
        <v>0</v>
      </c>
      <c r="D711" t="s">
        <v>1936</v>
      </c>
      <c r="E711" t="s">
        <v>4723</v>
      </c>
      <c r="F711" t="s">
        <v>4756</v>
      </c>
      <c r="G711" t="s">
        <v>1367</v>
      </c>
      <c r="H711" t="s">
        <v>1463</v>
      </c>
      <c r="I711" t="s">
        <v>1937</v>
      </c>
      <c r="J711" t="s">
        <v>4760</v>
      </c>
      <c r="K711">
        <v>4071</v>
      </c>
      <c r="L711" s="32" t="s">
        <v>9175</v>
      </c>
    </row>
    <row r="712" spans="1:12" x14ac:dyDescent="0.25">
      <c r="A712">
        <v>1190558</v>
      </c>
      <c r="B712">
        <v>270.48064599999998</v>
      </c>
      <c r="C712">
        <v>2</v>
      </c>
      <c r="D712" t="s">
        <v>1436</v>
      </c>
      <c r="E712" t="s">
        <v>4723</v>
      </c>
      <c r="F712" t="s">
        <v>4756</v>
      </c>
      <c r="G712" t="s">
        <v>1437</v>
      </c>
      <c r="H712" t="s">
        <v>4758</v>
      </c>
      <c r="I712" t="s">
        <v>1438</v>
      </c>
      <c r="J712" t="s">
        <v>4760</v>
      </c>
      <c r="K712">
        <v>457</v>
      </c>
      <c r="L712" s="32" t="s">
        <v>9176</v>
      </c>
    </row>
    <row r="713" spans="1:12" x14ac:dyDescent="0.25">
      <c r="A713">
        <v>83237</v>
      </c>
      <c r="B713">
        <v>1.524578</v>
      </c>
      <c r="C713">
        <v>2</v>
      </c>
      <c r="D713" t="s">
        <v>2753</v>
      </c>
      <c r="E713" t="s">
        <v>4723</v>
      </c>
      <c r="F713" t="s">
        <v>4756</v>
      </c>
      <c r="G713" t="s">
        <v>1367</v>
      </c>
      <c r="H713" t="s">
        <v>1463</v>
      </c>
      <c r="I713" t="s">
        <v>2754</v>
      </c>
      <c r="J713" t="s">
        <v>4760</v>
      </c>
      <c r="K713">
        <v>4962</v>
      </c>
      <c r="L713" s="32" t="s">
        <v>9177</v>
      </c>
    </row>
    <row r="714" spans="1:12" x14ac:dyDescent="0.25">
      <c r="A714">
        <v>201543</v>
      </c>
      <c r="B714">
        <v>0.915493</v>
      </c>
      <c r="C714">
        <v>2</v>
      </c>
      <c r="D714" t="s">
        <v>2840</v>
      </c>
      <c r="E714" t="s">
        <v>4723</v>
      </c>
      <c r="F714" t="s">
        <v>4756</v>
      </c>
      <c r="G714" t="s">
        <v>1367</v>
      </c>
      <c r="H714" t="s">
        <v>1463</v>
      </c>
      <c r="I714" t="s">
        <v>2841</v>
      </c>
      <c r="J714" t="s">
        <v>4760</v>
      </c>
      <c r="K714">
        <v>4278</v>
      </c>
      <c r="L714" s="32" t="s">
        <v>9178</v>
      </c>
    </row>
    <row r="715" spans="1:12" x14ac:dyDescent="0.25">
      <c r="A715">
        <v>1239417</v>
      </c>
      <c r="B715">
        <v>39.929538999999998</v>
      </c>
      <c r="C715">
        <v>1</v>
      </c>
      <c r="D715" t="s">
        <v>1454</v>
      </c>
      <c r="E715" t="s">
        <v>4723</v>
      </c>
      <c r="F715" t="s">
        <v>4756</v>
      </c>
      <c r="G715" t="s">
        <v>1437</v>
      </c>
      <c r="H715" t="s">
        <v>4758</v>
      </c>
      <c r="I715" t="s">
        <v>1455</v>
      </c>
      <c r="J715" t="s">
        <v>4760</v>
      </c>
      <c r="K715">
        <v>2057</v>
      </c>
      <c r="L715" s="32" t="s">
        <v>9179</v>
      </c>
    </row>
    <row r="716" spans="1:12" x14ac:dyDescent="0.25">
      <c r="A716">
        <v>83395</v>
      </c>
      <c r="B716">
        <v>0.37946099999999999</v>
      </c>
      <c r="C716">
        <v>2</v>
      </c>
      <c r="D716" t="s">
        <v>6323</v>
      </c>
      <c r="E716" t="s">
        <v>4723</v>
      </c>
      <c r="F716" t="s">
        <v>4756</v>
      </c>
      <c r="G716" t="s">
        <v>1367</v>
      </c>
      <c r="H716" t="s">
        <v>1463</v>
      </c>
      <c r="I716" t="s">
        <v>6324</v>
      </c>
      <c r="J716" t="s">
        <v>4760</v>
      </c>
      <c r="K716">
        <v>2337</v>
      </c>
      <c r="L716" s="32" t="s">
        <v>9180</v>
      </c>
    </row>
    <row r="717" spans="1:12" x14ac:dyDescent="0.25">
      <c r="A717">
        <v>1206930</v>
      </c>
      <c r="B717">
        <v>1.3377030000000001</v>
      </c>
      <c r="C717">
        <v>0</v>
      </c>
      <c r="D717" t="s">
        <v>3667</v>
      </c>
      <c r="E717" t="s">
        <v>4723</v>
      </c>
      <c r="F717" t="s">
        <v>4756</v>
      </c>
      <c r="G717" t="s">
        <v>1367</v>
      </c>
      <c r="H717" t="s">
        <v>4758</v>
      </c>
      <c r="I717" t="s">
        <v>3668</v>
      </c>
      <c r="J717" t="s">
        <v>4760</v>
      </c>
      <c r="K717">
        <v>7477</v>
      </c>
      <c r="L717" s="32" t="s">
        <v>9181</v>
      </c>
    </row>
    <row r="718" spans="1:12" x14ac:dyDescent="0.25">
      <c r="A718">
        <v>96492</v>
      </c>
      <c r="B718">
        <v>0.73201899999999998</v>
      </c>
      <c r="C718">
        <v>1</v>
      </c>
      <c r="D718" t="s">
        <v>2759</v>
      </c>
      <c r="E718" t="s">
        <v>4723</v>
      </c>
      <c r="F718" t="s">
        <v>4756</v>
      </c>
      <c r="G718" t="s">
        <v>1367</v>
      </c>
      <c r="H718" t="s">
        <v>1463</v>
      </c>
      <c r="I718" t="s">
        <v>2760</v>
      </c>
      <c r="J718" t="s">
        <v>4760</v>
      </c>
      <c r="K718">
        <v>6111</v>
      </c>
      <c r="L718" s="32" t="s">
        <v>9182</v>
      </c>
    </row>
    <row r="719" spans="1:12" x14ac:dyDescent="0.25">
      <c r="A719">
        <v>201604</v>
      </c>
      <c r="B719">
        <v>0.37826100000000001</v>
      </c>
      <c r="C719">
        <v>0</v>
      </c>
      <c r="D719" t="s">
        <v>2104</v>
      </c>
      <c r="E719" t="s">
        <v>4723</v>
      </c>
      <c r="F719" t="s">
        <v>4756</v>
      </c>
      <c r="G719" t="s">
        <v>1367</v>
      </c>
      <c r="H719" t="s">
        <v>1463</v>
      </c>
      <c r="I719" t="s">
        <v>2105</v>
      </c>
      <c r="J719" t="s">
        <v>4760</v>
      </c>
      <c r="K719">
        <v>2410</v>
      </c>
      <c r="L719" s="32" t="s">
        <v>9183</v>
      </c>
    </row>
    <row r="720" spans="1:12" x14ac:dyDescent="0.25">
      <c r="A720">
        <v>207654</v>
      </c>
      <c r="B720">
        <v>0.192773</v>
      </c>
      <c r="C720">
        <v>0</v>
      </c>
      <c r="D720" t="s">
        <v>2190</v>
      </c>
      <c r="E720" t="s">
        <v>4723</v>
      </c>
      <c r="F720" t="s">
        <v>4756</v>
      </c>
      <c r="G720" t="s">
        <v>1367</v>
      </c>
      <c r="H720" t="s">
        <v>1463</v>
      </c>
      <c r="I720" t="s">
        <v>2191</v>
      </c>
      <c r="J720" t="s">
        <v>4760</v>
      </c>
      <c r="K720">
        <v>1186</v>
      </c>
      <c r="L720" s="32" t="s">
        <v>9184</v>
      </c>
    </row>
    <row r="721" spans="1:12" x14ac:dyDescent="0.25">
      <c r="A721">
        <v>230024</v>
      </c>
      <c r="B721">
        <v>0.27827200000000002</v>
      </c>
      <c r="C721">
        <v>1</v>
      </c>
      <c r="D721" t="s">
        <v>3460</v>
      </c>
      <c r="E721" t="s">
        <v>4723</v>
      </c>
      <c r="F721" t="s">
        <v>4756</v>
      </c>
      <c r="G721" t="s">
        <v>1367</v>
      </c>
      <c r="H721" t="s">
        <v>1463</v>
      </c>
      <c r="I721" t="s">
        <v>3461</v>
      </c>
      <c r="J721" t="s">
        <v>4760</v>
      </c>
      <c r="K721">
        <v>3559</v>
      </c>
      <c r="L721" s="32" t="s">
        <v>9185</v>
      </c>
    </row>
    <row r="722" spans="1:12" x14ac:dyDescent="0.25">
      <c r="A722">
        <v>153584</v>
      </c>
      <c r="B722">
        <v>0.293879</v>
      </c>
      <c r="C722">
        <v>3</v>
      </c>
      <c r="D722" t="s">
        <v>6381</v>
      </c>
      <c r="E722" t="s">
        <v>4723</v>
      </c>
      <c r="F722" t="s">
        <v>4756</v>
      </c>
      <c r="G722" t="s">
        <v>1367</v>
      </c>
      <c r="H722" t="s">
        <v>1463</v>
      </c>
      <c r="I722" t="s">
        <v>6382</v>
      </c>
      <c r="J722" t="s">
        <v>4760</v>
      </c>
      <c r="K722">
        <v>2670</v>
      </c>
      <c r="L722" s="32" t="s">
        <v>9186</v>
      </c>
    </row>
    <row r="723" spans="1:12" x14ac:dyDescent="0.25">
      <c r="A723">
        <v>1197090</v>
      </c>
      <c r="B723">
        <v>0.75361999999999996</v>
      </c>
      <c r="C723">
        <v>2</v>
      </c>
      <c r="D723" t="s">
        <v>3880</v>
      </c>
      <c r="E723" t="s">
        <v>4723</v>
      </c>
      <c r="F723" t="s">
        <v>4756</v>
      </c>
      <c r="G723" t="s">
        <v>1367</v>
      </c>
      <c r="H723" t="s">
        <v>1463</v>
      </c>
      <c r="I723" t="s">
        <v>3881</v>
      </c>
      <c r="J723" t="s">
        <v>4760</v>
      </c>
      <c r="K723">
        <v>3715</v>
      </c>
      <c r="L723" s="32" t="s">
        <v>9187</v>
      </c>
    </row>
    <row r="724" spans="1:12" x14ac:dyDescent="0.25">
      <c r="A724">
        <v>215598</v>
      </c>
      <c r="B724">
        <v>149.18620999999999</v>
      </c>
      <c r="C724">
        <v>3</v>
      </c>
      <c r="D724" t="s">
        <v>1448</v>
      </c>
      <c r="E724" t="s">
        <v>4723</v>
      </c>
      <c r="F724" t="s">
        <v>4756</v>
      </c>
      <c r="G724" t="s">
        <v>1446</v>
      </c>
      <c r="H724" t="s">
        <v>4758</v>
      </c>
      <c r="I724" t="s">
        <v>1449</v>
      </c>
      <c r="J724" t="s">
        <v>4760</v>
      </c>
      <c r="K724">
        <v>151</v>
      </c>
      <c r="L724" s="32" t="s">
        <v>9188</v>
      </c>
    </row>
    <row r="725" spans="1:12" x14ac:dyDescent="0.25">
      <c r="A725">
        <v>83332</v>
      </c>
      <c r="B725">
        <v>0.98260700000000001</v>
      </c>
      <c r="C725">
        <v>3</v>
      </c>
      <c r="D725" t="s">
        <v>3770</v>
      </c>
      <c r="E725" t="s">
        <v>4723</v>
      </c>
      <c r="F725" t="s">
        <v>4756</v>
      </c>
      <c r="G725" t="s">
        <v>1367</v>
      </c>
      <c r="H725" t="s">
        <v>3738</v>
      </c>
      <c r="I725" t="s">
        <v>3771</v>
      </c>
      <c r="J725" t="s">
        <v>4760</v>
      </c>
      <c r="K725">
        <v>4806</v>
      </c>
      <c r="L725" s="32" t="s">
        <v>9189</v>
      </c>
    </row>
    <row r="726" spans="1:12" x14ac:dyDescent="0.25">
      <c r="A726">
        <v>303727</v>
      </c>
      <c r="B726">
        <v>2.9512659999999999</v>
      </c>
      <c r="C726">
        <v>1</v>
      </c>
      <c r="D726" t="s">
        <v>3758</v>
      </c>
      <c r="E726" t="s">
        <v>4723</v>
      </c>
      <c r="F726" t="s">
        <v>4756</v>
      </c>
      <c r="G726" t="s">
        <v>2297</v>
      </c>
      <c r="H726" t="s">
        <v>4758</v>
      </c>
      <c r="I726" t="s">
        <v>3759</v>
      </c>
      <c r="J726" t="s">
        <v>4760</v>
      </c>
      <c r="K726">
        <v>8532</v>
      </c>
      <c r="L726" s="32" t="s">
        <v>9190</v>
      </c>
    </row>
    <row r="727" spans="1:12" x14ac:dyDescent="0.25">
      <c r="A727">
        <v>303609</v>
      </c>
      <c r="B727">
        <v>0.86585100000000004</v>
      </c>
      <c r="C727">
        <v>0</v>
      </c>
      <c r="D727" t="s">
        <v>2519</v>
      </c>
      <c r="E727" t="s">
        <v>4723</v>
      </c>
      <c r="F727" t="s">
        <v>4756</v>
      </c>
      <c r="G727" t="s">
        <v>2450</v>
      </c>
      <c r="H727" t="s">
        <v>2505</v>
      </c>
      <c r="I727" t="s">
        <v>2520</v>
      </c>
      <c r="J727" t="s">
        <v>4760</v>
      </c>
      <c r="K727">
        <v>1463</v>
      </c>
      <c r="L727" s="32" t="s">
        <v>9191</v>
      </c>
    </row>
    <row r="728" spans="1:12" x14ac:dyDescent="0.25">
      <c r="A728">
        <v>1054207</v>
      </c>
      <c r="B728">
        <v>0.25285099999999999</v>
      </c>
      <c r="C728">
        <v>0</v>
      </c>
      <c r="D728" t="s">
        <v>2245</v>
      </c>
      <c r="E728" t="s">
        <v>4723</v>
      </c>
      <c r="F728" t="s">
        <v>4756</v>
      </c>
      <c r="G728" t="s">
        <v>1367</v>
      </c>
      <c r="H728" t="s">
        <v>1463</v>
      </c>
      <c r="I728" t="s">
        <v>2246</v>
      </c>
      <c r="J728" t="s">
        <v>4760</v>
      </c>
      <c r="K728">
        <v>2304</v>
      </c>
      <c r="L728" s="32" t="s">
        <v>9192</v>
      </c>
    </row>
    <row r="729" spans="1:12" x14ac:dyDescent="0.25">
      <c r="A729">
        <v>238394</v>
      </c>
      <c r="B729">
        <v>0.50106799999999996</v>
      </c>
      <c r="C729">
        <v>1</v>
      </c>
      <c r="D729" t="s">
        <v>1497</v>
      </c>
      <c r="E729" t="s">
        <v>4723</v>
      </c>
      <c r="F729" t="s">
        <v>4756</v>
      </c>
      <c r="G729" t="s">
        <v>1367</v>
      </c>
      <c r="H729" t="s">
        <v>1463</v>
      </c>
      <c r="I729" t="s">
        <v>1498</v>
      </c>
      <c r="J729" t="s">
        <v>4760</v>
      </c>
      <c r="K729">
        <v>2099</v>
      </c>
      <c r="L729" s="32" t="s">
        <v>9193</v>
      </c>
    </row>
    <row r="730" spans="1:12" x14ac:dyDescent="0.25">
      <c r="A730">
        <v>1219881</v>
      </c>
      <c r="B730">
        <v>0.54493100000000005</v>
      </c>
      <c r="C730">
        <v>3</v>
      </c>
      <c r="D730" t="s">
        <v>1487</v>
      </c>
      <c r="E730" t="s">
        <v>4723</v>
      </c>
      <c r="F730" t="s">
        <v>4756</v>
      </c>
      <c r="G730" t="s">
        <v>1367</v>
      </c>
      <c r="H730" t="s">
        <v>1463</v>
      </c>
      <c r="I730" t="s">
        <v>1488</v>
      </c>
      <c r="J730" t="s">
        <v>4760</v>
      </c>
      <c r="K730">
        <v>2488</v>
      </c>
      <c r="L730" s="32" t="s">
        <v>9194</v>
      </c>
    </row>
    <row r="731" spans="1:12" x14ac:dyDescent="0.25">
      <c r="A731">
        <v>1219784</v>
      </c>
      <c r="B731">
        <v>2.3465090000000002</v>
      </c>
      <c r="C731">
        <v>0</v>
      </c>
      <c r="D731" t="s">
        <v>2719</v>
      </c>
      <c r="E731" t="s">
        <v>4723</v>
      </c>
      <c r="F731" t="s">
        <v>4756</v>
      </c>
      <c r="G731" t="s">
        <v>1367</v>
      </c>
      <c r="H731" t="s">
        <v>1463</v>
      </c>
      <c r="I731" t="s">
        <v>2720</v>
      </c>
      <c r="J731" t="s">
        <v>4760</v>
      </c>
      <c r="K731">
        <v>1668</v>
      </c>
      <c r="L731" s="32" t="s">
        <v>9195</v>
      </c>
    </row>
    <row r="732" spans="1:12" x14ac:dyDescent="0.25">
      <c r="A732">
        <v>222953</v>
      </c>
      <c r="B732">
        <v>0.49626399999999998</v>
      </c>
      <c r="C732">
        <v>3</v>
      </c>
      <c r="D732" t="s">
        <v>6940</v>
      </c>
      <c r="E732" t="s">
        <v>4723</v>
      </c>
      <c r="F732" t="s">
        <v>4756</v>
      </c>
      <c r="G732" t="s">
        <v>1367</v>
      </c>
      <c r="H732" t="s">
        <v>1368</v>
      </c>
      <c r="I732" t="s">
        <v>6941</v>
      </c>
      <c r="J732" t="s">
        <v>4760</v>
      </c>
      <c r="K732">
        <v>3257</v>
      </c>
      <c r="L732" s="32" t="s">
        <v>9196</v>
      </c>
    </row>
    <row r="733" spans="1:12" x14ac:dyDescent="0.25">
      <c r="A733">
        <v>282464</v>
      </c>
      <c r="B733">
        <v>0.41637099999999999</v>
      </c>
      <c r="C733">
        <v>4</v>
      </c>
      <c r="D733" t="s">
        <v>3462</v>
      </c>
      <c r="E733" t="s">
        <v>4723</v>
      </c>
      <c r="F733" t="s">
        <v>4756</v>
      </c>
      <c r="G733" t="s">
        <v>1367</v>
      </c>
      <c r="H733" t="s">
        <v>4758</v>
      </c>
      <c r="I733" t="s">
        <v>3463</v>
      </c>
      <c r="J733" t="s">
        <v>4760</v>
      </c>
      <c r="K733">
        <v>3814</v>
      </c>
      <c r="L733" s="32" t="s">
        <v>9197</v>
      </c>
    </row>
    <row r="734" spans="1:12" x14ac:dyDescent="0.25">
      <c r="A734">
        <v>153605</v>
      </c>
      <c r="B734">
        <v>0.47947699999999999</v>
      </c>
      <c r="C734">
        <v>2</v>
      </c>
      <c r="D734" t="s">
        <v>1974</v>
      </c>
      <c r="E734" t="s">
        <v>4723</v>
      </c>
      <c r="F734" t="s">
        <v>4756</v>
      </c>
      <c r="G734" t="s">
        <v>1367</v>
      </c>
      <c r="H734" t="s">
        <v>1463</v>
      </c>
      <c r="I734" t="s">
        <v>1975</v>
      </c>
      <c r="J734" t="s">
        <v>4760</v>
      </c>
      <c r="K734">
        <v>1357</v>
      </c>
      <c r="L734" s="32" t="s">
        <v>9198</v>
      </c>
    </row>
    <row r="735" spans="1:12" x14ac:dyDescent="0.25">
      <c r="A735">
        <v>195583</v>
      </c>
      <c r="B735">
        <v>0.51119800000000004</v>
      </c>
      <c r="C735">
        <v>4</v>
      </c>
      <c r="D735" t="s">
        <v>2168</v>
      </c>
      <c r="E735" t="s">
        <v>4723</v>
      </c>
      <c r="F735" t="s">
        <v>4756</v>
      </c>
      <c r="G735" t="s">
        <v>1367</v>
      </c>
      <c r="H735" t="s">
        <v>1463</v>
      </c>
      <c r="I735" t="s">
        <v>2169</v>
      </c>
      <c r="J735" t="s">
        <v>4760</v>
      </c>
      <c r="K735">
        <v>4486</v>
      </c>
      <c r="L735" s="32" t="s">
        <v>9199</v>
      </c>
    </row>
    <row r="736" spans="1:12" x14ac:dyDescent="0.25">
      <c r="A736">
        <v>229808</v>
      </c>
      <c r="B736">
        <v>0.35295199999999999</v>
      </c>
      <c r="C736">
        <v>2</v>
      </c>
      <c r="D736" t="s">
        <v>3606</v>
      </c>
      <c r="E736" t="s">
        <v>4723</v>
      </c>
      <c r="F736" t="s">
        <v>4756</v>
      </c>
      <c r="G736" t="s">
        <v>1367</v>
      </c>
      <c r="H736" t="s">
        <v>1463</v>
      </c>
      <c r="I736" t="s">
        <v>3607</v>
      </c>
      <c r="J736" t="s">
        <v>4760</v>
      </c>
      <c r="K736">
        <v>3753</v>
      </c>
      <c r="L736" s="32" t="s">
        <v>9200</v>
      </c>
    </row>
    <row r="737" spans="1:12" x14ac:dyDescent="0.25">
      <c r="A737">
        <v>190399</v>
      </c>
      <c r="B737">
        <v>1.0272889999999999</v>
      </c>
      <c r="C737">
        <v>0</v>
      </c>
      <c r="D737" t="s">
        <v>2577</v>
      </c>
      <c r="E737" t="s">
        <v>4723</v>
      </c>
      <c r="F737" t="s">
        <v>4756</v>
      </c>
      <c r="G737" t="s">
        <v>1367</v>
      </c>
      <c r="H737" t="s">
        <v>2479</v>
      </c>
      <c r="I737" t="s">
        <v>2578</v>
      </c>
      <c r="J737" t="s">
        <v>4760</v>
      </c>
      <c r="K737">
        <v>5602</v>
      </c>
      <c r="L737" s="32" t="s">
        <v>9201</v>
      </c>
    </row>
    <row r="738" spans="1:12" x14ac:dyDescent="0.25">
      <c r="A738">
        <v>1042578</v>
      </c>
      <c r="B738">
        <v>84.311289000000002</v>
      </c>
      <c r="C738">
        <v>0</v>
      </c>
      <c r="D738" t="s">
        <v>3384</v>
      </c>
      <c r="E738" t="s">
        <v>4723</v>
      </c>
      <c r="F738" t="s">
        <v>4756</v>
      </c>
      <c r="G738" t="s">
        <v>4758</v>
      </c>
      <c r="H738" t="s">
        <v>4758</v>
      </c>
      <c r="I738" t="s">
        <v>3385</v>
      </c>
      <c r="J738" t="s">
        <v>4760</v>
      </c>
      <c r="K738">
        <v>6291</v>
      </c>
      <c r="L738" s="32" t="s">
        <v>9202</v>
      </c>
    </row>
    <row r="739" spans="1:12" x14ac:dyDescent="0.25">
      <c r="A739">
        <v>312536</v>
      </c>
      <c r="B739">
        <v>1.535601</v>
      </c>
      <c r="C739">
        <v>1</v>
      </c>
      <c r="D739" t="s">
        <v>2404</v>
      </c>
      <c r="E739" t="s">
        <v>4723</v>
      </c>
      <c r="F739" t="s">
        <v>4756</v>
      </c>
      <c r="G739" t="s">
        <v>1367</v>
      </c>
      <c r="H739" t="s">
        <v>4758</v>
      </c>
      <c r="I739" t="s">
        <v>2405</v>
      </c>
      <c r="J739" t="s">
        <v>4760</v>
      </c>
      <c r="K739">
        <v>3777</v>
      </c>
      <c r="L739" s="32" t="s">
        <v>9203</v>
      </c>
    </row>
    <row r="740" spans="1:12" x14ac:dyDescent="0.25">
      <c r="A740">
        <v>1070306</v>
      </c>
      <c r="B740">
        <v>0.99909899999999996</v>
      </c>
      <c r="C740">
        <v>1</v>
      </c>
      <c r="D740" t="s">
        <v>3588</v>
      </c>
      <c r="E740" t="s">
        <v>4723</v>
      </c>
      <c r="F740" t="s">
        <v>4756</v>
      </c>
      <c r="G740" t="s">
        <v>1367</v>
      </c>
      <c r="H740" t="s">
        <v>1463</v>
      </c>
      <c r="I740" t="s">
        <v>3589</v>
      </c>
      <c r="J740" t="s">
        <v>4760</v>
      </c>
      <c r="K740">
        <v>4920</v>
      </c>
      <c r="L740" s="32" t="s">
        <v>9204</v>
      </c>
    </row>
    <row r="741" spans="1:12" x14ac:dyDescent="0.25">
      <c r="A741">
        <v>190208</v>
      </c>
      <c r="B741">
        <v>0.67551099999999997</v>
      </c>
      <c r="C741">
        <v>3</v>
      </c>
      <c r="D741" t="s">
        <v>2284</v>
      </c>
      <c r="E741" t="s">
        <v>4723</v>
      </c>
      <c r="F741" t="s">
        <v>4756</v>
      </c>
      <c r="G741" t="s">
        <v>1367</v>
      </c>
      <c r="H741" t="s">
        <v>1463</v>
      </c>
      <c r="I741" t="s">
        <v>2285</v>
      </c>
      <c r="J741" t="s">
        <v>4760</v>
      </c>
      <c r="K741">
        <v>1445</v>
      </c>
      <c r="L741" s="32" t="s">
        <v>9205</v>
      </c>
    </row>
    <row r="742" spans="1:12" x14ac:dyDescent="0.25">
      <c r="A742">
        <v>249079</v>
      </c>
      <c r="B742">
        <v>0.528389</v>
      </c>
      <c r="C742">
        <v>1</v>
      </c>
      <c r="D742" t="s">
        <v>1513</v>
      </c>
      <c r="E742" t="s">
        <v>4723</v>
      </c>
      <c r="F742" t="s">
        <v>4756</v>
      </c>
      <c r="G742" t="s">
        <v>1367</v>
      </c>
      <c r="H742" t="s">
        <v>1463</v>
      </c>
      <c r="I742" t="s">
        <v>1514</v>
      </c>
      <c r="J742" t="s">
        <v>4760</v>
      </c>
      <c r="K742">
        <v>2022</v>
      </c>
      <c r="L742" s="32" t="s">
        <v>9206</v>
      </c>
    </row>
    <row r="743" spans="1:12" x14ac:dyDescent="0.25">
      <c r="A743">
        <v>1220039</v>
      </c>
      <c r="B743">
        <v>0.34404499999999999</v>
      </c>
      <c r="C743">
        <v>5</v>
      </c>
      <c r="D743" t="s">
        <v>2184</v>
      </c>
      <c r="E743" t="s">
        <v>4723</v>
      </c>
      <c r="F743" t="s">
        <v>4756</v>
      </c>
      <c r="G743" t="s">
        <v>1367</v>
      </c>
      <c r="H743" t="s">
        <v>1463</v>
      </c>
      <c r="I743" t="s">
        <v>2185</v>
      </c>
      <c r="J743" t="s">
        <v>4760</v>
      </c>
      <c r="K743">
        <v>2170</v>
      </c>
      <c r="L743" s="32" t="s">
        <v>9207</v>
      </c>
    </row>
    <row r="744" spans="1:12" x14ac:dyDescent="0.25">
      <c r="A744">
        <v>229966</v>
      </c>
      <c r="B744">
        <v>0.50767300000000004</v>
      </c>
      <c r="C744">
        <v>1</v>
      </c>
      <c r="D744" t="s">
        <v>2268</v>
      </c>
      <c r="E744" t="s">
        <v>4723</v>
      </c>
      <c r="F744" t="s">
        <v>4756</v>
      </c>
      <c r="G744" t="s">
        <v>1367</v>
      </c>
      <c r="H744" t="s">
        <v>1368</v>
      </c>
      <c r="I744" t="s">
        <v>2269</v>
      </c>
      <c r="J744" t="s">
        <v>4760</v>
      </c>
      <c r="K744">
        <v>2634</v>
      </c>
      <c r="L744" s="32" t="s">
        <v>9208</v>
      </c>
    </row>
    <row r="745" spans="1:12" x14ac:dyDescent="0.25">
      <c r="A745">
        <v>238618</v>
      </c>
      <c r="B745">
        <v>0.98492400000000002</v>
      </c>
      <c r="C745">
        <v>3</v>
      </c>
      <c r="D745" t="s">
        <v>3468</v>
      </c>
      <c r="E745" t="s">
        <v>4723</v>
      </c>
      <c r="F745" t="s">
        <v>4756</v>
      </c>
      <c r="G745" t="s">
        <v>1367</v>
      </c>
      <c r="H745" t="s">
        <v>6400</v>
      </c>
      <c r="I745" t="s">
        <v>3469</v>
      </c>
      <c r="J745" t="s">
        <v>4760</v>
      </c>
      <c r="K745">
        <v>4905</v>
      </c>
      <c r="L745" s="32" t="s">
        <v>9209</v>
      </c>
    </row>
    <row r="746" spans="1:12" x14ac:dyDescent="0.25">
      <c r="A746">
        <v>153662</v>
      </c>
      <c r="B746">
        <v>0.44645499999999999</v>
      </c>
      <c r="C746">
        <v>2</v>
      </c>
      <c r="D746" t="s">
        <v>3000</v>
      </c>
      <c r="E746" t="s">
        <v>4723</v>
      </c>
      <c r="F746" t="s">
        <v>4756</v>
      </c>
      <c r="G746" t="s">
        <v>1367</v>
      </c>
      <c r="H746" t="s">
        <v>1463</v>
      </c>
      <c r="I746" t="s">
        <v>3001</v>
      </c>
      <c r="J746" t="s">
        <v>4760</v>
      </c>
      <c r="K746">
        <v>2487</v>
      </c>
      <c r="L746" s="32" t="s">
        <v>9210</v>
      </c>
    </row>
    <row r="747" spans="1:12" x14ac:dyDescent="0.25">
      <c r="A747">
        <v>1213282</v>
      </c>
      <c r="B747">
        <v>1.320513</v>
      </c>
      <c r="C747">
        <v>5</v>
      </c>
      <c r="D747" t="s">
        <v>2470</v>
      </c>
      <c r="E747" t="s">
        <v>4723</v>
      </c>
      <c r="F747" t="s">
        <v>4756</v>
      </c>
      <c r="G747" t="s">
        <v>4758</v>
      </c>
      <c r="H747" t="s">
        <v>4758</v>
      </c>
      <c r="I747" t="s">
        <v>2471</v>
      </c>
      <c r="J747" t="s">
        <v>4760</v>
      </c>
      <c r="K747">
        <v>4508</v>
      </c>
      <c r="L747" s="32" t="s">
        <v>9211</v>
      </c>
    </row>
    <row r="748" spans="1:12" x14ac:dyDescent="0.25">
      <c r="A748">
        <v>1062680</v>
      </c>
      <c r="B748">
        <v>0.55779100000000004</v>
      </c>
      <c r="C748">
        <v>3</v>
      </c>
      <c r="D748" t="s">
        <v>2233</v>
      </c>
      <c r="E748" t="s">
        <v>4723</v>
      </c>
      <c r="F748" t="s">
        <v>4756</v>
      </c>
      <c r="G748" t="s">
        <v>1367</v>
      </c>
      <c r="H748" t="s">
        <v>4758</v>
      </c>
      <c r="I748" t="s">
        <v>2234</v>
      </c>
      <c r="J748" t="s">
        <v>4760</v>
      </c>
      <c r="K748">
        <v>769</v>
      </c>
      <c r="L748" s="32" t="s">
        <v>9212</v>
      </c>
    </row>
    <row r="749" spans="1:12" x14ac:dyDescent="0.25">
      <c r="A749">
        <v>238267</v>
      </c>
      <c r="B749">
        <v>0.50099700000000003</v>
      </c>
      <c r="C749">
        <v>1</v>
      </c>
      <c r="D749" t="s">
        <v>2264</v>
      </c>
      <c r="E749" t="s">
        <v>4723</v>
      </c>
      <c r="F749" t="s">
        <v>4756</v>
      </c>
      <c r="G749" t="s">
        <v>1367</v>
      </c>
      <c r="H749" t="s">
        <v>4758</v>
      </c>
      <c r="I749" t="s">
        <v>2265</v>
      </c>
      <c r="J749" t="s">
        <v>4760</v>
      </c>
      <c r="K749">
        <v>1005</v>
      </c>
      <c r="L749" s="32" t="s">
        <v>9213</v>
      </c>
    </row>
    <row r="750" spans="1:12" x14ac:dyDescent="0.25">
      <c r="A750">
        <v>238576</v>
      </c>
      <c r="B750">
        <v>2.4378519999999999</v>
      </c>
      <c r="C750">
        <v>2</v>
      </c>
      <c r="D750" t="s">
        <v>6311</v>
      </c>
      <c r="E750" t="s">
        <v>4723</v>
      </c>
      <c r="F750" t="s">
        <v>4756</v>
      </c>
      <c r="G750" t="s">
        <v>4758</v>
      </c>
      <c r="H750" t="s">
        <v>1463</v>
      </c>
      <c r="I750" t="s">
        <v>6312</v>
      </c>
      <c r="J750" t="s">
        <v>4760</v>
      </c>
      <c r="K750">
        <v>5215</v>
      </c>
      <c r="L750" s="32" t="s">
        <v>9214</v>
      </c>
    </row>
    <row r="751" spans="1:12" x14ac:dyDescent="0.25">
      <c r="A751">
        <v>1206806</v>
      </c>
      <c r="B751">
        <v>0.273345</v>
      </c>
      <c r="C751">
        <v>3</v>
      </c>
      <c r="D751" t="s">
        <v>2018</v>
      </c>
      <c r="E751" t="s">
        <v>4723</v>
      </c>
      <c r="F751" t="s">
        <v>4756</v>
      </c>
      <c r="G751" t="s">
        <v>1367</v>
      </c>
      <c r="H751" t="s">
        <v>1463</v>
      </c>
      <c r="I751" t="s">
        <v>2019</v>
      </c>
      <c r="J751" t="s">
        <v>4760</v>
      </c>
      <c r="K751">
        <v>1664</v>
      </c>
      <c r="L751" s="32" t="s">
        <v>9215</v>
      </c>
    </row>
    <row r="752" spans="1:12" x14ac:dyDescent="0.25">
      <c r="A752">
        <v>196022</v>
      </c>
      <c r="B752">
        <v>0.21231900000000001</v>
      </c>
      <c r="C752">
        <v>5</v>
      </c>
      <c r="D752" t="s">
        <v>2062</v>
      </c>
      <c r="E752" t="s">
        <v>4723</v>
      </c>
      <c r="F752" t="s">
        <v>4756</v>
      </c>
      <c r="G752" t="s">
        <v>1367</v>
      </c>
      <c r="H752" t="s">
        <v>1463</v>
      </c>
      <c r="I752" t="s">
        <v>2063</v>
      </c>
      <c r="J752" t="s">
        <v>4760</v>
      </c>
      <c r="K752">
        <v>916</v>
      </c>
      <c r="L752" s="32" t="s">
        <v>9216</v>
      </c>
    </row>
    <row r="753" spans="1:12" x14ac:dyDescent="0.25">
      <c r="A753">
        <v>1184186</v>
      </c>
      <c r="B753">
        <v>1.2594529999999999</v>
      </c>
      <c r="C753">
        <v>3</v>
      </c>
      <c r="D753" t="s">
        <v>2761</v>
      </c>
      <c r="E753" t="s">
        <v>4723</v>
      </c>
      <c r="F753" t="s">
        <v>4756</v>
      </c>
      <c r="G753" t="s">
        <v>1367</v>
      </c>
      <c r="H753" t="s">
        <v>1463</v>
      </c>
      <c r="I753" t="s">
        <v>2762</v>
      </c>
      <c r="J753" t="s">
        <v>4760</v>
      </c>
      <c r="K753">
        <v>4467</v>
      </c>
      <c r="L753" s="32" t="s">
        <v>9217</v>
      </c>
    </row>
    <row r="754" spans="1:12" x14ac:dyDescent="0.25">
      <c r="A754">
        <v>201623</v>
      </c>
      <c r="B754">
        <v>0.49926700000000002</v>
      </c>
      <c r="C754">
        <v>2</v>
      </c>
      <c r="D754" t="s">
        <v>2848</v>
      </c>
      <c r="E754" t="s">
        <v>4723</v>
      </c>
      <c r="F754" t="s">
        <v>4756</v>
      </c>
      <c r="G754" t="s">
        <v>1367</v>
      </c>
      <c r="H754" t="s">
        <v>1463</v>
      </c>
      <c r="I754" t="s">
        <v>2849</v>
      </c>
      <c r="J754" t="s">
        <v>4760</v>
      </c>
      <c r="K754">
        <v>3895</v>
      </c>
      <c r="L754" s="32" t="s">
        <v>9218</v>
      </c>
    </row>
    <row r="755" spans="1:12" x14ac:dyDescent="0.25">
      <c r="A755">
        <v>1239500</v>
      </c>
      <c r="B755">
        <v>0.68927400000000005</v>
      </c>
      <c r="C755">
        <v>1</v>
      </c>
      <c r="D755" t="s">
        <v>2755</v>
      </c>
      <c r="E755" t="s">
        <v>4723</v>
      </c>
      <c r="F755" t="s">
        <v>4756</v>
      </c>
      <c r="G755" t="s">
        <v>1367</v>
      </c>
      <c r="H755" t="s">
        <v>1463</v>
      </c>
      <c r="I755" t="s">
        <v>2756</v>
      </c>
      <c r="J755" t="s">
        <v>4760</v>
      </c>
      <c r="K755">
        <v>2867</v>
      </c>
      <c r="L755" s="32" t="s">
        <v>9219</v>
      </c>
    </row>
    <row r="756" spans="1:12" x14ac:dyDescent="0.25">
      <c r="A756">
        <v>201564</v>
      </c>
      <c r="B756">
        <v>0.65240299999999996</v>
      </c>
      <c r="C756">
        <v>2</v>
      </c>
      <c r="D756" t="s">
        <v>2174</v>
      </c>
      <c r="E756" t="s">
        <v>4723</v>
      </c>
      <c r="F756" t="s">
        <v>4756</v>
      </c>
      <c r="G756" t="s">
        <v>1367</v>
      </c>
      <c r="H756" t="s">
        <v>1463</v>
      </c>
      <c r="I756" t="s">
        <v>2175</v>
      </c>
      <c r="J756" t="s">
        <v>4760</v>
      </c>
      <c r="K756">
        <v>5954</v>
      </c>
      <c r="L756" s="32" t="s">
        <v>9220</v>
      </c>
    </row>
    <row r="757" spans="1:12" x14ac:dyDescent="0.25">
      <c r="A757">
        <v>229866</v>
      </c>
      <c r="B757">
        <v>0.62428899999999998</v>
      </c>
      <c r="C757">
        <v>2</v>
      </c>
      <c r="D757" t="s">
        <v>1465</v>
      </c>
      <c r="E757" t="s">
        <v>4723</v>
      </c>
      <c r="F757" t="s">
        <v>4756</v>
      </c>
      <c r="G757" t="s">
        <v>1367</v>
      </c>
      <c r="H757" t="s">
        <v>1463</v>
      </c>
      <c r="I757" t="s">
        <v>1466</v>
      </c>
      <c r="J757" t="s">
        <v>4760</v>
      </c>
      <c r="K757">
        <v>3437</v>
      </c>
      <c r="L757" s="32" t="s">
        <v>9221</v>
      </c>
    </row>
    <row r="758" spans="1:12" x14ac:dyDescent="0.25">
      <c r="A758">
        <v>1219558</v>
      </c>
      <c r="B758">
        <v>0.72534299999999996</v>
      </c>
      <c r="C758">
        <v>1</v>
      </c>
      <c r="D758" t="s">
        <v>2468</v>
      </c>
      <c r="E758" t="s">
        <v>4723</v>
      </c>
      <c r="F758" t="s">
        <v>4756</v>
      </c>
      <c r="G758" t="s">
        <v>1367</v>
      </c>
      <c r="H758" t="s">
        <v>2419</v>
      </c>
      <c r="I758" t="s">
        <v>2469</v>
      </c>
      <c r="J758" t="s">
        <v>4760</v>
      </c>
      <c r="K758">
        <v>1525</v>
      </c>
      <c r="L758" s="32" t="s">
        <v>9222</v>
      </c>
    </row>
    <row r="759" spans="1:12" x14ac:dyDescent="0.25">
      <c r="A759">
        <v>1062658</v>
      </c>
      <c r="B759">
        <v>10.106998000000001</v>
      </c>
      <c r="C759">
        <v>2</v>
      </c>
      <c r="D759" t="s">
        <v>2864</v>
      </c>
      <c r="E759" t="s">
        <v>4723</v>
      </c>
      <c r="F759" t="s">
        <v>4756</v>
      </c>
      <c r="G759" t="s">
        <v>4758</v>
      </c>
      <c r="H759" t="s">
        <v>4758</v>
      </c>
      <c r="I759" t="s">
        <v>2865</v>
      </c>
      <c r="J759" t="s">
        <v>4760</v>
      </c>
      <c r="K759">
        <v>2635</v>
      </c>
      <c r="L759" s="32" t="s">
        <v>9223</v>
      </c>
    </row>
    <row r="760" spans="1:12" x14ac:dyDescent="0.25">
      <c r="A760">
        <v>1239661</v>
      </c>
      <c r="B760">
        <v>1.761361</v>
      </c>
      <c r="C760">
        <v>0</v>
      </c>
      <c r="D760" t="s">
        <v>1902</v>
      </c>
      <c r="E760" t="s">
        <v>4723</v>
      </c>
      <c r="F760" t="s">
        <v>4756</v>
      </c>
      <c r="G760" t="s">
        <v>6297</v>
      </c>
      <c r="H760" t="s">
        <v>4758</v>
      </c>
      <c r="I760" t="s">
        <v>1903</v>
      </c>
      <c r="J760" t="s">
        <v>4760</v>
      </c>
      <c r="K760">
        <v>5763</v>
      </c>
      <c r="L760" s="32" t="s">
        <v>9224</v>
      </c>
    </row>
    <row r="761" spans="1:12" x14ac:dyDescent="0.25">
      <c r="A761">
        <v>1190220</v>
      </c>
      <c r="B761">
        <v>8.2285570000000003</v>
      </c>
      <c r="C761">
        <v>1</v>
      </c>
      <c r="D761" t="s">
        <v>2235</v>
      </c>
      <c r="E761" t="s">
        <v>4723</v>
      </c>
      <c r="F761" t="s">
        <v>4756</v>
      </c>
      <c r="G761" t="s">
        <v>1367</v>
      </c>
      <c r="H761" t="s">
        <v>4758</v>
      </c>
      <c r="I761" t="s">
        <v>2236</v>
      </c>
      <c r="J761" t="s">
        <v>4760</v>
      </c>
      <c r="K761">
        <v>2120</v>
      </c>
      <c r="L761" s="32" t="s">
        <v>9225</v>
      </c>
    </row>
    <row r="762" spans="1:12" x14ac:dyDescent="0.25">
      <c r="A762">
        <v>238285</v>
      </c>
      <c r="B762">
        <v>0.50527</v>
      </c>
      <c r="C762">
        <v>0</v>
      </c>
      <c r="D762" t="s">
        <v>2262</v>
      </c>
      <c r="E762" t="s">
        <v>4723</v>
      </c>
      <c r="F762" t="s">
        <v>4756</v>
      </c>
      <c r="G762" t="s">
        <v>1367</v>
      </c>
      <c r="H762" t="s">
        <v>1368</v>
      </c>
      <c r="I762" t="s">
        <v>2263</v>
      </c>
      <c r="J762" t="s">
        <v>4760</v>
      </c>
      <c r="K762">
        <v>1372</v>
      </c>
      <c r="L762" s="32" t="s">
        <v>9226</v>
      </c>
    </row>
    <row r="763" spans="1:12" x14ac:dyDescent="0.25">
      <c r="A763">
        <v>238557</v>
      </c>
      <c r="B763">
        <v>1.1856310000000001</v>
      </c>
      <c r="C763">
        <v>1</v>
      </c>
      <c r="D763" t="s">
        <v>3884</v>
      </c>
      <c r="E763" t="s">
        <v>4723</v>
      </c>
      <c r="F763" t="s">
        <v>4756</v>
      </c>
      <c r="G763" t="s">
        <v>1367</v>
      </c>
      <c r="H763" t="s">
        <v>1463</v>
      </c>
      <c r="I763" t="s">
        <v>3885</v>
      </c>
      <c r="J763" t="s">
        <v>4760</v>
      </c>
      <c r="K763">
        <v>4415</v>
      </c>
      <c r="L763" s="32" t="s">
        <v>9227</v>
      </c>
    </row>
    <row r="764" spans="1:12" x14ac:dyDescent="0.25">
      <c r="A764">
        <v>215636</v>
      </c>
      <c r="B764">
        <v>0.55154000000000003</v>
      </c>
      <c r="C764">
        <v>1</v>
      </c>
      <c r="D764" t="s">
        <v>1924</v>
      </c>
      <c r="E764" t="s">
        <v>4723</v>
      </c>
      <c r="F764" t="s">
        <v>4756</v>
      </c>
      <c r="G764" t="s">
        <v>4758</v>
      </c>
      <c r="H764" t="s">
        <v>1463</v>
      </c>
      <c r="I764" t="s">
        <v>1925</v>
      </c>
      <c r="J764" t="s">
        <v>4760</v>
      </c>
      <c r="K764">
        <v>3872</v>
      </c>
      <c r="L764" s="32" t="s">
        <v>9228</v>
      </c>
    </row>
    <row r="765" spans="1:12" x14ac:dyDescent="0.25">
      <c r="A765">
        <v>1190439</v>
      </c>
      <c r="B765">
        <v>0.48946000000000001</v>
      </c>
      <c r="C765">
        <v>0</v>
      </c>
      <c r="D765" t="s">
        <v>1914</v>
      </c>
      <c r="E765" t="s">
        <v>4723</v>
      </c>
      <c r="F765" t="s">
        <v>4756</v>
      </c>
      <c r="G765" t="s">
        <v>1367</v>
      </c>
      <c r="H765" t="s">
        <v>1463</v>
      </c>
      <c r="I765" t="s">
        <v>1915</v>
      </c>
      <c r="J765" t="s">
        <v>4760</v>
      </c>
      <c r="K765">
        <v>2586</v>
      </c>
      <c r="L765" s="32" t="s">
        <v>9229</v>
      </c>
    </row>
    <row r="766" spans="1:12" x14ac:dyDescent="0.25">
      <c r="A766">
        <v>1190341</v>
      </c>
      <c r="B766">
        <v>0.45826699999999998</v>
      </c>
      <c r="C766">
        <v>1</v>
      </c>
      <c r="D766" t="s">
        <v>3834</v>
      </c>
      <c r="E766" t="s">
        <v>4723</v>
      </c>
      <c r="F766" t="s">
        <v>4756</v>
      </c>
      <c r="G766" t="s">
        <v>2297</v>
      </c>
      <c r="H766" t="s">
        <v>2307</v>
      </c>
      <c r="I766" t="s">
        <v>3835</v>
      </c>
      <c r="J766" t="s">
        <v>4760</v>
      </c>
      <c r="K766">
        <v>2663</v>
      </c>
      <c r="L766" s="32" t="s">
        <v>9230</v>
      </c>
    </row>
    <row r="767" spans="1:12" x14ac:dyDescent="0.25">
      <c r="A767">
        <v>258203</v>
      </c>
      <c r="B767">
        <v>0.41253099999999998</v>
      </c>
      <c r="C767">
        <v>0</v>
      </c>
      <c r="D767" t="s">
        <v>2850</v>
      </c>
      <c r="E767" t="s">
        <v>4723</v>
      </c>
      <c r="F767" t="s">
        <v>4756</v>
      </c>
      <c r="G767" t="s">
        <v>1367</v>
      </c>
      <c r="H767" t="s">
        <v>1463</v>
      </c>
      <c r="I767" t="s">
        <v>2851</v>
      </c>
      <c r="J767" t="s">
        <v>4760</v>
      </c>
      <c r="K767">
        <v>1712</v>
      </c>
      <c r="L767" s="32" t="s">
        <v>9231</v>
      </c>
    </row>
    <row r="768" spans="1:12" x14ac:dyDescent="0.25">
      <c r="A768">
        <v>1239518</v>
      </c>
      <c r="B768">
        <v>0.60765800000000003</v>
      </c>
      <c r="C768">
        <v>1</v>
      </c>
      <c r="D768" t="s">
        <v>2272</v>
      </c>
      <c r="E768" t="s">
        <v>4723</v>
      </c>
      <c r="F768" t="s">
        <v>4756</v>
      </c>
      <c r="G768" t="s">
        <v>1367</v>
      </c>
      <c r="H768" t="s">
        <v>1463</v>
      </c>
      <c r="I768" t="s">
        <v>2273</v>
      </c>
      <c r="J768" t="s">
        <v>4760</v>
      </c>
      <c r="K768">
        <v>3158</v>
      </c>
      <c r="L768" s="32" t="s">
        <v>9232</v>
      </c>
    </row>
    <row r="769" spans="1:12" x14ac:dyDescent="0.25">
      <c r="A769">
        <v>238658</v>
      </c>
      <c r="B769">
        <v>0.78184299999999995</v>
      </c>
      <c r="C769">
        <v>0</v>
      </c>
      <c r="D769" t="s">
        <v>2286</v>
      </c>
      <c r="E769" t="s">
        <v>4723</v>
      </c>
      <c r="F769" t="s">
        <v>4756</v>
      </c>
      <c r="G769" t="s">
        <v>1367</v>
      </c>
      <c r="H769" t="s">
        <v>1463</v>
      </c>
      <c r="I769" t="s">
        <v>2287</v>
      </c>
      <c r="J769" t="s">
        <v>4760</v>
      </c>
      <c r="K769">
        <v>2002</v>
      </c>
      <c r="L769" s="32" t="s">
        <v>9233</v>
      </c>
    </row>
    <row r="770" spans="1:12" x14ac:dyDescent="0.25">
      <c r="A770">
        <v>249097</v>
      </c>
      <c r="B770">
        <v>1.441764</v>
      </c>
      <c r="C770">
        <v>2</v>
      </c>
      <c r="D770" t="s">
        <v>1374</v>
      </c>
      <c r="E770" t="s">
        <v>4723</v>
      </c>
      <c r="F770" t="s">
        <v>4756</v>
      </c>
      <c r="G770" t="s">
        <v>1367</v>
      </c>
      <c r="H770" t="s">
        <v>1368</v>
      </c>
      <c r="I770" t="s">
        <v>1375</v>
      </c>
      <c r="J770" t="s">
        <v>4760</v>
      </c>
      <c r="K770">
        <v>3074</v>
      </c>
      <c r="L770" s="32" t="s">
        <v>9234</v>
      </c>
    </row>
    <row r="771" spans="1:12" x14ac:dyDescent="0.25">
      <c r="A771">
        <v>1247122</v>
      </c>
      <c r="B771">
        <v>0.373276</v>
      </c>
      <c r="C771">
        <v>4</v>
      </c>
      <c r="D771" t="s">
        <v>2016</v>
      </c>
      <c r="E771" t="s">
        <v>4723</v>
      </c>
      <c r="F771" t="s">
        <v>4756</v>
      </c>
      <c r="G771" t="s">
        <v>1367</v>
      </c>
      <c r="H771" t="s">
        <v>1463</v>
      </c>
      <c r="I771" t="s">
        <v>2017</v>
      </c>
      <c r="J771" t="s">
        <v>4760</v>
      </c>
      <c r="K771">
        <v>3016</v>
      </c>
      <c r="L771" s="32" t="s">
        <v>9235</v>
      </c>
    </row>
    <row r="772" spans="1:12" x14ac:dyDescent="0.25">
      <c r="A772">
        <v>196004</v>
      </c>
      <c r="B772">
        <v>2.4139750000000002</v>
      </c>
      <c r="C772">
        <v>3</v>
      </c>
      <c r="D772" t="s">
        <v>3687</v>
      </c>
      <c r="E772" t="s">
        <v>4723</v>
      </c>
      <c r="F772" t="s">
        <v>4756</v>
      </c>
      <c r="G772" t="s">
        <v>4758</v>
      </c>
      <c r="H772" t="s">
        <v>4758</v>
      </c>
      <c r="I772" t="s">
        <v>3688</v>
      </c>
      <c r="J772" t="s">
        <v>4760</v>
      </c>
      <c r="K772">
        <v>4773</v>
      </c>
      <c r="L772" s="32" t="s">
        <v>9236</v>
      </c>
    </row>
    <row r="773" spans="1:12" x14ac:dyDescent="0.25">
      <c r="A773">
        <v>347067</v>
      </c>
      <c r="B773">
        <v>0.41456999999999999</v>
      </c>
      <c r="C773">
        <v>2</v>
      </c>
      <c r="D773" t="s">
        <v>6974</v>
      </c>
      <c r="E773" t="s">
        <v>4723</v>
      </c>
      <c r="F773" t="s">
        <v>4756</v>
      </c>
      <c r="G773" t="s">
        <v>1367</v>
      </c>
      <c r="H773" t="s">
        <v>4758</v>
      </c>
      <c r="I773" t="s">
        <v>6975</v>
      </c>
      <c r="J773" t="s">
        <v>4760</v>
      </c>
      <c r="K773">
        <v>2859</v>
      </c>
      <c r="L773" s="32" t="s">
        <v>9237</v>
      </c>
    </row>
    <row r="774" spans="1:12" x14ac:dyDescent="0.25">
      <c r="A774">
        <v>275541</v>
      </c>
      <c r="B774">
        <v>2.2876379999999998</v>
      </c>
      <c r="C774">
        <v>2</v>
      </c>
      <c r="D774" t="s">
        <v>3677</v>
      </c>
      <c r="E774" t="s">
        <v>4723</v>
      </c>
      <c r="F774" t="s">
        <v>4756</v>
      </c>
      <c r="G774" t="s">
        <v>1367</v>
      </c>
      <c r="H774" t="s">
        <v>4758</v>
      </c>
      <c r="I774" t="s">
        <v>3678</v>
      </c>
      <c r="J774" t="s">
        <v>4760</v>
      </c>
      <c r="K774">
        <v>7170</v>
      </c>
      <c r="L774" s="32" t="s">
        <v>9238</v>
      </c>
    </row>
    <row r="775" spans="1:12" x14ac:dyDescent="0.25">
      <c r="A775">
        <v>96588</v>
      </c>
      <c r="B775">
        <v>0.49555100000000002</v>
      </c>
      <c r="C775">
        <v>3</v>
      </c>
      <c r="D775" t="s">
        <v>3018</v>
      </c>
      <c r="E775" t="s">
        <v>4723</v>
      </c>
      <c r="F775" t="s">
        <v>4756</v>
      </c>
      <c r="G775" t="s">
        <v>1367</v>
      </c>
      <c r="H775" t="s">
        <v>1463</v>
      </c>
      <c r="I775" t="s">
        <v>3019</v>
      </c>
      <c r="J775" t="s">
        <v>4760</v>
      </c>
      <c r="K775">
        <v>3075</v>
      </c>
      <c r="L775" s="32" t="s">
        <v>9239</v>
      </c>
    </row>
    <row r="776" spans="1:12" x14ac:dyDescent="0.25">
      <c r="A776">
        <v>1213464</v>
      </c>
      <c r="B776">
        <v>0.75922299999999998</v>
      </c>
      <c r="C776">
        <v>1</v>
      </c>
      <c r="D776" t="s">
        <v>1932</v>
      </c>
      <c r="E776" t="s">
        <v>4723</v>
      </c>
      <c r="F776" t="s">
        <v>4756</v>
      </c>
      <c r="G776" t="s">
        <v>1367</v>
      </c>
      <c r="H776" t="s">
        <v>1463</v>
      </c>
      <c r="I776" t="s">
        <v>1933</v>
      </c>
      <c r="J776" t="s">
        <v>4760</v>
      </c>
      <c r="K776">
        <v>2630</v>
      </c>
      <c r="L776" s="32" t="s">
        <v>9240</v>
      </c>
    </row>
    <row r="777" spans="1:12" x14ac:dyDescent="0.25">
      <c r="A777">
        <v>1190516</v>
      </c>
      <c r="B777">
        <v>0.90176000000000001</v>
      </c>
      <c r="C777">
        <v>1</v>
      </c>
      <c r="D777" t="s">
        <v>6377</v>
      </c>
      <c r="E777" t="s">
        <v>4723</v>
      </c>
      <c r="F777" t="s">
        <v>4756</v>
      </c>
      <c r="G777" t="s">
        <v>1367</v>
      </c>
      <c r="H777" t="s">
        <v>1463</v>
      </c>
      <c r="I777" t="s">
        <v>6378</v>
      </c>
      <c r="J777" t="s">
        <v>4760</v>
      </c>
      <c r="K777">
        <v>2920</v>
      </c>
      <c r="L777" s="32" t="s">
        <v>9241</v>
      </c>
    </row>
    <row r="778" spans="1:12" x14ac:dyDescent="0.25">
      <c r="A778">
        <v>1197050</v>
      </c>
      <c r="B778">
        <v>1.5751029999999999</v>
      </c>
      <c r="C778">
        <v>0</v>
      </c>
      <c r="D778" t="s">
        <v>2589</v>
      </c>
      <c r="E778" t="s">
        <v>4723</v>
      </c>
      <c r="F778" t="s">
        <v>4756</v>
      </c>
      <c r="G778" t="s">
        <v>1367</v>
      </c>
      <c r="H778" t="s">
        <v>4758</v>
      </c>
      <c r="I778" t="s">
        <v>2590</v>
      </c>
      <c r="J778" t="s">
        <v>4760</v>
      </c>
      <c r="K778">
        <v>1360</v>
      </c>
      <c r="L778" s="32" t="s">
        <v>9242</v>
      </c>
    </row>
    <row r="779" spans="1:12" x14ac:dyDescent="0.25">
      <c r="A779">
        <v>289233</v>
      </c>
      <c r="B779">
        <v>0.58698099999999998</v>
      </c>
      <c r="C779">
        <v>2</v>
      </c>
      <c r="D779" t="s">
        <v>2513</v>
      </c>
      <c r="E779" t="s">
        <v>4723</v>
      </c>
      <c r="F779" t="s">
        <v>4756</v>
      </c>
      <c r="G779" t="s">
        <v>2450</v>
      </c>
      <c r="H779" t="s">
        <v>4758</v>
      </c>
      <c r="I779" t="s">
        <v>2514</v>
      </c>
      <c r="J779" t="s">
        <v>4760</v>
      </c>
      <c r="K779">
        <v>1504</v>
      </c>
      <c r="L779" s="32" t="s">
        <v>9243</v>
      </c>
    </row>
    <row r="780" spans="1:12" x14ac:dyDescent="0.25">
      <c r="A780">
        <v>1054150</v>
      </c>
      <c r="B780">
        <v>0.45058599999999999</v>
      </c>
      <c r="C780">
        <v>0</v>
      </c>
      <c r="D780" t="s">
        <v>3898</v>
      </c>
      <c r="E780" t="s">
        <v>4723</v>
      </c>
      <c r="F780" t="s">
        <v>4756</v>
      </c>
      <c r="G780" t="s">
        <v>1367</v>
      </c>
      <c r="H780" t="s">
        <v>1463</v>
      </c>
      <c r="I780" t="s">
        <v>3899</v>
      </c>
      <c r="J780" t="s">
        <v>4760</v>
      </c>
      <c r="K780">
        <v>4098</v>
      </c>
      <c r="L780" s="32" t="s">
        <v>9244</v>
      </c>
    </row>
    <row r="781" spans="1:12" x14ac:dyDescent="0.25">
      <c r="A781">
        <v>215776</v>
      </c>
      <c r="B781">
        <v>8.79556</v>
      </c>
      <c r="C781">
        <v>3</v>
      </c>
      <c r="D781" t="s">
        <v>3474</v>
      </c>
      <c r="E781" t="s">
        <v>4723</v>
      </c>
      <c r="F781" t="s">
        <v>4756</v>
      </c>
      <c r="G781" t="s">
        <v>3475</v>
      </c>
      <c r="H781" t="s">
        <v>4758</v>
      </c>
      <c r="I781" t="s">
        <v>3476</v>
      </c>
      <c r="J781" t="s">
        <v>4760</v>
      </c>
      <c r="K781">
        <v>1864</v>
      </c>
      <c r="L781" s="32" t="s">
        <v>9245</v>
      </c>
    </row>
    <row r="782" spans="1:12" x14ac:dyDescent="0.25">
      <c r="A782">
        <v>175690</v>
      </c>
      <c r="B782">
        <v>0.68204200000000004</v>
      </c>
      <c r="C782">
        <v>4</v>
      </c>
      <c r="D782" t="s">
        <v>6393</v>
      </c>
      <c r="E782" t="s">
        <v>4723</v>
      </c>
      <c r="F782" t="s">
        <v>4756</v>
      </c>
      <c r="G782" t="s">
        <v>1367</v>
      </c>
      <c r="H782" t="s">
        <v>1463</v>
      </c>
      <c r="I782" t="s">
        <v>6394</v>
      </c>
      <c r="J782" t="s">
        <v>4760</v>
      </c>
      <c r="K782">
        <v>3623</v>
      </c>
      <c r="L782" s="32" t="s">
        <v>9246</v>
      </c>
    </row>
    <row r="783" spans="1:12" x14ac:dyDescent="0.25">
      <c r="A783">
        <v>1197202</v>
      </c>
      <c r="B783">
        <v>1.022402</v>
      </c>
      <c r="C783">
        <v>0</v>
      </c>
      <c r="D783" t="s">
        <v>3810</v>
      </c>
      <c r="E783" t="s">
        <v>4723</v>
      </c>
      <c r="F783" t="s">
        <v>4756</v>
      </c>
      <c r="G783" t="s">
        <v>2297</v>
      </c>
      <c r="H783" t="s">
        <v>4758</v>
      </c>
      <c r="I783" t="s">
        <v>3811</v>
      </c>
      <c r="J783" t="s">
        <v>4760</v>
      </c>
      <c r="K783">
        <v>714</v>
      </c>
      <c r="L783" s="32" t="s">
        <v>9247</v>
      </c>
    </row>
    <row r="784" spans="1:12" x14ac:dyDescent="0.25">
      <c r="A784">
        <v>257965</v>
      </c>
      <c r="B784">
        <v>2.1005669999999999</v>
      </c>
      <c r="C784">
        <v>2</v>
      </c>
      <c r="D784" t="s">
        <v>1904</v>
      </c>
      <c r="E784" t="s">
        <v>4723</v>
      </c>
      <c r="F784" t="s">
        <v>4756</v>
      </c>
      <c r="G784" t="s">
        <v>6297</v>
      </c>
      <c r="H784" t="s">
        <v>4758</v>
      </c>
      <c r="I784" t="s">
        <v>1905</v>
      </c>
      <c r="J784" t="s">
        <v>4760</v>
      </c>
      <c r="K784">
        <v>3072</v>
      </c>
      <c r="L784" s="32" t="s">
        <v>9248</v>
      </c>
    </row>
    <row r="785" spans="1:12" x14ac:dyDescent="0.25">
      <c r="A785">
        <v>1190242</v>
      </c>
      <c r="B785">
        <v>0.462115</v>
      </c>
      <c r="C785">
        <v>0</v>
      </c>
      <c r="D785" t="s">
        <v>2587</v>
      </c>
      <c r="E785" t="s">
        <v>4723</v>
      </c>
      <c r="F785" t="s">
        <v>4756</v>
      </c>
      <c r="G785" t="s">
        <v>1367</v>
      </c>
      <c r="H785" t="s">
        <v>1368</v>
      </c>
      <c r="I785" t="s">
        <v>2588</v>
      </c>
      <c r="J785" t="s">
        <v>4760</v>
      </c>
      <c r="K785">
        <v>2345</v>
      </c>
      <c r="L785" s="32" t="s">
        <v>9249</v>
      </c>
    </row>
    <row r="786" spans="1:12" x14ac:dyDescent="0.25">
      <c r="A786">
        <v>289212</v>
      </c>
      <c r="B786">
        <v>0.78592099999999998</v>
      </c>
      <c r="C786">
        <v>0</v>
      </c>
      <c r="D786" t="s">
        <v>2433</v>
      </c>
      <c r="E786" t="s">
        <v>4723</v>
      </c>
      <c r="F786" t="s">
        <v>4756</v>
      </c>
      <c r="G786" t="s">
        <v>1367</v>
      </c>
      <c r="H786" t="s">
        <v>2419</v>
      </c>
      <c r="I786" t="s">
        <v>2434</v>
      </c>
      <c r="J786" t="s">
        <v>4760</v>
      </c>
      <c r="K786">
        <v>1613</v>
      </c>
      <c r="L786" s="32" t="s">
        <v>9250</v>
      </c>
    </row>
    <row r="787" spans="1:12" x14ac:dyDescent="0.25">
      <c r="A787">
        <v>1062313</v>
      </c>
      <c r="B787">
        <v>0.40331099999999998</v>
      </c>
      <c r="C787">
        <v>4</v>
      </c>
      <c r="D787" t="s">
        <v>2144</v>
      </c>
      <c r="E787" t="s">
        <v>4723</v>
      </c>
      <c r="F787" t="s">
        <v>4756</v>
      </c>
      <c r="G787" t="s">
        <v>4758</v>
      </c>
      <c r="H787" t="s">
        <v>4758</v>
      </c>
      <c r="I787" t="s">
        <v>2145</v>
      </c>
      <c r="J787" t="s">
        <v>4760</v>
      </c>
      <c r="K787">
        <v>2718</v>
      </c>
      <c r="L787" s="32" t="s">
        <v>9251</v>
      </c>
    </row>
    <row r="788" spans="1:12" x14ac:dyDescent="0.25">
      <c r="A788">
        <v>208042</v>
      </c>
      <c r="B788">
        <v>0.506351</v>
      </c>
      <c r="C788">
        <v>4</v>
      </c>
      <c r="D788" t="s">
        <v>2200</v>
      </c>
      <c r="E788" t="s">
        <v>4723</v>
      </c>
      <c r="F788" t="s">
        <v>4756</v>
      </c>
      <c r="G788" t="s">
        <v>1367</v>
      </c>
      <c r="H788" t="s">
        <v>1463</v>
      </c>
      <c r="I788" t="s">
        <v>2201</v>
      </c>
      <c r="J788" t="s">
        <v>4760</v>
      </c>
      <c r="K788">
        <v>2304</v>
      </c>
      <c r="L788" s="32" t="s">
        <v>9252</v>
      </c>
    </row>
    <row r="789" spans="1:12" x14ac:dyDescent="0.25">
      <c r="A789">
        <v>230124</v>
      </c>
      <c r="B789">
        <v>0.36180400000000001</v>
      </c>
      <c r="C789">
        <v>1</v>
      </c>
      <c r="D789" t="s">
        <v>2992</v>
      </c>
      <c r="E789" t="s">
        <v>4723</v>
      </c>
      <c r="F789" t="s">
        <v>4756</v>
      </c>
      <c r="G789" t="s">
        <v>1367</v>
      </c>
      <c r="H789" t="s">
        <v>1463</v>
      </c>
      <c r="I789" t="s">
        <v>2993</v>
      </c>
      <c r="J789" t="s">
        <v>4760</v>
      </c>
      <c r="K789">
        <v>1430</v>
      </c>
      <c r="L789" s="32" t="s">
        <v>9253</v>
      </c>
    </row>
    <row r="790" spans="1:12" x14ac:dyDescent="0.25">
      <c r="A790">
        <v>1213201</v>
      </c>
      <c r="B790">
        <v>1.544319</v>
      </c>
      <c r="C790">
        <v>1</v>
      </c>
      <c r="D790" t="s">
        <v>6296</v>
      </c>
      <c r="E790" t="s">
        <v>4723</v>
      </c>
      <c r="F790" t="s">
        <v>4756</v>
      </c>
      <c r="G790" t="s">
        <v>6297</v>
      </c>
      <c r="H790" t="s">
        <v>4758</v>
      </c>
      <c r="I790" t="s">
        <v>6298</v>
      </c>
      <c r="J790" t="s">
        <v>4760</v>
      </c>
      <c r="K790">
        <v>3509</v>
      </c>
      <c r="L790" s="32" t="s">
        <v>9254</v>
      </c>
    </row>
    <row r="791" spans="1:12" x14ac:dyDescent="0.25">
      <c r="A791">
        <v>1206666</v>
      </c>
      <c r="B791">
        <v>1.805229</v>
      </c>
      <c r="C791">
        <v>2</v>
      </c>
      <c r="D791" t="s">
        <v>3586</v>
      </c>
      <c r="E791" t="s">
        <v>4723</v>
      </c>
      <c r="F791" t="s">
        <v>4756</v>
      </c>
      <c r="G791" t="s">
        <v>1367</v>
      </c>
      <c r="H791" t="s">
        <v>1463</v>
      </c>
      <c r="I791" t="s">
        <v>3587</v>
      </c>
      <c r="J791" t="s">
        <v>4760</v>
      </c>
      <c r="K791">
        <v>7241</v>
      </c>
      <c r="L791" s="32" t="s">
        <v>9255</v>
      </c>
    </row>
    <row r="792" spans="1:12" x14ac:dyDescent="0.25">
      <c r="A792">
        <v>190185</v>
      </c>
      <c r="B792">
        <v>0.726352</v>
      </c>
      <c r="C792">
        <v>0</v>
      </c>
      <c r="D792" t="s">
        <v>1962</v>
      </c>
      <c r="E792" t="s">
        <v>4723</v>
      </c>
      <c r="F792" t="s">
        <v>4756</v>
      </c>
      <c r="G792" t="s">
        <v>1367</v>
      </c>
      <c r="H792" t="s">
        <v>1463</v>
      </c>
      <c r="I792" t="s">
        <v>1963</v>
      </c>
      <c r="J792" t="s">
        <v>4760</v>
      </c>
      <c r="K792">
        <v>7935</v>
      </c>
      <c r="L792" s="32" t="s">
        <v>9256</v>
      </c>
    </row>
    <row r="793" spans="1:12" x14ac:dyDescent="0.25">
      <c r="A793">
        <v>195468</v>
      </c>
      <c r="B793">
        <v>0.60534500000000002</v>
      </c>
      <c r="C793">
        <v>2</v>
      </c>
      <c r="D793" t="s">
        <v>1428</v>
      </c>
      <c r="E793" t="s">
        <v>4723</v>
      </c>
      <c r="F793" t="s">
        <v>4756</v>
      </c>
      <c r="G793" t="s">
        <v>1367</v>
      </c>
      <c r="H793" t="s">
        <v>1368</v>
      </c>
      <c r="I793" t="s">
        <v>1429</v>
      </c>
      <c r="J793" t="s">
        <v>4760</v>
      </c>
      <c r="K793">
        <v>1873</v>
      </c>
      <c r="L793" s="32" t="s">
        <v>9257</v>
      </c>
    </row>
    <row r="794" spans="1:12" x14ac:dyDescent="0.25">
      <c r="A794">
        <v>1247661</v>
      </c>
      <c r="B794">
        <v>3.0429909999999998</v>
      </c>
      <c r="C794">
        <v>0</v>
      </c>
      <c r="D794" t="s">
        <v>3564</v>
      </c>
      <c r="E794" t="s">
        <v>4723</v>
      </c>
      <c r="F794" t="s">
        <v>4756</v>
      </c>
      <c r="G794" t="s">
        <v>1367</v>
      </c>
      <c r="H794" t="s">
        <v>4758</v>
      </c>
      <c r="I794" t="s">
        <v>3565</v>
      </c>
      <c r="J794" t="s">
        <v>4760</v>
      </c>
      <c r="K794">
        <v>9105</v>
      </c>
      <c r="L794" s="32" t="s">
        <v>9258</v>
      </c>
    </row>
    <row r="795" spans="1:12" x14ac:dyDescent="0.25">
      <c r="A795">
        <v>189952</v>
      </c>
      <c r="B795">
        <v>0.37918600000000002</v>
      </c>
      <c r="C795">
        <v>4</v>
      </c>
      <c r="D795" t="s">
        <v>2751</v>
      </c>
      <c r="E795" t="s">
        <v>4723</v>
      </c>
      <c r="F795" t="s">
        <v>4756</v>
      </c>
      <c r="G795" t="s">
        <v>1367</v>
      </c>
      <c r="H795" t="s">
        <v>1463</v>
      </c>
      <c r="I795" t="s">
        <v>2752</v>
      </c>
      <c r="J795" t="s">
        <v>4760</v>
      </c>
      <c r="K795">
        <v>1744</v>
      </c>
      <c r="L795" s="32" t="s">
        <v>9259</v>
      </c>
    </row>
    <row r="796" spans="1:12" x14ac:dyDescent="0.25">
      <c r="A796">
        <v>201522</v>
      </c>
      <c r="B796">
        <v>0.51803900000000003</v>
      </c>
      <c r="C796">
        <v>3</v>
      </c>
      <c r="D796" t="s">
        <v>2126</v>
      </c>
      <c r="E796" t="s">
        <v>4723</v>
      </c>
      <c r="F796" t="s">
        <v>4756</v>
      </c>
      <c r="G796" t="s">
        <v>1367</v>
      </c>
      <c r="H796" t="s">
        <v>1463</v>
      </c>
      <c r="I796" t="s">
        <v>2127</v>
      </c>
      <c r="J796" t="s">
        <v>4760</v>
      </c>
      <c r="K796">
        <v>1921</v>
      </c>
      <c r="L796" s="32" t="s">
        <v>9260</v>
      </c>
    </row>
    <row r="797" spans="1:12" x14ac:dyDescent="0.25">
      <c r="A797">
        <v>207868</v>
      </c>
      <c r="B797">
        <v>0.49994100000000002</v>
      </c>
      <c r="C797">
        <v>1</v>
      </c>
      <c r="D797" t="s">
        <v>1968</v>
      </c>
      <c r="E797" t="s">
        <v>4723</v>
      </c>
      <c r="F797" t="s">
        <v>4756</v>
      </c>
      <c r="G797" t="s">
        <v>1367</v>
      </c>
      <c r="H797" t="s">
        <v>1463</v>
      </c>
      <c r="I797" t="s">
        <v>1969</v>
      </c>
      <c r="J797" t="s">
        <v>4760</v>
      </c>
      <c r="K797">
        <v>3505</v>
      </c>
      <c r="L797" s="32" t="s">
        <v>9261</v>
      </c>
    </row>
    <row r="798" spans="1:12" x14ac:dyDescent="0.25">
      <c r="A798">
        <v>195524</v>
      </c>
      <c r="B798">
        <v>0.48805900000000002</v>
      </c>
      <c r="C798">
        <v>0</v>
      </c>
      <c r="D798" t="s">
        <v>1976</v>
      </c>
      <c r="E798" t="s">
        <v>4723</v>
      </c>
      <c r="F798" t="s">
        <v>4756</v>
      </c>
      <c r="G798" t="s">
        <v>1367</v>
      </c>
      <c r="H798" t="s">
        <v>4758</v>
      </c>
      <c r="I798" t="s">
        <v>1977</v>
      </c>
      <c r="J798" t="s">
        <v>4760</v>
      </c>
      <c r="K798">
        <v>3510</v>
      </c>
      <c r="L798" s="32" t="s">
        <v>9262</v>
      </c>
    </row>
    <row r="799" spans="1:12" x14ac:dyDescent="0.25">
      <c r="A799">
        <v>195604</v>
      </c>
      <c r="B799">
        <v>0.50901700000000005</v>
      </c>
      <c r="C799">
        <v>2</v>
      </c>
      <c r="D799" t="s">
        <v>1930</v>
      </c>
      <c r="E799" t="s">
        <v>4723</v>
      </c>
      <c r="F799" t="s">
        <v>4756</v>
      </c>
      <c r="G799" t="s">
        <v>1367</v>
      </c>
      <c r="H799" t="s">
        <v>1463</v>
      </c>
      <c r="I799" t="s">
        <v>1931</v>
      </c>
      <c r="J799" t="s">
        <v>4760</v>
      </c>
      <c r="K799">
        <v>2055</v>
      </c>
      <c r="L799" s="32" t="s">
        <v>9263</v>
      </c>
    </row>
    <row r="800" spans="1:12" x14ac:dyDescent="0.25">
      <c r="A800">
        <v>1190498</v>
      </c>
      <c r="B800">
        <v>21.796773000000002</v>
      </c>
      <c r="C800">
        <v>2</v>
      </c>
      <c r="D800" t="s">
        <v>3622</v>
      </c>
      <c r="E800" t="s">
        <v>4723</v>
      </c>
      <c r="F800" t="s">
        <v>4756</v>
      </c>
      <c r="G800" t="s">
        <v>4758</v>
      </c>
      <c r="H800" t="s">
        <v>4758</v>
      </c>
      <c r="I800" t="s">
        <v>3623</v>
      </c>
      <c r="J800" t="s">
        <v>4760</v>
      </c>
      <c r="K800">
        <v>1689</v>
      </c>
      <c r="L800" s="32" t="s">
        <v>9264</v>
      </c>
    </row>
    <row r="801" spans="1:12" x14ac:dyDescent="0.25">
      <c r="A801">
        <v>96041</v>
      </c>
      <c r="B801">
        <v>0.55066800000000005</v>
      </c>
      <c r="C801">
        <v>3</v>
      </c>
      <c r="D801" t="s">
        <v>1910</v>
      </c>
      <c r="E801" t="s">
        <v>4723</v>
      </c>
      <c r="F801" t="s">
        <v>4756</v>
      </c>
      <c r="G801" t="s">
        <v>1367</v>
      </c>
      <c r="H801" t="s">
        <v>1463</v>
      </c>
      <c r="I801" t="s">
        <v>1911</v>
      </c>
      <c r="J801" t="s">
        <v>4760</v>
      </c>
      <c r="K801">
        <v>1864</v>
      </c>
      <c r="L801" s="32" t="s">
        <v>9265</v>
      </c>
    </row>
    <row r="802" spans="1:12" x14ac:dyDescent="0.25">
      <c r="A802">
        <v>1190301</v>
      </c>
      <c r="B802">
        <v>0.92300199999999999</v>
      </c>
      <c r="C802">
        <v>0</v>
      </c>
      <c r="D802" t="s">
        <v>2362</v>
      </c>
      <c r="E802" t="s">
        <v>4723</v>
      </c>
      <c r="F802" t="s">
        <v>4756</v>
      </c>
      <c r="G802" t="s">
        <v>1367</v>
      </c>
      <c r="H802" t="s">
        <v>2348</v>
      </c>
      <c r="I802" t="s">
        <v>2363</v>
      </c>
      <c r="J802" t="s">
        <v>4760</v>
      </c>
      <c r="K802">
        <v>3011</v>
      </c>
      <c r="L802" s="32" t="s">
        <v>9266</v>
      </c>
    </row>
    <row r="803" spans="1:12" x14ac:dyDescent="0.25">
      <c r="A803">
        <v>1069880</v>
      </c>
      <c r="B803">
        <v>0.94992600000000005</v>
      </c>
      <c r="C803">
        <v>0</v>
      </c>
      <c r="D803" t="s">
        <v>3495</v>
      </c>
      <c r="E803" t="s">
        <v>4723</v>
      </c>
      <c r="F803" t="s">
        <v>4756</v>
      </c>
      <c r="G803" t="s">
        <v>1367</v>
      </c>
      <c r="H803" t="s">
        <v>4758</v>
      </c>
      <c r="I803" t="s">
        <v>3496</v>
      </c>
      <c r="J803" t="s">
        <v>4760</v>
      </c>
      <c r="K803">
        <v>3264</v>
      </c>
      <c r="L803" s="32" t="s">
        <v>9267</v>
      </c>
    </row>
    <row r="804" spans="1:12" x14ac:dyDescent="0.25">
      <c r="A804">
        <v>105605</v>
      </c>
      <c r="B804">
        <v>5.7435020000000003</v>
      </c>
      <c r="C804">
        <v>0</v>
      </c>
      <c r="D804" t="s">
        <v>3528</v>
      </c>
      <c r="E804" t="s">
        <v>4723</v>
      </c>
      <c r="F804" t="s">
        <v>4756</v>
      </c>
      <c r="G804" t="s">
        <v>1367</v>
      </c>
      <c r="H804" t="s">
        <v>4758</v>
      </c>
      <c r="I804" t="s">
        <v>3529</v>
      </c>
      <c r="J804" t="s">
        <v>4760</v>
      </c>
      <c r="K804">
        <v>4882</v>
      </c>
      <c r="L804" s="32" t="s">
        <v>9268</v>
      </c>
    </row>
    <row r="805" spans="1:12" x14ac:dyDescent="0.25">
      <c r="A805">
        <v>105930</v>
      </c>
      <c r="B805">
        <v>0.25069200000000003</v>
      </c>
      <c r="C805">
        <v>2</v>
      </c>
      <c r="D805" t="s">
        <v>3010</v>
      </c>
      <c r="E805" t="s">
        <v>4723</v>
      </c>
      <c r="F805" t="s">
        <v>4756</v>
      </c>
      <c r="G805" t="s">
        <v>1367</v>
      </c>
      <c r="H805" t="s">
        <v>1463</v>
      </c>
      <c r="I805" t="s">
        <v>3011</v>
      </c>
      <c r="J805" t="s">
        <v>4760</v>
      </c>
      <c r="K805">
        <v>1823</v>
      </c>
      <c r="L805" s="32" t="s">
        <v>9269</v>
      </c>
    </row>
    <row r="806" spans="1:12" x14ac:dyDescent="0.25">
      <c r="A806">
        <v>1213384</v>
      </c>
      <c r="B806">
        <v>0.237951</v>
      </c>
      <c r="C806">
        <v>2</v>
      </c>
      <c r="D806" t="s">
        <v>3432</v>
      </c>
      <c r="E806" t="s">
        <v>4723</v>
      </c>
      <c r="F806" t="s">
        <v>4756</v>
      </c>
      <c r="G806" t="s">
        <v>1367</v>
      </c>
      <c r="H806" t="s">
        <v>1463</v>
      </c>
      <c r="I806" t="s">
        <v>3433</v>
      </c>
      <c r="J806" t="s">
        <v>4760</v>
      </c>
      <c r="K806">
        <v>2527</v>
      </c>
      <c r="L806" s="32" t="s">
        <v>9270</v>
      </c>
    </row>
    <row r="807" spans="1:12" x14ac:dyDescent="0.25">
      <c r="A807">
        <v>153312</v>
      </c>
      <c r="B807">
        <v>0.37114399999999997</v>
      </c>
      <c r="C807">
        <v>0</v>
      </c>
      <c r="D807" t="s">
        <v>2225</v>
      </c>
      <c r="E807" t="s">
        <v>4723</v>
      </c>
      <c r="F807" t="s">
        <v>4756</v>
      </c>
      <c r="G807" t="s">
        <v>1367</v>
      </c>
      <c r="H807" t="s">
        <v>1463</v>
      </c>
      <c r="I807" t="s">
        <v>2226</v>
      </c>
      <c r="J807" t="s">
        <v>4760</v>
      </c>
      <c r="K807">
        <v>1425</v>
      </c>
      <c r="L807" s="32" t="s">
        <v>9271</v>
      </c>
    </row>
    <row r="808" spans="1:12" x14ac:dyDescent="0.25">
      <c r="A808">
        <v>238192</v>
      </c>
      <c r="B808">
        <v>81.773544999999999</v>
      </c>
      <c r="C808">
        <v>2</v>
      </c>
      <c r="D808" t="s">
        <v>3558</v>
      </c>
      <c r="E808" t="s">
        <v>4723</v>
      </c>
      <c r="F808" t="s">
        <v>4756</v>
      </c>
      <c r="G808" t="s">
        <v>3475</v>
      </c>
      <c r="H808" t="s">
        <v>4758</v>
      </c>
      <c r="I808" t="s">
        <v>3559</v>
      </c>
      <c r="J808" t="s">
        <v>4760</v>
      </c>
      <c r="K808">
        <v>173</v>
      </c>
      <c r="L808" s="32" t="s">
        <v>9272</v>
      </c>
    </row>
    <row r="809" spans="1:12" x14ac:dyDescent="0.25">
      <c r="A809">
        <v>189874</v>
      </c>
      <c r="B809">
        <v>0.90804300000000004</v>
      </c>
      <c r="C809">
        <v>3</v>
      </c>
      <c r="D809" t="s">
        <v>1900</v>
      </c>
      <c r="E809" t="s">
        <v>4723</v>
      </c>
      <c r="F809" t="s">
        <v>4756</v>
      </c>
      <c r="G809" t="s">
        <v>6297</v>
      </c>
      <c r="H809" t="s">
        <v>6400</v>
      </c>
      <c r="I809" t="s">
        <v>1901</v>
      </c>
      <c r="J809" t="s">
        <v>4760</v>
      </c>
      <c r="K809">
        <v>3433</v>
      </c>
      <c r="L809" s="32" t="s">
        <v>9273</v>
      </c>
    </row>
    <row r="810" spans="1:12" x14ac:dyDescent="0.25">
      <c r="A810">
        <v>1190203</v>
      </c>
      <c r="B810">
        <v>2.1538300000000001</v>
      </c>
      <c r="C810">
        <v>1</v>
      </c>
      <c r="D810" t="s">
        <v>2874</v>
      </c>
      <c r="E810" t="s">
        <v>4723</v>
      </c>
      <c r="F810" t="s">
        <v>4756</v>
      </c>
      <c r="G810" t="s">
        <v>6297</v>
      </c>
      <c r="H810" t="s">
        <v>4758</v>
      </c>
      <c r="I810" t="s">
        <v>2875</v>
      </c>
      <c r="J810" t="s">
        <v>4760</v>
      </c>
      <c r="K810">
        <v>1614</v>
      </c>
      <c r="L810" s="32" t="s">
        <v>9274</v>
      </c>
    </row>
    <row r="811" spans="1:12" x14ac:dyDescent="0.25">
      <c r="A811">
        <v>1239757</v>
      </c>
      <c r="B811">
        <v>1.293015</v>
      </c>
      <c r="C811">
        <v>2</v>
      </c>
      <c r="D811" t="s">
        <v>3542</v>
      </c>
      <c r="E811" t="s">
        <v>4723</v>
      </c>
      <c r="F811" t="s">
        <v>4756</v>
      </c>
      <c r="G811" t="s">
        <v>1367</v>
      </c>
      <c r="H811" t="s">
        <v>4758</v>
      </c>
      <c r="I811" t="s">
        <v>3543</v>
      </c>
      <c r="J811" t="s">
        <v>4760</v>
      </c>
      <c r="K811">
        <v>6829</v>
      </c>
      <c r="L811" s="32" t="s">
        <v>9275</v>
      </c>
    </row>
    <row r="812" spans="1:12" x14ac:dyDescent="0.25">
      <c r="A812">
        <v>106079</v>
      </c>
      <c r="B812">
        <v>0.475825</v>
      </c>
      <c r="C812">
        <v>1</v>
      </c>
      <c r="D812" t="s">
        <v>2335</v>
      </c>
      <c r="E812" t="s">
        <v>4723</v>
      </c>
      <c r="F812" t="s">
        <v>4756</v>
      </c>
      <c r="G812" t="s">
        <v>2297</v>
      </c>
      <c r="H812" t="s">
        <v>2307</v>
      </c>
      <c r="I812" t="s">
        <v>2336</v>
      </c>
      <c r="J812" t="s">
        <v>4760</v>
      </c>
      <c r="K812">
        <v>2613</v>
      </c>
      <c r="L812" s="32" t="s">
        <v>9276</v>
      </c>
    </row>
    <row r="813" spans="1:12" x14ac:dyDescent="0.25">
      <c r="A813">
        <v>249576</v>
      </c>
      <c r="B813">
        <v>2.125041</v>
      </c>
      <c r="C813">
        <v>1</v>
      </c>
      <c r="D813" t="s">
        <v>2288</v>
      </c>
      <c r="E813" t="s">
        <v>4723</v>
      </c>
      <c r="F813" t="s">
        <v>4756</v>
      </c>
      <c r="G813" t="s">
        <v>1367</v>
      </c>
      <c r="H813" t="s">
        <v>4758</v>
      </c>
      <c r="I813" t="s">
        <v>2289</v>
      </c>
      <c r="J813" t="s">
        <v>4760</v>
      </c>
      <c r="K813">
        <v>1149</v>
      </c>
      <c r="L813" s="32" t="s">
        <v>9277</v>
      </c>
    </row>
    <row r="814" spans="1:12" x14ac:dyDescent="0.25">
      <c r="A814">
        <v>249118</v>
      </c>
      <c r="B814">
        <v>0.485647</v>
      </c>
      <c r="C814">
        <v>3</v>
      </c>
      <c r="D814" t="s">
        <v>2828</v>
      </c>
      <c r="E814" t="s">
        <v>4723</v>
      </c>
      <c r="F814" t="s">
        <v>4756</v>
      </c>
      <c r="G814" t="s">
        <v>6297</v>
      </c>
      <c r="H814" t="s">
        <v>4758</v>
      </c>
      <c r="I814" t="s">
        <v>2829</v>
      </c>
      <c r="J814" t="s">
        <v>4760</v>
      </c>
      <c r="K814">
        <v>2903</v>
      </c>
      <c r="L814" s="32" t="s">
        <v>9278</v>
      </c>
    </row>
    <row r="815" spans="1:12" x14ac:dyDescent="0.25">
      <c r="A815">
        <v>1099456</v>
      </c>
      <c r="B815">
        <v>1.066001</v>
      </c>
      <c r="C815">
        <v>1</v>
      </c>
      <c r="D815" t="s">
        <v>2771</v>
      </c>
      <c r="E815" t="s">
        <v>4723</v>
      </c>
      <c r="F815" t="s">
        <v>4756</v>
      </c>
      <c r="G815" t="s">
        <v>1367</v>
      </c>
      <c r="H815" t="s">
        <v>1463</v>
      </c>
      <c r="I815" t="s">
        <v>2772</v>
      </c>
      <c r="J815" t="s">
        <v>4760</v>
      </c>
      <c r="K815">
        <v>5079</v>
      </c>
      <c r="L815" s="32" t="s">
        <v>9279</v>
      </c>
    </row>
    <row r="816" spans="1:12" x14ac:dyDescent="0.25">
      <c r="A816">
        <v>201722</v>
      </c>
      <c r="B816">
        <v>0.27910000000000001</v>
      </c>
      <c r="C816">
        <v>2</v>
      </c>
      <c r="D816" t="s">
        <v>1384</v>
      </c>
      <c r="E816" t="s">
        <v>4723</v>
      </c>
      <c r="F816" t="s">
        <v>4756</v>
      </c>
      <c r="G816" t="s">
        <v>4758</v>
      </c>
      <c r="H816" t="s">
        <v>4758</v>
      </c>
      <c r="I816" t="s">
        <v>1385</v>
      </c>
      <c r="J816" t="s">
        <v>4760</v>
      </c>
      <c r="K816">
        <v>975</v>
      </c>
      <c r="L816" s="32" t="s">
        <v>9280</v>
      </c>
    </row>
    <row r="817" spans="1:12" x14ac:dyDescent="0.25">
      <c r="A817">
        <v>1247220</v>
      </c>
      <c r="B817">
        <v>0.50395000000000001</v>
      </c>
      <c r="C817">
        <v>2</v>
      </c>
      <c r="D817" t="s">
        <v>2198</v>
      </c>
      <c r="E817" t="s">
        <v>4723</v>
      </c>
      <c r="F817" t="s">
        <v>4756</v>
      </c>
      <c r="G817" t="s">
        <v>1367</v>
      </c>
      <c r="H817" t="s">
        <v>1463</v>
      </c>
      <c r="I817" t="s">
        <v>2199</v>
      </c>
      <c r="J817" t="s">
        <v>4760</v>
      </c>
      <c r="K817">
        <v>2282</v>
      </c>
      <c r="L817" s="32" t="s">
        <v>9281</v>
      </c>
    </row>
    <row r="818" spans="1:12" x14ac:dyDescent="0.25">
      <c r="A818">
        <v>230103</v>
      </c>
      <c r="B818">
        <v>0.475159</v>
      </c>
      <c r="C818">
        <v>0</v>
      </c>
      <c r="D818" t="s">
        <v>1505</v>
      </c>
      <c r="E818" t="s">
        <v>4723</v>
      </c>
      <c r="F818" t="s">
        <v>4756</v>
      </c>
      <c r="G818" t="s">
        <v>1367</v>
      </c>
      <c r="H818" t="s">
        <v>1463</v>
      </c>
      <c r="I818" t="s">
        <v>1506</v>
      </c>
      <c r="J818" t="s">
        <v>4760</v>
      </c>
      <c r="K818">
        <v>1830</v>
      </c>
      <c r="L818" s="32" t="s">
        <v>9282</v>
      </c>
    </row>
    <row r="819" spans="1:12" x14ac:dyDescent="0.25">
      <c r="A819">
        <v>1219959</v>
      </c>
      <c r="B819">
        <v>0.64861999999999997</v>
      </c>
      <c r="C819">
        <v>2</v>
      </c>
      <c r="D819" t="s">
        <v>2793</v>
      </c>
      <c r="E819" t="s">
        <v>4723</v>
      </c>
      <c r="F819" t="s">
        <v>4756</v>
      </c>
      <c r="G819" t="s">
        <v>1367</v>
      </c>
      <c r="H819" t="s">
        <v>1463</v>
      </c>
      <c r="I819" t="s">
        <v>2794</v>
      </c>
      <c r="J819" t="s">
        <v>4760</v>
      </c>
      <c r="K819">
        <v>5943</v>
      </c>
      <c r="L819" s="32" t="s">
        <v>9283</v>
      </c>
    </row>
    <row r="820" spans="1:12" x14ac:dyDescent="0.25">
      <c r="A820">
        <v>201941</v>
      </c>
      <c r="B820">
        <v>0.80929300000000004</v>
      </c>
      <c r="C820">
        <v>1</v>
      </c>
      <c r="D820" t="s">
        <v>1954</v>
      </c>
      <c r="E820" t="s">
        <v>4723</v>
      </c>
      <c r="F820" t="s">
        <v>4756</v>
      </c>
      <c r="G820" t="s">
        <v>1367</v>
      </c>
      <c r="H820" t="s">
        <v>1463</v>
      </c>
      <c r="I820" t="s">
        <v>1955</v>
      </c>
      <c r="J820" t="s">
        <v>4760</v>
      </c>
      <c r="K820">
        <v>2703</v>
      </c>
      <c r="L820" s="32" t="s">
        <v>9284</v>
      </c>
    </row>
    <row r="821" spans="1:12" x14ac:dyDescent="0.25">
      <c r="A821">
        <v>1190736</v>
      </c>
      <c r="B821">
        <v>0.40029799999999999</v>
      </c>
      <c r="C821">
        <v>4</v>
      </c>
      <c r="D821" t="s">
        <v>1964</v>
      </c>
      <c r="E821" t="s">
        <v>4723</v>
      </c>
      <c r="F821" t="s">
        <v>4756</v>
      </c>
      <c r="G821" t="s">
        <v>1367</v>
      </c>
      <c r="H821" t="s">
        <v>1463</v>
      </c>
      <c r="I821" t="s">
        <v>1965</v>
      </c>
      <c r="J821" t="s">
        <v>4760</v>
      </c>
      <c r="K821">
        <v>4213</v>
      </c>
      <c r="L821" s="32" t="s">
        <v>9285</v>
      </c>
    </row>
    <row r="822" spans="1:12" x14ac:dyDescent="0.25">
      <c r="A822">
        <v>195488</v>
      </c>
      <c r="B822">
        <v>0.65468999999999999</v>
      </c>
      <c r="C822">
        <v>3</v>
      </c>
      <c r="D822" t="s">
        <v>2217</v>
      </c>
      <c r="E822" t="s">
        <v>4723</v>
      </c>
      <c r="F822" t="s">
        <v>4756</v>
      </c>
      <c r="G822" t="s">
        <v>1367</v>
      </c>
      <c r="H822" t="s">
        <v>1463</v>
      </c>
      <c r="I822" t="s">
        <v>2218</v>
      </c>
      <c r="J822" t="s">
        <v>4760</v>
      </c>
      <c r="K822">
        <v>1589</v>
      </c>
      <c r="L822" s="32" t="s">
        <v>9286</v>
      </c>
    </row>
    <row r="823" spans="1:12" x14ac:dyDescent="0.25">
      <c r="A823">
        <v>238112</v>
      </c>
      <c r="B823">
        <v>0.74192000000000002</v>
      </c>
      <c r="C823">
        <v>1</v>
      </c>
      <c r="D823" t="s">
        <v>2188</v>
      </c>
      <c r="E823" t="s">
        <v>4723</v>
      </c>
      <c r="F823" t="s">
        <v>4756</v>
      </c>
      <c r="G823" t="s">
        <v>1367</v>
      </c>
      <c r="H823" t="s">
        <v>1463</v>
      </c>
      <c r="I823" t="s">
        <v>2189</v>
      </c>
      <c r="J823" t="s">
        <v>4760</v>
      </c>
      <c r="K823">
        <v>4565</v>
      </c>
      <c r="L823" s="32" t="s">
        <v>9287</v>
      </c>
    </row>
    <row r="824" spans="1:12" x14ac:dyDescent="0.25">
      <c r="A824">
        <v>230002</v>
      </c>
      <c r="B824">
        <v>1.4940359999999999</v>
      </c>
      <c r="C824">
        <v>0</v>
      </c>
      <c r="D824" t="s">
        <v>2763</v>
      </c>
      <c r="E824" t="s">
        <v>4723</v>
      </c>
      <c r="F824" t="s">
        <v>4756</v>
      </c>
      <c r="G824" t="s">
        <v>1367</v>
      </c>
      <c r="H824" t="s">
        <v>1463</v>
      </c>
      <c r="I824" t="s">
        <v>2764</v>
      </c>
      <c r="J824" t="s">
        <v>4760</v>
      </c>
      <c r="K824">
        <v>3931</v>
      </c>
      <c r="L824" s="32" t="s">
        <v>9288</v>
      </c>
    </row>
    <row r="825" spans="1:12" x14ac:dyDescent="0.25">
      <c r="A825">
        <v>201643</v>
      </c>
      <c r="B825">
        <v>0.51117599999999996</v>
      </c>
      <c r="C825">
        <v>2</v>
      </c>
      <c r="D825" t="s">
        <v>3896</v>
      </c>
      <c r="E825" t="s">
        <v>4723</v>
      </c>
      <c r="F825" t="s">
        <v>4756</v>
      </c>
      <c r="G825" t="s">
        <v>1367</v>
      </c>
      <c r="H825" t="s">
        <v>4758</v>
      </c>
      <c r="I825" t="s">
        <v>3897</v>
      </c>
      <c r="J825" t="s">
        <v>4760</v>
      </c>
      <c r="K825">
        <v>1544</v>
      </c>
      <c r="L825" s="32" t="s">
        <v>9289</v>
      </c>
    </row>
    <row r="826" spans="1:12" x14ac:dyDescent="0.25">
      <c r="A826">
        <v>215756</v>
      </c>
      <c r="B826">
        <v>0.220225</v>
      </c>
      <c r="C826">
        <v>2</v>
      </c>
      <c r="D826" t="s">
        <v>2210</v>
      </c>
      <c r="E826" t="s">
        <v>4723</v>
      </c>
      <c r="F826" t="s">
        <v>4756</v>
      </c>
      <c r="G826" t="s">
        <v>1367</v>
      </c>
      <c r="H826" t="s">
        <v>1463</v>
      </c>
      <c r="I826" t="s">
        <v>2211</v>
      </c>
      <c r="J826" t="s">
        <v>4760</v>
      </c>
      <c r="K826">
        <v>1200</v>
      </c>
      <c r="L826" s="32" t="s">
        <v>9290</v>
      </c>
    </row>
    <row r="827" spans="1:12" x14ac:dyDescent="0.25">
      <c r="A827">
        <v>230228</v>
      </c>
      <c r="B827">
        <v>0.25353799999999999</v>
      </c>
      <c r="C827">
        <v>3</v>
      </c>
      <c r="D827" t="s">
        <v>2583</v>
      </c>
      <c r="E827" t="s">
        <v>4723</v>
      </c>
      <c r="F827" t="s">
        <v>4756</v>
      </c>
      <c r="G827" t="s">
        <v>1367</v>
      </c>
      <c r="H827" t="s">
        <v>1368</v>
      </c>
      <c r="I827" t="s">
        <v>2584</v>
      </c>
      <c r="J827" t="s">
        <v>4760</v>
      </c>
      <c r="K827">
        <v>1613</v>
      </c>
      <c r="L827" s="32" t="s">
        <v>9291</v>
      </c>
    </row>
    <row r="828" spans="1:12" x14ac:dyDescent="0.25">
      <c r="A828">
        <v>289173</v>
      </c>
      <c r="B828">
        <v>0.49524499999999999</v>
      </c>
      <c r="C828">
        <v>2</v>
      </c>
      <c r="D828" t="s">
        <v>2026</v>
      </c>
      <c r="E828" t="s">
        <v>4723</v>
      </c>
      <c r="F828" t="s">
        <v>4756</v>
      </c>
      <c r="G828" t="s">
        <v>1367</v>
      </c>
      <c r="H828" t="s">
        <v>6400</v>
      </c>
      <c r="I828" t="s">
        <v>2027</v>
      </c>
      <c r="J828" t="s">
        <v>4760</v>
      </c>
      <c r="K828">
        <v>2791</v>
      </c>
      <c r="L828" s="32" t="s">
        <v>9292</v>
      </c>
    </row>
    <row r="829" spans="1:12" x14ac:dyDescent="0.25">
      <c r="A829">
        <v>1183835</v>
      </c>
      <c r="B829">
        <v>0.40889700000000001</v>
      </c>
      <c r="C829">
        <v>0</v>
      </c>
      <c r="D829" t="s">
        <v>1916</v>
      </c>
      <c r="E829" t="s">
        <v>4723</v>
      </c>
      <c r="F829" t="s">
        <v>4756</v>
      </c>
      <c r="G829" t="s">
        <v>1367</v>
      </c>
      <c r="H829" t="s">
        <v>1463</v>
      </c>
      <c r="I829" t="s">
        <v>1917</v>
      </c>
      <c r="J829" t="s">
        <v>4760</v>
      </c>
      <c r="K829">
        <v>2637</v>
      </c>
      <c r="L829" s="32" t="s">
        <v>9293</v>
      </c>
    </row>
    <row r="830" spans="1:12" x14ac:dyDescent="0.25">
      <c r="A830">
        <v>1190361</v>
      </c>
      <c r="B830">
        <v>0.37663999999999997</v>
      </c>
      <c r="C830">
        <v>0</v>
      </c>
      <c r="D830" t="s">
        <v>2054</v>
      </c>
      <c r="E830" t="s">
        <v>4723</v>
      </c>
      <c r="F830" t="s">
        <v>4756</v>
      </c>
      <c r="G830" t="s">
        <v>1367</v>
      </c>
      <c r="H830" t="s">
        <v>1463</v>
      </c>
      <c r="I830" t="s">
        <v>2055</v>
      </c>
      <c r="J830" t="s">
        <v>4760</v>
      </c>
      <c r="K830">
        <v>2472</v>
      </c>
      <c r="L830" s="32" t="s">
        <v>9294</v>
      </c>
    </row>
    <row r="831" spans="1:12" x14ac:dyDescent="0.25">
      <c r="A831">
        <v>1184105</v>
      </c>
      <c r="B831">
        <v>0.50135099999999999</v>
      </c>
      <c r="C831">
        <v>1</v>
      </c>
      <c r="D831" t="s">
        <v>1467</v>
      </c>
      <c r="E831" t="s">
        <v>4723</v>
      </c>
      <c r="F831" t="s">
        <v>4756</v>
      </c>
      <c r="G831" t="s">
        <v>1367</v>
      </c>
      <c r="H831" t="s">
        <v>1463</v>
      </c>
      <c r="I831" t="s">
        <v>1468</v>
      </c>
      <c r="J831" t="s">
        <v>4760</v>
      </c>
      <c r="K831">
        <v>1903</v>
      </c>
      <c r="L831" s="32" t="s">
        <v>9295</v>
      </c>
    </row>
    <row r="832" spans="1:12" x14ac:dyDescent="0.25">
      <c r="A832">
        <v>1219580</v>
      </c>
      <c r="B832">
        <v>0.62052600000000002</v>
      </c>
      <c r="C832">
        <v>3</v>
      </c>
      <c r="D832" t="s">
        <v>1918</v>
      </c>
      <c r="E832" t="s">
        <v>4723</v>
      </c>
      <c r="F832" t="s">
        <v>4756</v>
      </c>
      <c r="G832" t="s">
        <v>1367</v>
      </c>
      <c r="H832" t="s">
        <v>1463</v>
      </c>
      <c r="I832" t="s">
        <v>1919</v>
      </c>
      <c r="J832" t="s">
        <v>4760</v>
      </c>
      <c r="K832">
        <v>3107</v>
      </c>
      <c r="L832" s="32" t="s">
        <v>9296</v>
      </c>
    </row>
    <row r="833" spans="1:12" x14ac:dyDescent="0.25">
      <c r="A833">
        <v>1190379</v>
      </c>
      <c r="B833">
        <v>0.38223499999999999</v>
      </c>
      <c r="C833">
        <v>2</v>
      </c>
      <c r="D833" t="s">
        <v>2581</v>
      </c>
      <c r="E833" t="s">
        <v>4723</v>
      </c>
      <c r="F833" t="s">
        <v>4756</v>
      </c>
      <c r="G833" t="s">
        <v>1367</v>
      </c>
      <c r="H833" t="s">
        <v>1368</v>
      </c>
      <c r="I833" t="s">
        <v>2582</v>
      </c>
      <c r="J833" t="s">
        <v>4760</v>
      </c>
      <c r="K833">
        <v>2329</v>
      </c>
      <c r="L833" s="32" t="s">
        <v>9297</v>
      </c>
    </row>
    <row r="834" spans="1:12" x14ac:dyDescent="0.25">
      <c r="A834">
        <v>289153</v>
      </c>
      <c r="B834">
        <v>0.341615</v>
      </c>
      <c r="C834">
        <v>3</v>
      </c>
      <c r="D834" t="s">
        <v>2060</v>
      </c>
      <c r="E834" t="s">
        <v>4723</v>
      </c>
      <c r="F834" t="s">
        <v>4756</v>
      </c>
      <c r="G834" t="s">
        <v>1367</v>
      </c>
      <c r="H834" t="s">
        <v>1463</v>
      </c>
      <c r="I834" t="s">
        <v>2061</v>
      </c>
      <c r="J834" t="s">
        <v>4760</v>
      </c>
      <c r="K834">
        <v>1783</v>
      </c>
      <c r="L834" s="32" t="s">
        <v>9298</v>
      </c>
    </row>
    <row r="835" spans="1:12" x14ac:dyDescent="0.25">
      <c r="A835">
        <v>1184166</v>
      </c>
      <c r="B835">
        <v>0.24806400000000001</v>
      </c>
      <c r="C835">
        <v>3</v>
      </c>
      <c r="D835" t="s">
        <v>2116</v>
      </c>
      <c r="E835" t="s">
        <v>4723</v>
      </c>
      <c r="F835" t="s">
        <v>4756</v>
      </c>
      <c r="G835" t="s">
        <v>1367</v>
      </c>
      <c r="H835" t="s">
        <v>1463</v>
      </c>
      <c r="I835" t="s">
        <v>2117</v>
      </c>
      <c r="J835" t="s">
        <v>4760</v>
      </c>
      <c r="K835">
        <v>1230</v>
      </c>
      <c r="L835" s="32" t="s">
        <v>9299</v>
      </c>
    </row>
    <row r="836" spans="1:12" x14ac:dyDescent="0.25">
      <c r="A836">
        <v>207772</v>
      </c>
      <c r="B836">
        <v>0.40821200000000002</v>
      </c>
      <c r="C836">
        <v>1</v>
      </c>
      <c r="D836" t="s">
        <v>2805</v>
      </c>
      <c r="E836" t="s">
        <v>4723</v>
      </c>
      <c r="F836" t="s">
        <v>4756</v>
      </c>
      <c r="G836" t="s">
        <v>1367</v>
      </c>
      <c r="H836" t="s">
        <v>1463</v>
      </c>
      <c r="I836" t="s">
        <v>2806</v>
      </c>
      <c r="J836" t="s">
        <v>4760</v>
      </c>
      <c r="K836">
        <v>2812</v>
      </c>
      <c r="L836" s="32" t="s">
        <v>9300</v>
      </c>
    </row>
    <row r="837" spans="1:12" x14ac:dyDescent="0.25">
      <c r="A837">
        <v>202059</v>
      </c>
      <c r="B837">
        <v>0.72577000000000003</v>
      </c>
      <c r="C837">
        <v>0</v>
      </c>
      <c r="D837" t="s">
        <v>2092</v>
      </c>
      <c r="E837" t="s">
        <v>4723</v>
      </c>
      <c r="F837" t="s">
        <v>4756</v>
      </c>
      <c r="G837" t="s">
        <v>1367</v>
      </c>
      <c r="H837" t="s">
        <v>1463</v>
      </c>
      <c r="I837" t="s">
        <v>2093</v>
      </c>
      <c r="J837" t="s">
        <v>4760</v>
      </c>
      <c r="K837">
        <v>3248</v>
      </c>
      <c r="L837" s="32" t="s">
        <v>9301</v>
      </c>
    </row>
    <row r="838" spans="1:12" x14ac:dyDescent="0.25">
      <c r="A838">
        <v>207538</v>
      </c>
      <c r="B838">
        <v>0.75340200000000002</v>
      </c>
      <c r="C838">
        <v>3</v>
      </c>
      <c r="D838" t="s">
        <v>1982</v>
      </c>
      <c r="E838" t="s">
        <v>4723</v>
      </c>
      <c r="F838" t="s">
        <v>4756</v>
      </c>
      <c r="G838" t="s">
        <v>1367</v>
      </c>
      <c r="H838" t="s">
        <v>1463</v>
      </c>
      <c r="I838" t="s">
        <v>1983</v>
      </c>
      <c r="J838" t="s">
        <v>4760</v>
      </c>
      <c r="K838">
        <v>5598</v>
      </c>
      <c r="L838" s="32" t="s">
        <v>9302</v>
      </c>
    </row>
    <row r="839" spans="1:12" x14ac:dyDescent="0.25">
      <c r="A839">
        <v>195660</v>
      </c>
      <c r="B839">
        <v>0.72294899999999995</v>
      </c>
      <c r="C839">
        <v>0</v>
      </c>
      <c r="D839" t="s">
        <v>2212</v>
      </c>
      <c r="E839" t="s">
        <v>4723</v>
      </c>
      <c r="F839" t="s">
        <v>4756</v>
      </c>
      <c r="G839" t="s">
        <v>1367</v>
      </c>
      <c r="H839" t="s">
        <v>1463</v>
      </c>
      <c r="I839" t="s">
        <v>1979</v>
      </c>
      <c r="J839" t="s">
        <v>4760</v>
      </c>
      <c r="K839">
        <v>1229</v>
      </c>
      <c r="L839" s="32" t="s">
        <v>9303</v>
      </c>
    </row>
    <row r="840" spans="1:12" x14ac:dyDescent="0.25">
      <c r="A840">
        <v>230248</v>
      </c>
      <c r="B840">
        <v>0.39945700000000001</v>
      </c>
      <c r="C840">
        <v>2</v>
      </c>
      <c r="D840" t="s">
        <v>6379</v>
      </c>
      <c r="E840" t="s">
        <v>4723</v>
      </c>
      <c r="F840" t="s">
        <v>4756</v>
      </c>
      <c r="G840" t="s">
        <v>1367</v>
      </c>
      <c r="H840" t="s">
        <v>1463</v>
      </c>
      <c r="I840" t="s">
        <v>6380</v>
      </c>
      <c r="J840" t="s">
        <v>4760</v>
      </c>
      <c r="K840">
        <v>3057</v>
      </c>
      <c r="L840" s="32" t="s">
        <v>9304</v>
      </c>
    </row>
    <row r="841" spans="1:12" x14ac:dyDescent="0.25">
      <c r="A841">
        <v>1197072</v>
      </c>
      <c r="B841">
        <v>0.78861199999999998</v>
      </c>
      <c r="C841">
        <v>3</v>
      </c>
      <c r="D841" t="s">
        <v>2607</v>
      </c>
      <c r="E841" t="s">
        <v>4723</v>
      </c>
      <c r="F841" t="s">
        <v>4756</v>
      </c>
      <c r="G841" t="s">
        <v>1367</v>
      </c>
      <c r="H841" t="s">
        <v>1368</v>
      </c>
      <c r="I841" t="s">
        <v>2608</v>
      </c>
      <c r="J841" t="s">
        <v>4760</v>
      </c>
      <c r="K841">
        <v>2967</v>
      </c>
      <c r="L841" s="32" t="s">
        <v>9305</v>
      </c>
    </row>
    <row r="842" spans="1:12" x14ac:dyDescent="0.25">
      <c r="A842">
        <v>289404</v>
      </c>
      <c r="B842">
        <v>1.5362640000000001</v>
      </c>
      <c r="C842">
        <v>0</v>
      </c>
      <c r="D842" t="s">
        <v>2597</v>
      </c>
      <c r="E842" t="s">
        <v>4723</v>
      </c>
      <c r="F842" t="s">
        <v>4756</v>
      </c>
      <c r="G842" t="s">
        <v>1367</v>
      </c>
      <c r="H842" t="s">
        <v>1368</v>
      </c>
      <c r="I842" t="s">
        <v>2598</v>
      </c>
      <c r="J842" t="s">
        <v>4760</v>
      </c>
      <c r="K842">
        <v>3461</v>
      </c>
      <c r="L842" s="32" t="s">
        <v>9306</v>
      </c>
    </row>
    <row r="843" spans="1:12" x14ac:dyDescent="0.25">
      <c r="A843">
        <v>289311</v>
      </c>
      <c r="B843">
        <v>0.31236999999999998</v>
      </c>
      <c r="C843">
        <v>4</v>
      </c>
      <c r="D843" t="s">
        <v>2593</v>
      </c>
      <c r="E843" t="s">
        <v>4723</v>
      </c>
      <c r="F843" t="s">
        <v>4756</v>
      </c>
      <c r="G843" t="s">
        <v>1367</v>
      </c>
      <c r="H843" t="s">
        <v>1368</v>
      </c>
      <c r="I843" t="s">
        <v>2594</v>
      </c>
      <c r="J843" t="s">
        <v>4760</v>
      </c>
      <c r="K843">
        <v>1241</v>
      </c>
      <c r="L843" s="32" t="s">
        <v>9307</v>
      </c>
    </row>
    <row r="844" spans="1:12" x14ac:dyDescent="0.25">
      <c r="A844">
        <v>289275</v>
      </c>
      <c r="B844">
        <v>0.52859599999999995</v>
      </c>
      <c r="C844">
        <v>2</v>
      </c>
      <c r="D844" t="s">
        <v>4016</v>
      </c>
      <c r="E844" t="s">
        <v>4723</v>
      </c>
      <c r="F844" t="s">
        <v>4756</v>
      </c>
      <c r="G844" t="s">
        <v>1367</v>
      </c>
      <c r="H844" t="s">
        <v>4758</v>
      </c>
      <c r="I844" t="s">
        <v>4017</v>
      </c>
      <c r="J844" t="s">
        <v>4760</v>
      </c>
      <c r="K844">
        <v>2756</v>
      </c>
      <c r="L844" s="32" t="s">
        <v>9308</v>
      </c>
    </row>
    <row r="845" spans="1:12" x14ac:dyDescent="0.25">
      <c r="A845">
        <v>282189</v>
      </c>
      <c r="B845">
        <v>0.75740300000000005</v>
      </c>
      <c r="C845">
        <v>0</v>
      </c>
      <c r="D845" t="s">
        <v>2723</v>
      </c>
      <c r="E845" t="s">
        <v>4723</v>
      </c>
      <c r="F845" t="s">
        <v>4756</v>
      </c>
      <c r="G845" t="s">
        <v>1367</v>
      </c>
      <c r="H845" t="s">
        <v>1463</v>
      </c>
      <c r="I845" t="s">
        <v>2724</v>
      </c>
      <c r="J845" t="s">
        <v>4760</v>
      </c>
      <c r="K845">
        <v>4771</v>
      </c>
      <c r="L845" s="32" t="s">
        <v>9309</v>
      </c>
    </row>
    <row r="846" spans="1:12" x14ac:dyDescent="0.25">
      <c r="A846">
        <v>222998</v>
      </c>
      <c r="B846">
        <v>30.236443000000001</v>
      </c>
      <c r="C846">
        <v>0</v>
      </c>
      <c r="D846" t="s">
        <v>2555</v>
      </c>
      <c r="E846" t="s">
        <v>4723</v>
      </c>
      <c r="F846" t="s">
        <v>4756</v>
      </c>
      <c r="G846" t="s">
        <v>2450</v>
      </c>
      <c r="H846" t="s">
        <v>4758</v>
      </c>
      <c r="I846" t="s">
        <v>2556</v>
      </c>
      <c r="J846" t="s">
        <v>4760</v>
      </c>
      <c r="K846">
        <v>2338</v>
      </c>
      <c r="L846" s="32" t="s">
        <v>9310</v>
      </c>
    </row>
    <row r="847" spans="1:12" x14ac:dyDescent="0.25">
      <c r="A847">
        <v>1042342</v>
      </c>
      <c r="B847">
        <v>2.0048339999999998</v>
      </c>
      <c r="C847">
        <v>1</v>
      </c>
      <c r="D847" t="s">
        <v>2325</v>
      </c>
      <c r="E847" t="s">
        <v>4723</v>
      </c>
      <c r="F847" t="s">
        <v>4756</v>
      </c>
      <c r="G847" t="s">
        <v>2297</v>
      </c>
      <c r="H847" t="s">
        <v>4758</v>
      </c>
      <c r="I847" t="s">
        <v>2326</v>
      </c>
      <c r="J847" t="s">
        <v>4760</v>
      </c>
      <c r="K847">
        <v>5206</v>
      </c>
      <c r="L847" s="32" t="s">
        <v>9311</v>
      </c>
    </row>
    <row r="848" spans="1:12" x14ac:dyDescent="0.25">
      <c r="A848">
        <v>249479</v>
      </c>
      <c r="B848">
        <v>0.65096200000000004</v>
      </c>
      <c r="C848">
        <v>1</v>
      </c>
      <c r="D848" t="s">
        <v>1410</v>
      </c>
      <c r="E848" t="s">
        <v>4723</v>
      </c>
      <c r="F848" t="s">
        <v>4756</v>
      </c>
      <c r="G848" t="s">
        <v>1367</v>
      </c>
      <c r="H848" t="s">
        <v>1368</v>
      </c>
      <c r="I848" t="s">
        <v>1411</v>
      </c>
      <c r="J848" t="s">
        <v>4760</v>
      </c>
      <c r="K848">
        <v>4048</v>
      </c>
      <c r="L848" s="32" t="s">
        <v>9312</v>
      </c>
    </row>
    <row r="849" spans="1:12" x14ac:dyDescent="0.25">
      <c r="A849">
        <v>1247481</v>
      </c>
      <c r="B849">
        <v>1.5164390000000001</v>
      </c>
      <c r="C849">
        <v>3</v>
      </c>
      <c r="D849" t="s">
        <v>7012</v>
      </c>
      <c r="E849" t="s">
        <v>4723</v>
      </c>
      <c r="F849" t="s">
        <v>4756</v>
      </c>
      <c r="G849" t="s">
        <v>1367</v>
      </c>
      <c r="H849" t="s">
        <v>4758</v>
      </c>
      <c r="I849" t="s">
        <v>7013</v>
      </c>
      <c r="J849" t="s">
        <v>4760</v>
      </c>
      <c r="K849">
        <v>3914</v>
      </c>
      <c r="L849" s="32" t="s">
        <v>9313</v>
      </c>
    </row>
    <row r="850" spans="1:12" x14ac:dyDescent="0.25">
      <c r="A850">
        <v>275916</v>
      </c>
      <c r="B850">
        <v>4.3041289999999996</v>
      </c>
      <c r="C850">
        <v>0</v>
      </c>
      <c r="D850" t="s">
        <v>3584</v>
      </c>
      <c r="E850" t="s">
        <v>4723</v>
      </c>
      <c r="F850" t="s">
        <v>4756</v>
      </c>
      <c r="G850" t="s">
        <v>1367</v>
      </c>
      <c r="H850" t="s">
        <v>1463</v>
      </c>
      <c r="I850" t="s">
        <v>3585</v>
      </c>
      <c r="J850" t="s">
        <v>4760</v>
      </c>
      <c r="K850">
        <v>8927</v>
      </c>
      <c r="L850" s="32" t="s">
        <v>9314</v>
      </c>
    </row>
    <row r="851" spans="1:12" x14ac:dyDescent="0.25">
      <c r="A851">
        <v>190159</v>
      </c>
      <c r="B851">
        <v>0.50505500000000003</v>
      </c>
      <c r="C851">
        <v>4</v>
      </c>
      <c r="D851" t="s">
        <v>2112</v>
      </c>
      <c r="E851" t="s">
        <v>4723</v>
      </c>
      <c r="F851" t="s">
        <v>4756</v>
      </c>
      <c r="G851" t="s">
        <v>1367</v>
      </c>
      <c r="H851" t="s">
        <v>1463</v>
      </c>
      <c r="I851" t="s">
        <v>2113</v>
      </c>
      <c r="J851" t="s">
        <v>4760</v>
      </c>
      <c r="K851">
        <v>2144</v>
      </c>
      <c r="L851" s="32" t="s">
        <v>9315</v>
      </c>
    </row>
    <row r="852" spans="1:12" x14ac:dyDescent="0.25">
      <c r="A852">
        <v>207731</v>
      </c>
      <c r="B852">
        <v>0.70226999999999995</v>
      </c>
      <c r="C852">
        <v>3</v>
      </c>
      <c r="D852" t="s">
        <v>1477</v>
      </c>
      <c r="E852" t="s">
        <v>4723</v>
      </c>
      <c r="F852" t="s">
        <v>4756</v>
      </c>
      <c r="G852" t="s">
        <v>1367</v>
      </c>
      <c r="H852" t="s">
        <v>1463</v>
      </c>
      <c r="I852" t="s">
        <v>1478</v>
      </c>
      <c r="J852" t="s">
        <v>4760</v>
      </c>
      <c r="K852">
        <v>1734</v>
      </c>
      <c r="L852" s="32" t="s">
        <v>9316</v>
      </c>
    </row>
    <row r="853" spans="1:12" x14ac:dyDescent="0.25">
      <c r="A853">
        <v>1219685</v>
      </c>
      <c r="B853">
        <v>0.47322900000000001</v>
      </c>
      <c r="C853">
        <v>3</v>
      </c>
      <c r="D853" t="s">
        <v>2612</v>
      </c>
      <c r="E853" t="s">
        <v>4723</v>
      </c>
      <c r="F853" t="s">
        <v>4756</v>
      </c>
      <c r="G853" t="s">
        <v>1367</v>
      </c>
      <c r="H853" t="s">
        <v>2610</v>
      </c>
      <c r="I853" t="s">
        <v>2613</v>
      </c>
      <c r="J853" t="s">
        <v>4760</v>
      </c>
      <c r="K853">
        <v>2213</v>
      </c>
      <c r="L853" s="32" t="s">
        <v>9317</v>
      </c>
    </row>
    <row r="854" spans="1:12" x14ac:dyDescent="0.25">
      <c r="A854">
        <v>289442</v>
      </c>
      <c r="B854">
        <v>2.003374</v>
      </c>
      <c r="C854">
        <v>2</v>
      </c>
      <c r="D854" t="s">
        <v>6936</v>
      </c>
      <c r="E854" t="s">
        <v>4723</v>
      </c>
      <c r="F854" t="s">
        <v>4756</v>
      </c>
      <c r="G854" t="s">
        <v>4758</v>
      </c>
      <c r="H854" t="s">
        <v>4758</v>
      </c>
      <c r="I854" t="s">
        <v>6937</v>
      </c>
      <c r="J854" t="s">
        <v>4760</v>
      </c>
      <c r="K854">
        <v>3464</v>
      </c>
      <c r="L854" s="32" t="s">
        <v>9318</v>
      </c>
    </row>
    <row r="855" spans="1:12" x14ac:dyDescent="0.25">
      <c r="A855">
        <v>282425</v>
      </c>
      <c r="B855">
        <v>0.58659899999999998</v>
      </c>
      <c r="C855">
        <v>1</v>
      </c>
      <c r="D855" t="s">
        <v>2609</v>
      </c>
      <c r="E855" t="s">
        <v>4723</v>
      </c>
      <c r="F855" t="s">
        <v>4756</v>
      </c>
      <c r="G855" t="s">
        <v>1367</v>
      </c>
      <c r="H855" t="s">
        <v>2610</v>
      </c>
      <c r="I855" t="s">
        <v>2611</v>
      </c>
      <c r="J855" t="s">
        <v>4760</v>
      </c>
      <c r="K855">
        <v>3764</v>
      </c>
      <c r="L855" s="32" t="s">
        <v>9319</v>
      </c>
    </row>
    <row r="856" spans="1:12" x14ac:dyDescent="0.25">
      <c r="A856">
        <v>289423</v>
      </c>
      <c r="B856">
        <v>0.785663</v>
      </c>
      <c r="C856">
        <v>2</v>
      </c>
      <c r="D856" t="s">
        <v>3992</v>
      </c>
      <c r="E856" t="s">
        <v>4723</v>
      </c>
      <c r="F856" t="s">
        <v>4756</v>
      </c>
      <c r="G856" t="s">
        <v>1367</v>
      </c>
      <c r="H856" t="s">
        <v>2610</v>
      </c>
      <c r="I856" t="s">
        <v>3993</v>
      </c>
      <c r="J856" t="s">
        <v>4760</v>
      </c>
      <c r="K856">
        <v>5357</v>
      </c>
      <c r="L856" s="32" t="s">
        <v>9320</v>
      </c>
    </row>
    <row r="857" spans="1:12" x14ac:dyDescent="0.25">
      <c r="A857">
        <v>281949</v>
      </c>
      <c r="B857">
        <v>0.58788300000000004</v>
      </c>
      <c r="C857">
        <v>2</v>
      </c>
      <c r="D857" t="s">
        <v>2620</v>
      </c>
      <c r="E857" t="s">
        <v>4723</v>
      </c>
      <c r="F857" t="s">
        <v>4756</v>
      </c>
      <c r="G857" t="s">
        <v>1367</v>
      </c>
      <c r="H857" t="s">
        <v>2610</v>
      </c>
      <c r="I857" t="s">
        <v>2621</v>
      </c>
      <c r="J857" t="s">
        <v>4760</v>
      </c>
      <c r="K857">
        <v>3022</v>
      </c>
      <c r="L857" s="32" t="s">
        <v>9321</v>
      </c>
    </row>
    <row r="858" spans="1:12" x14ac:dyDescent="0.25">
      <c r="A858">
        <v>289519</v>
      </c>
      <c r="B858">
        <v>0.50254600000000005</v>
      </c>
      <c r="C858">
        <v>3</v>
      </c>
      <c r="D858" t="s">
        <v>2628</v>
      </c>
      <c r="E858" t="s">
        <v>4723</v>
      </c>
      <c r="F858" t="s">
        <v>4756</v>
      </c>
      <c r="G858" t="s">
        <v>1367</v>
      </c>
      <c r="H858" t="s">
        <v>2610</v>
      </c>
      <c r="I858" t="s">
        <v>2629</v>
      </c>
      <c r="J858" t="s">
        <v>4760</v>
      </c>
      <c r="K858">
        <v>3272</v>
      </c>
      <c r="L858" s="32" t="s">
        <v>9322</v>
      </c>
    </row>
    <row r="859" spans="1:12" x14ac:dyDescent="0.25">
      <c r="A859">
        <v>289598</v>
      </c>
      <c r="B859">
        <v>0.62146100000000004</v>
      </c>
      <c r="C859">
        <v>0</v>
      </c>
      <c r="D859" t="s">
        <v>3996</v>
      </c>
      <c r="E859" t="s">
        <v>4723</v>
      </c>
      <c r="F859" t="s">
        <v>4756</v>
      </c>
      <c r="G859" t="s">
        <v>1367</v>
      </c>
      <c r="H859" t="s">
        <v>2610</v>
      </c>
      <c r="I859" t="s">
        <v>3997</v>
      </c>
      <c r="J859" t="s">
        <v>4760</v>
      </c>
      <c r="K859">
        <v>2381</v>
      </c>
      <c r="L859" s="32" t="s">
        <v>9323</v>
      </c>
    </row>
    <row r="860" spans="1:12" x14ac:dyDescent="0.25">
      <c r="A860">
        <v>281988</v>
      </c>
      <c r="B860">
        <v>0.35583700000000001</v>
      </c>
      <c r="C860">
        <v>2</v>
      </c>
      <c r="D860" t="s">
        <v>7042</v>
      </c>
      <c r="E860" t="s">
        <v>4723</v>
      </c>
      <c r="F860" t="s">
        <v>4756</v>
      </c>
      <c r="G860" t="s">
        <v>1367</v>
      </c>
      <c r="H860" t="s">
        <v>2610</v>
      </c>
      <c r="I860" t="s">
        <v>7043</v>
      </c>
      <c r="J860" t="s">
        <v>4760</v>
      </c>
      <c r="K860">
        <v>3598</v>
      </c>
      <c r="L860" s="32" t="s">
        <v>9324</v>
      </c>
    </row>
    <row r="861" spans="1:12" x14ac:dyDescent="0.25">
      <c r="A861">
        <v>269280</v>
      </c>
      <c r="B861">
        <v>0.77321399999999996</v>
      </c>
      <c r="C861">
        <v>0</v>
      </c>
      <c r="D861" t="s">
        <v>2447</v>
      </c>
      <c r="E861" t="s">
        <v>4723</v>
      </c>
      <c r="F861" t="s">
        <v>4756</v>
      </c>
      <c r="G861" t="s">
        <v>1367</v>
      </c>
      <c r="H861" t="s">
        <v>4758</v>
      </c>
      <c r="I861" t="s">
        <v>2448</v>
      </c>
      <c r="J861" t="s">
        <v>4760</v>
      </c>
      <c r="K861">
        <v>2047</v>
      </c>
      <c r="L861" s="32" t="s">
        <v>9325</v>
      </c>
    </row>
    <row r="862" spans="1:12" x14ac:dyDescent="0.25">
      <c r="A862">
        <v>1062455</v>
      </c>
      <c r="B862">
        <v>0.83767999999999998</v>
      </c>
      <c r="C862">
        <v>1</v>
      </c>
      <c r="D862" t="s">
        <v>2223</v>
      </c>
      <c r="E862" t="s">
        <v>4723</v>
      </c>
      <c r="F862" t="s">
        <v>4756</v>
      </c>
      <c r="G862" t="s">
        <v>1367</v>
      </c>
      <c r="H862" t="s">
        <v>1463</v>
      </c>
      <c r="I862" t="s">
        <v>2224</v>
      </c>
      <c r="J862" t="s">
        <v>4760</v>
      </c>
      <c r="K862">
        <v>1639</v>
      </c>
      <c r="L862" s="32" t="s">
        <v>9326</v>
      </c>
    </row>
    <row r="863" spans="1:12" x14ac:dyDescent="0.25">
      <c r="A863">
        <v>238171</v>
      </c>
      <c r="B863">
        <v>1.273536</v>
      </c>
      <c r="C863">
        <v>0</v>
      </c>
      <c r="D863" t="s">
        <v>7002</v>
      </c>
      <c r="E863" t="s">
        <v>4723</v>
      </c>
      <c r="F863" t="s">
        <v>4756</v>
      </c>
      <c r="G863" t="s">
        <v>1367</v>
      </c>
      <c r="H863" t="s">
        <v>2610</v>
      </c>
      <c r="I863" t="s">
        <v>7003</v>
      </c>
      <c r="J863" t="s">
        <v>4760</v>
      </c>
      <c r="K863">
        <v>6305</v>
      </c>
      <c r="L863" s="32" t="s">
        <v>9327</v>
      </c>
    </row>
    <row r="864" spans="1:12" x14ac:dyDescent="0.25">
      <c r="A864">
        <v>275811</v>
      </c>
      <c r="B864">
        <v>0.36333199999999999</v>
      </c>
      <c r="C864">
        <v>1</v>
      </c>
      <c r="D864" t="s">
        <v>6998</v>
      </c>
      <c r="E864" t="s">
        <v>4723</v>
      </c>
      <c r="F864" t="s">
        <v>4756</v>
      </c>
      <c r="G864" t="s">
        <v>1367</v>
      </c>
      <c r="H864" t="s">
        <v>2610</v>
      </c>
      <c r="I864" t="s">
        <v>6999</v>
      </c>
      <c r="J864" t="s">
        <v>4760</v>
      </c>
      <c r="K864">
        <v>3069</v>
      </c>
      <c r="L864" s="32" t="s">
        <v>9328</v>
      </c>
    </row>
    <row r="865" spans="1:12" x14ac:dyDescent="0.25">
      <c r="A865">
        <v>275774</v>
      </c>
      <c r="B865">
        <v>0.50317900000000004</v>
      </c>
      <c r="C865">
        <v>0</v>
      </c>
      <c r="D865" t="s">
        <v>2646</v>
      </c>
      <c r="E865" t="s">
        <v>4723</v>
      </c>
      <c r="F865" t="s">
        <v>4756</v>
      </c>
      <c r="G865" t="s">
        <v>1367</v>
      </c>
      <c r="H865" t="s">
        <v>2610</v>
      </c>
      <c r="I865" t="s">
        <v>2647</v>
      </c>
      <c r="J865" t="s">
        <v>4760</v>
      </c>
      <c r="K865">
        <v>1819</v>
      </c>
      <c r="L865" s="32" t="s">
        <v>9329</v>
      </c>
    </row>
    <row r="866" spans="1:12" x14ac:dyDescent="0.25">
      <c r="A866">
        <v>312206</v>
      </c>
      <c r="B866">
        <v>0.60726800000000003</v>
      </c>
      <c r="C866">
        <v>2</v>
      </c>
      <c r="D866" t="s">
        <v>7028</v>
      </c>
      <c r="E866" t="s">
        <v>4723</v>
      </c>
      <c r="F866" t="s">
        <v>4756</v>
      </c>
      <c r="G866" t="s">
        <v>1367</v>
      </c>
      <c r="H866" t="s">
        <v>4758</v>
      </c>
      <c r="I866" t="s">
        <v>7029</v>
      </c>
      <c r="J866" t="s">
        <v>4760</v>
      </c>
      <c r="K866">
        <v>1542</v>
      </c>
      <c r="L866" s="32" t="s">
        <v>9330</v>
      </c>
    </row>
    <row r="867" spans="1:12" x14ac:dyDescent="0.25">
      <c r="A867">
        <v>269143</v>
      </c>
      <c r="B867">
        <v>0.424701</v>
      </c>
      <c r="C867">
        <v>0</v>
      </c>
      <c r="D867" t="s">
        <v>6984</v>
      </c>
      <c r="E867" t="s">
        <v>4723</v>
      </c>
      <c r="F867" t="s">
        <v>4756</v>
      </c>
      <c r="G867" t="s">
        <v>1367</v>
      </c>
      <c r="H867" t="s">
        <v>2610</v>
      </c>
      <c r="I867" t="s">
        <v>6985</v>
      </c>
      <c r="J867" t="s">
        <v>4760</v>
      </c>
      <c r="K867">
        <v>2636</v>
      </c>
      <c r="L867" s="32" t="s">
        <v>9331</v>
      </c>
    </row>
    <row r="868" spans="1:12" x14ac:dyDescent="0.25">
      <c r="A868">
        <v>275639</v>
      </c>
      <c r="B868">
        <v>0.488788</v>
      </c>
      <c r="C868">
        <v>2</v>
      </c>
      <c r="D868" t="s">
        <v>2676</v>
      </c>
      <c r="E868" t="s">
        <v>4723</v>
      </c>
      <c r="F868" t="s">
        <v>4756</v>
      </c>
      <c r="G868" t="s">
        <v>1367</v>
      </c>
      <c r="H868" t="s">
        <v>2610</v>
      </c>
      <c r="I868" t="s">
        <v>2677</v>
      </c>
      <c r="J868" t="s">
        <v>4760</v>
      </c>
      <c r="K868">
        <v>2183</v>
      </c>
      <c r="L868" s="32" t="s">
        <v>9332</v>
      </c>
    </row>
    <row r="869" spans="1:12" x14ac:dyDescent="0.25">
      <c r="A869">
        <v>263822</v>
      </c>
      <c r="B869">
        <v>0.64674900000000002</v>
      </c>
      <c r="C869">
        <v>1</v>
      </c>
      <c r="D869" t="s">
        <v>7024</v>
      </c>
      <c r="E869" t="s">
        <v>4723</v>
      </c>
      <c r="F869" t="s">
        <v>4756</v>
      </c>
      <c r="G869" t="s">
        <v>1367</v>
      </c>
      <c r="H869" t="s">
        <v>2610</v>
      </c>
      <c r="I869" t="s">
        <v>7025</v>
      </c>
      <c r="J869" t="s">
        <v>4760</v>
      </c>
      <c r="K869">
        <v>3200</v>
      </c>
      <c r="L869" s="32" t="s">
        <v>9333</v>
      </c>
    </row>
    <row r="870" spans="1:12" x14ac:dyDescent="0.25">
      <c r="A870">
        <v>269106</v>
      </c>
      <c r="B870">
        <v>0.44911299999999998</v>
      </c>
      <c r="C870">
        <v>3</v>
      </c>
      <c r="D870" t="s">
        <v>6980</v>
      </c>
      <c r="E870" t="s">
        <v>4723</v>
      </c>
      <c r="F870" t="s">
        <v>4756</v>
      </c>
      <c r="G870" t="s">
        <v>1367</v>
      </c>
      <c r="H870" t="s">
        <v>2610</v>
      </c>
      <c r="I870" t="s">
        <v>6981</v>
      </c>
      <c r="J870" t="s">
        <v>4760</v>
      </c>
      <c r="K870">
        <v>2717</v>
      </c>
      <c r="L870" s="32" t="s">
        <v>9334</v>
      </c>
    </row>
    <row r="871" spans="1:12" x14ac:dyDescent="0.25">
      <c r="A871">
        <v>275599</v>
      </c>
      <c r="B871">
        <v>0.37126999999999999</v>
      </c>
      <c r="C871">
        <v>1</v>
      </c>
      <c r="D871" t="s">
        <v>6992</v>
      </c>
      <c r="E871" t="s">
        <v>4723</v>
      </c>
      <c r="F871" t="s">
        <v>4756</v>
      </c>
      <c r="G871" t="s">
        <v>1367</v>
      </c>
      <c r="H871" t="s">
        <v>4758</v>
      </c>
      <c r="I871" t="s">
        <v>6993</v>
      </c>
      <c r="J871" t="s">
        <v>4760</v>
      </c>
      <c r="K871">
        <v>1687</v>
      </c>
      <c r="L871" s="32" t="s">
        <v>9335</v>
      </c>
    </row>
    <row r="872" spans="1:12" x14ac:dyDescent="0.25">
      <c r="A872">
        <v>275717</v>
      </c>
      <c r="B872">
        <v>0.36357600000000001</v>
      </c>
      <c r="C872">
        <v>2</v>
      </c>
      <c r="D872" t="s">
        <v>6986</v>
      </c>
      <c r="E872" t="s">
        <v>4723</v>
      </c>
      <c r="F872" t="s">
        <v>4756</v>
      </c>
      <c r="G872" t="s">
        <v>1367</v>
      </c>
      <c r="H872" t="s">
        <v>2610</v>
      </c>
      <c r="I872" t="s">
        <v>6987</v>
      </c>
      <c r="J872" t="s">
        <v>4760</v>
      </c>
      <c r="K872">
        <v>2417</v>
      </c>
      <c r="L872" s="32" t="s">
        <v>9336</v>
      </c>
    </row>
    <row r="873" spans="1:12" x14ac:dyDescent="0.25">
      <c r="A873">
        <v>275659</v>
      </c>
      <c r="B873">
        <v>73.750388000000001</v>
      </c>
      <c r="C873">
        <v>1</v>
      </c>
      <c r="D873" t="s">
        <v>2887</v>
      </c>
      <c r="E873" t="s">
        <v>4723</v>
      </c>
      <c r="F873" t="s">
        <v>4756</v>
      </c>
      <c r="G873" t="s">
        <v>6297</v>
      </c>
      <c r="H873" t="s">
        <v>4758</v>
      </c>
      <c r="I873" t="s">
        <v>2888</v>
      </c>
      <c r="J873" t="s">
        <v>4760</v>
      </c>
      <c r="K873">
        <v>4933</v>
      </c>
      <c r="L873" s="32" t="s">
        <v>9337</v>
      </c>
    </row>
    <row r="874" spans="1:12" x14ac:dyDescent="0.25">
      <c r="A874">
        <v>1239873</v>
      </c>
      <c r="B874">
        <v>0.258268</v>
      </c>
      <c r="C874">
        <v>3</v>
      </c>
      <c r="D874" t="s">
        <v>3980</v>
      </c>
      <c r="E874" t="s">
        <v>4723</v>
      </c>
      <c r="F874" t="s">
        <v>4756</v>
      </c>
      <c r="G874" t="s">
        <v>1367</v>
      </c>
      <c r="H874" t="s">
        <v>2610</v>
      </c>
      <c r="I874" t="s">
        <v>3981</v>
      </c>
      <c r="J874" t="s">
        <v>4760</v>
      </c>
      <c r="K874">
        <v>2593</v>
      </c>
      <c r="L874" s="32" t="s">
        <v>9338</v>
      </c>
    </row>
    <row r="875" spans="1:12" x14ac:dyDescent="0.25">
      <c r="A875">
        <v>296398</v>
      </c>
      <c r="B875">
        <v>2.5406230000000001</v>
      </c>
      <c r="C875">
        <v>3</v>
      </c>
      <c r="D875" t="s">
        <v>3570</v>
      </c>
      <c r="E875" t="s">
        <v>4723</v>
      </c>
      <c r="F875" t="s">
        <v>4756</v>
      </c>
      <c r="G875" t="s">
        <v>4758</v>
      </c>
      <c r="H875" t="s">
        <v>4758</v>
      </c>
      <c r="I875" t="s">
        <v>3571</v>
      </c>
      <c r="J875" t="s">
        <v>4760</v>
      </c>
      <c r="K875">
        <v>3418</v>
      </c>
      <c r="L875" s="32" t="s">
        <v>9339</v>
      </c>
    </row>
    <row r="876" spans="1:12" x14ac:dyDescent="0.25">
      <c r="A876">
        <v>190008</v>
      </c>
      <c r="B876">
        <v>0.50302400000000003</v>
      </c>
      <c r="C876">
        <v>1</v>
      </c>
      <c r="D876" t="s">
        <v>2630</v>
      </c>
      <c r="E876" t="s">
        <v>4723</v>
      </c>
      <c r="F876" t="s">
        <v>4756</v>
      </c>
      <c r="G876" t="s">
        <v>1367</v>
      </c>
      <c r="H876" t="s">
        <v>2610</v>
      </c>
      <c r="I876" t="s">
        <v>2631</v>
      </c>
      <c r="J876" t="s">
        <v>4760</v>
      </c>
      <c r="K876">
        <v>3487</v>
      </c>
      <c r="L876" s="32" t="s">
        <v>9340</v>
      </c>
    </row>
    <row r="877" spans="1:12" x14ac:dyDescent="0.25">
      <c r="A877">
        <v>289621</v>
      </c>
      <c r="B877">
        <v>0.61344399999999999</v>
      </c>
      <c r="C877">
        <v>2</v>
      </c>
      <c r="D877" t="s">
        <v>7000</v>
      </c>
      <c r="E877" t="s">
        <v>4723</v>
      </c>
      <c r="F877" t="s">
        <v>4756</v>
      </c>
      <c r="G877" t="s">
        <v>1367</v>
      </c>
      <c r="H877" t="s">
        <v>2610</v>
      </c>
      <c r="I877" t="s">
        <v>7001</v>
      </c>
      <c r="J877" t="s">
        <v>4760</v>
      </c>
      <c r="K877">
        <v>4550</v>
      </c>
      <c r="L877" s="32" t="s">
        <v>9341</v>
      </c>
    </row>
    <row r="878" spans="1:12" x14ac:dyDescent="0.25">
      <c r="A878">
        <v>275794</v>
      </c>
      <c r="B878">
        <v>1.490362</v>
      </c>
      <c r="C878">
        <v>1</v>
      </c>
      <c r="D878" t="s">
        <v>7014</v>
      </c>
      <c r="E878" t="s">
        <v>4723</v>
      </c>
      <c r="F878" t="s">
        <v>4756</v>
      </c>
      <c r="G878" t="s">
        <v>1367</v>
      </c>
      <c r="H878" t="s">
        <v>2610</v>
      </c>
      <c r="I878" t="s">
        <v>7015</v>
      </c>
      <c r="J878" t="s">
        <v>4760</v>
      </c>
      <c r="K878">
        <v>4799</v>
      </c>
      <c r="L878" s="32" t="s">
        <v>9342</v>
      </c>
    </row>
    <row r="879" spans="1:12" x14ac:dyDescent="0.25">
      <c r="A879">
        <v>275936</v>
      </c>
      <c r="B879">
        <v>0.72804800000000003</v>
      </c>
      <c r="C879">
        <v>1</v>
      </c>
      <c r="D879" t="s">
        <v>7006</v>
      </c>
      <c r="E879" t="s">
        <v>4723</v>
      </c>
      <c r="F879" t="s">
        <v>4756</v>
      </c>
      <c r="G879" t="s">
        <v>1367</v>
      </c>
      <c r="H879" t="s">
        <v>2610</v>
      </c>
      <c r="I879" t="s">
        <v>7007</v>
      </c>
      <c r="J879" t="s">
        <v>4760</v>
      </c>
      <c r="K879">
        <v>5479</v>
      </c>
      <c r="L879" s="32" t="s">
        <v>9343</v>
      </c>
    </row>
    <row r="880" spans="1:12" x14ac:dyDescent="0.25">
      <c r="A880">
        <v>275852</v>
      </c>
      <c r="B880">
        <v>0.56337400000000004</v>
      </c>
      <c r="C880">
        <v>3</v>
      </c>
      <c r="D880" t="s">
        <v>7044</v>
      </c>
      <c r="E880" t="s">
        <v>4723</v>
      </c>
      <c r="F880" t="s">
        <v>4756</v>
      </c>
      <c r="G880" t="s">
        <v>1367</v>
      </c>
      <c r="H880" t="s">
        <v>2610</v>
      </c>
      <c r="I880" t="s">
        <v>7045</v>
      </c>
      <c r="J880" t="s">
        <v>4760</v>
      </c>
      <c r="K880">
        <v>4244</v>
      </c>
      <c r="L880" s="32" t="s">
        <v>9344</v>
      </c>
    </row>
    <row r="881" spans="1:12" x14ac:dyDescent="0.25">
      <c r="A881">
        <v>269299</v>
      </c>
      <c r="B881">
        <v>0.56929399999999997</v>
      </c>
      <c r="C881">
        <v>3</v>
      </c>
      <c r="D881" t="s">
        <v>7004</v>
      </c>
      <c r="E881" t="s">
        <v>4723</v>
      </c>
      <c r="F881" t="s">
        <v>4756</v>
      </c>
      <c r="G881" t="s">
        <v>1367</v>
      </c>
      <c r="H881" t="s">
        <v>2610</v>
      </c>
      <c r="I881" t="s">
        <v>7005</v>
      </c>
      <c r="J881" t="s">
        <v>4760</v>
      </c>
      <c r="K881">
        <v>5357</v>
      </c>
      <c r="L881" s="32" t="s">
        <v>9345</v>
      </c>
    </row>
    <row r="882" spans="1:12" x14ac:dyDescent="0.25">
      <c r="A882">
        <v>275832</v>
      </c>
      <c r="B882">
        <v>0.325548</v>
      </c>
      <c r="C882">
        <v>0</v>
      </c>
      <c r="D882" t="s">
        <v>4000</v>
      </c>
      <c r="E882" t="s">
        <v>4723</v>
      </c>
      <c r="F882" t="s">
        <v>4756</v>
      </c>
      <c r="G882" t="s">
        <v>1367</v>
      </c>
      <c r="H882" t="s">
        <v>2610</v>
      </c>
      <c r="I882" t="s">
        <v>4001</v>
      </c>
      <c r="J882" t="s">
        <v>4760</v>
      </c>
      <c r="K882">
        <v>2940</v>
      </c>
      <c r="L882" s="32" t="s">
        <v>9346</v>
      </c>
    </row>
    <row r="883" spans="1:12" x14ac:dyDescent="0.25">
      <c r="A883">
        <v>282028</v>
      </c>
      <c r="B883">
        <v>0.70875200000000005</v>
      </c>
      <c r="C883">
        <v>1</v>
      </c>
      <c r="D883" t="s">
        <v>2441</v>
      </c>
      <c r="E883" t="s">
        <v>4723</v>
      </c>
      <c r="F883" t="s">
        <v>4756</v>
      </c>
      <c r="G883" t="s">
        <v>1367</v>
      </c>
      <c r="H883" t="s">
        <v>4758</v>
      </c>
      <c r="I883" t="s">
        <v>2442</v>
      </c>
      <c r="J883" t="s">
        <v>4760</v>
      </c>
      <c r="K883">
        <v>1752</v>
      </c>
      <c r="L883" s="32" t="s">
        <v>9347</v>
      </c>
    </row>
    <row r="884" spans="1:12" x14ac:dyDescent="0.25">
      <c r="A884">
        <v>1062394</v>
      </c>
      <c r="B884">
        <v>0.86440399999999995</v>
      </c>
      <c r="C884">
        <v>3</v>
      </c>
      <c r="D884" t="s">
        <v>1952</v>
      </c>
      <c r="E884" t="s">
        <v>4723</v>
      </c>
      <c r="F884" t="s">
        <v>4756</v>
      </c>
      <c r="G884" t="s">
        <v>1367</v>
      </c>
      <c r="H884" t="s">
        <v>1463</v>
      </c>
      <c r="I884" t="s">
        <v>1953</v>
      </c>
      <c r="J884" t="s">
        <v>4760</v>
      </c>
      <c r="K884">
        <v>2324</v>
      </c>
      <c r="L884" s="32" t="s">
        <v>9348</v>
      </c>
    </row>
    <row r="885" spans="1:12" x14ac:dyDescent="0.25">
      <c r="A885">
        <v>1190715</v>
      </c>
      <c r="B885">
        <v>2.1260319999999999</v>
      </c>
      <c r="C885">
        <v>3</v>
      </c>
      <c r="D885" t="s">
        <v>2950</v>
      </c>
      <c r="E885" t="s">
        <v>4723</v>
      </c>
      <c r="F885" t="s">
        <v>4756</v>
      </c>
      <c r="G885" t="s">
        <v>1367</v>
      </c>
      <c r="H885" t="s">
        <v>2940</v>
      </c>
      <c r="I885" t="s">
        <v>2951</v>
      </c>
      <c r="J885" t="s">
        <v>4760</v>
      </c>
      <c r="K885">
        <v>2939</v>
      </c>
      <c r="L885" s="32" t="s">
        <v>9349</v>
      </c>
    </row>
    <row r="886" spans="1:12" x14ac:dyDescent="0.25">
      <c r="A886">
        <v>1275219</v>
      </c>
      <c r="B886">
        <v>0.4955</v>
      </c>
      <c r="C886">
        <v>2</v>
      </c>
      <c r="D886" t="s">
        <v>2654</v>
      </c>
      <c r="E886" t="s">
        <v>4723</v>
      </c>
      <c r="F886" t="s">
        <v>4756</v>
      </c>
      <c r="G886" t="s">
        <v>1367</v>
      </c>
      <c r="H886" t="s">
        <v>2610</v>
      </c>
      <c r="I886" t="s">
        <v>2655</v>
      </c>
      <c r="J886" t="s">
        <v>4760</v>
      </c>
      <c r="K886">
        <v>2115</v>
      </c>
      <c r="L886" s="32" t="s">
        <v>9350</v>
      </c>
    </row>
    <row r="887" spans="1:12" x14ac:dyDescent="0.25">
      <c r="A887">
        <v>312282</v>
      </c>
      <c r="B887">
        <v>0.46105499999999999</v>
      </c>
      <c r="C887">
        <v>1</v>
      </c>
      <c r="D887" t="s">
        <v>3984</v>
      </c>
      <c r="E887" t="s">
        <v>4723</v>
      </c>
      <c r="F887" t="s">
        <v>4756</v>
      </c>
      <c r="G887" t="s">
        <v>1367</v>
      </c>
      <c r="H887" t="s">
        <v>2610</v>
      </c>
      <c r="I887" t="s">
        <v>3985</v>
      </c>
      <c r="J887" t="s">
        <v>4760</v>
      </c>
      <c r="K887">
        <v>3831</v>
      </c>
      <c r="L887" s="32" t="s">
        <v>9351</v>
      </c>
    </row>
    <row r="888" spans="1:12" x14ac:dyDescent="0.25">
      <c r="A888">
        <v>296435</v>
      </c>
      <c r="B888">
        <v>0.62919199999999997</v>
      </c>
      <c r="C888">
        <v>1</v>
      </c>
      <c r="D888" t="s">
        <v>4004</v>
      </c>
      <c r="E888" t="s">
        <v>4723</v>
      </c>
      <c r="F888" t="s">
        <v>4756</v>
      </c>
      <c r="G888" t="s">
        <v>1367</v>
      </c>
      <c r="H888" t="s">
        <v>2610</v>
      </c>
      <c r="I888" t="s">
        <v>4005</v>
      </c>
      <c r="J888" t="s">
        <v>4760</v>
      </c>
      <c r="K888">
        <v>5944</v>
      </c>
      <c r="L888" s="32" t="s">
        <v>9352</v>
      </c>
    </row>
    <row r="889" spans="1:12" x14ac:dyDescent="0.25">
      <c r="A889">
        <v>282067</v>
      </c>
      <c r="B889">
        <v>0.37931199999999998</v>
      </c>
      <c r="C889">
        <v>2</v>
      </c>
      <c r="D889" t="s">
        <v>4002</v>
      </c>
      <c r="E889" t="s">
        <v>4723</v>
      </c>
      <c r="F889" t="s">
        <v>4756</v>
      </c>
      <c r="G889" t="s">
        <v>1367</v>
      </c>
      <c r="H889" t="s">
        <v>2610</v>
      </c>
      <c r="I889" t="s">
        <v>4003</v>
      </c>
      <c r="J889" t="s">
        <v>4760</v>
      </c>
      <c r="K889">
        <v>3162</v>
      </c>
      <c r="L889" s="32" t="s">
        <v>9353</v>
      </c>
    </row>
    <row r="890" spans="1:12" x14ac:dyDescent="0.25">
      <c r="A890">
        <v>282048</v>
      </c>
      <c r="B890">
        <v>0.81431699999999996</v>
      </c>
      <c r="C890">
        <v>4</v>
      </c>
      <c r="D890" t="s">
        <v>2618</v>
      </c>
      <c r="E890" t="s">
        <v>4723</v>
      </c>
      <c r="F890" t="s">
        <v>4756</v>
      </c>
      <c r="G890" t="s">
        <v>1367</v>
      </c>
      <c r="H890" t="s">
        <v>4758</v>
      </c>
      <c r="I890" t="s">
        <v>2619</v>
      </c>
      <c r="J890" t="s">
        <v>4760</v>
      </c>
      <c r="K890">
        <v>2434</v>
      </c>
      <c r="L890" s="32" t="s">
        <v>9354</v>
      </c>
    </row>
    <row r="891" spans="1:12" x14ac:dyDescent="0.25">
      <c r="A891">
        <v>289499</v>
      </c>
      <c r="B891">
        <v>0.18873999999999999</v>
      </c>
      <c r="C891">
        <v>3</v>
      </c>
      <c r="D891" t="s">
        <v>2648</v>
      </c>
      <c r="E891" t="s">
        <v>4723</v>
      </c>
      <c r="F891" t="s">
        <v>4756</v>
      </c>
      <c r="G891" t="s">
        <v>1367</v>
      </c>
      <c r="H891" t="s">
        <v>2610</v>
      </c>
      <c r="I891" t="s">
        <v>2649</v>
      </c>
      <c r="J891" t="s">
        <v>4760</v>
      </c>
      <c r="K891">
        <v>1417</v>
      </c>
      <c r="L891" s="32" t="s">
        <v>9355</v>
      </c>
    </row>
    <row r="892" spans="1:12" x14ac:dyDescent="0.25">
      <c r="A892">
        <v>312227</v>
      </c>
      <c r="B892">
        <v>0.23245099999999999</v>
      </c>
      <c r="C892">
        <v>3</v>
      </c>
      <c r="D892" t="s">
        <v>7040</v>
      </c>
      <c r="E892" t="s">
        <v>4723</v>
      </c>
      <c r="F892" t="s">
        <v>4756</v>
      </c>
      <c r="G892" t="s">
        <v>1367</v>
      </c>
      <c r="H892" t="s">
        <v>2610</v>
      </c>
      <c r="I892" t="s">
        <v>7041</v>
      </c>
      <c r="J892" t="s">
        <v>4760</v>
      </c>
      <c r="K892">
        <v>2209</v>
      </c>
      <c r="L892" s="32" t="s">
        <v>9356</v>
      </c>
    </row>
    <row r="893" spans="1:12" x14ac:dyDescent="0.25">
      <c r="A893">
        <v>269263</v>
      </c>
      <c r="B893">
        <v>0.52952200000000005</v>
      </c>
      <c r="C893">
        <v>0</v>
      </c>
      <c r="D893" t="s">
        <v>2624</v>
      </c>
      <c r="E893" t="s">
        <v>4723</v>
      </c>
      <c r="F893" t="s">
        <v>4756</v>
      </c>
      <c r="G893" t="s">
        <v>1367</v>
      </c>
      <c r="H893" t="s">
        <v>2610</v>
      </c>
      <c r="I893" t="s">
        <v>2625</v>
      </c>
      <c r="J893" t="s">
        <v>4760</v>
      </c>
      <c r="K893">
        <v>3302</v>
      </c>
      <c r="L893" s="32" t="s">
        <v>9357</v>
      </c>
    </row>
    <row r="894" spans="1:12" x14ac:dyDescent="0.25">
      <c r="A894">
        <v>289560</v>
      </c>
      <c r="B894">
        <v>0.44344099999999997</v>
      </c>
      <c r="C894">
        <v>3</v>
      </c>
      <c r="D894" t="s">
        <v>3998</v>
      </c>
      <c r="E894" t="s">
        <v>4723</v>
      </c>
      <c r="F894" t="s">
        <v>4756</v>
      </c>
      <c r="G894" t="s">
        <v>1367</v>
      </c>
      <c r="H894" t="s">
        <v>2610</v>
      </c>
      <c r="I894" t="s">
        <v>3999</v>
      </c>
      <c r="J894" t="s">
        <v>4760</v>
      </c>
      <c r="K894">
        <v>2653</v>
      </c>
      <c r="L894" s="32" t="s">
        <v>9358</v>
      </c>
    </row>
    <row r="895" spans="1:12" x14ac:dyDescent="0.25">
      <c r="A895">
        <v>282009</v>
      </c>
      <c r="B895">
        <v>2.4779260000000001</v>
      </c>
      <c r="C895">
        <v>1</v>
      </c>
      <c r="D895" t="s">
        <v>2531</v>
      </c>
      <c r="E895" t="s">
        <v>4723</v>
      </c>
      <c r="F895" t="s">
        <v>4756</v>
      </c>
      <c r="G895" t="s">
        <v>2450</v>
      </c>
      <c r="H895" t="s">
        <v>4758</v>
      </c>
      <c r="I895" t="s">
        <v>2532</v>
      </c>
      <c r="J895" t="s">
        <v>4760</v>
      </c>
      <c r="K895">
        <v>3109</v>
      </c>
      <c r="L895" s="32" t="s">
        <v>9359</v>
      </c>
    </row>
    <row r="896" spans="1:12" x14ac:dyDescent="0.25">
      <c r="A896">
        <v>1054330</v>
      </c>
      <c r="B896">
        <v>0.50340200000000002</v>
      </c>
      <c r="C896">
        <v>2</v>
      </c>
      <c r="D896" t="s">
        <v>2626</v>
      </c>
      <c r="E896" t="s">
        <v>4723</v>
      </c>
      <c r="F896" t="s">
        <v>4756</v>
      </c>
      <c r="G896" t="s">
        <v>1367</v>
      </c>
      <c r="H896" t="s">
        <v>2610</v>
      </c>
      <c r="I896" t="s">
        <v>2627</v>
      </c>
      <c r="J896" t="s">
        <v>4760</v>
      </c>
      <c r="K896">
        <v>3166</v>
      </c>
      <c r="L896" s="32" t="s">
        <v>9360</v>
      </c>
    </row>
    <row r="897" spans="1:12" x14ac:dyDescent="0.25">
      <c r="A897">
        <v>289580</v>
      </c>
      <c r="B897">
        <v>1.123613</v>
      </c>
      <c r="C897">
        <v>0</v>
      </c>
      <c r="D897" t="s">
        <v>3774</v>
      </c>
      <c r="E897" t="s">
        <v>4723</v>
      </c>
      <c r="F897" t="s">
        <v>4756</v>
      </c>
      <c r="G897" t="s">
        <v>1367</v>
      </c>
      <c r="H897" t="s">
        <v>4758</v>
      </c>
      <c r="I897" t="s">
        <v>3775</v>
      </c>
      <c r="J897" t="s">
        <v>4760</v>
      </c>
      <c r="K897">
        <v>3305</v>
      </c>
      <c r="L897" s="32" t="s">
        <v>9361</v>
      </c>
    </row>
    <row r="898" spans="1:12" x14ac:dyDescent="0.25">
      <c r="A898">
        <v>303765</v>
      </c>
      <c r="B898">
        <v>0.409414</v>
      </c>
      <c r="C898">
        <v>1</v>
      </c>
      <c r="D898" t="s">
        <v>2622</v>
      </c>
      <c r="E898" t="s">
        <v>4723</v>
      </c>
      <c r="F898" t="s">
        <v>4756</v>
      </c>
      <c r="G898" t="s">
        <v>1367</v>
      </c>
      <c r="H898" t="s">
        <v>2610</v>
      </c>
      <c r="I898" t="s">
        <v>2623</v>
      </c>
      <c r="J898" t="s">
        <v>4760</v>
      </c>
      <c r="K898">
        <v>3180</v>
      </c>
      <c r="L898" s="32" t="s">
        <v>9362</v>
      </c>
    </row>
    <row r="899" spans="1:12" x14ac:dyDescent="0.25">
      <c r="A899">
        <v>289539</v>
      </c>
      <c r="B899">
        <v>0.51063899999999995</v>
      </c>
      <c r="C899">
        <v>2</v>
      </c>
      <c r="D899" t="s">
        <v>3956</v>
      </c>
      <c r="E899" t="s">
        <v>4723</v>
      </c>
      <c r="F899" t="s">
        <v>4756</v>
      </c>
      <c r="G899" t="s">
        <v>1367</v>
      </c>
      <c r="H899" t="s">
        <v>2610</v>
      </c>
      <c r="I899" t="s">
        <v>3957</v>
      </c>
      <c r="J899" t="s">
        <v>4760</v>
      </c>
      <c r="K899">
        <v>2299</v>
      </c>
      <c r="L899" s="32" t="s">
        <v>9363</v>
      </c>
    </row>
    <row r="900" spans="1:12" x14ac:dyDescent="0.25">
      <c r="A900">
        <v>296156</v>
      </c>
      <c r="B900">
        <v>0.49435400000000002</v>
      </c>
      <c r="C900">
        <v>0</v>
      </c>
      <c r="D900" t="s">
        <v>3742</v>
      </c>
      <c r="E900" t="s">
        <v>4723</v>
      </c>
      <c r="F900" t="s">
        <v>4756</v>
      </c>
      <c r="G900" t="s">
        <v>1367</v>
      </c>
      <c r="H900" t="s">
        <v>2610</v>
      </c>
      <c r="I900" t="s">
        <v>3743</v>
      </c>
      <c r="J900" t="s">
        <v>4760</v>
      </c>
      <c r="K900">
        <v>2521</v>
      </c>
      <c r="L900" s="32" t="s">
        <v>9364</v>
      </c>
    </row>
    <row r="901" spans="1:12" x14ac:dyDescent="0.25">
      <c r="A901">
        <v>303453</v>
      </c>
      <c r="B901">
        <v>0.50169200000000003</v>
      </c>
      <c r="C901">
        <v>0</v>
      </c>
      <c r="D901" t="s">
        <v>3958</v>
      </c>
      <c r="E901" t="s">
        <v>4723</v>
      </c>
      <c r="F901" t="s">
        <v>4756</v>
      </c>
      <c r="G901" t="s">
        <v>1367</v>
      </c>
      <c r="H901" t="s">
        <v>2610</v>
      </c>
      <c r="I901" t="s">
        <v>3959</v>
      </c>
      <c r="J901" t="s">
        <v>4760</v>
      </c>
      <c r="K901">
        <v>2475</v>
      </c>
      <c r="L901" s="32" t="s">
        <v>9365</v>
      </c>
    </row>
    <row r="902" spans="1:12" x14ac:dyDescent="0.25">
      <c r="A902">
        <v>296174</v>
      </c>
      <c r="B902">
        <v>0.404032</v>
      </c>
      <c r="C902">
        <v>3</v>
      </c>
      <c r="D902" t="s">
        <v>3970</v>
      </c>
      <c r="E902" t="s">
        <v>4723</v>
      </c>
      <c r="F902" t="s">
        <v>4756</v>
      </c>
      <c r="G902" t="s">
        <v>1367</v>
      </c>
      <c r="H902" t="s">
        <v>2610</v>
      </c>
      <c r="I902" t="s">
        <v>3971</v>
      </c>
      <c r="J902" t="s">
        <v>4760</v>
      </c>
      <c r="K902">
        <v>3224</v>
      </c>
      <c r="L902" s="32" t="s">
        <v>9366</v>
      </c>
    </row>
    <row r="903" spans="1:12" x14ac:dyDescent="0.25">
      <c r="A903">
        <v>296294</v>
      </c>
      <c r="B903">
        <v>0.58652199999999999</v>
      </c>
      <c r="C903">
        <v>2</v>
      </c>
      <c r="D903" t="s">
        <v>3972</v>
      </c>
      <c r="E903" t="s">
        <v>4723</v>
      </c>
      <c r="F903" t="s">
        <v>4756</v>
      </c>
      <c r="G903" t="s">
        <v>1367</v>
      </c>
      <c r="H903" t="s">
        <v>2610</v>
      </c>
      <c r="I903" t="s">
        <v>3973</v>
      </c>
      <c r="J903" t="s">
        <v>4760</v>
      </c>
      <c r="K903">
        <v>4243</v>
      </c>
      <c r="L903" s="32" t="s">
        <v>9367</v>
      </c>
    </row>
    <row r="904" spans="1:12" x14ac:dyDescent="0.25">
      <c r="A904">
        <v>296314</v>
      </c>
      <c r="B904">
        <v>1.069925</v>
      </c>
      <c r="C904">
        <v>2</v>
      </c>
      <c r="D904" t="s">
        <v>3782</v>
      </c>
      <c r="E904" t="s">
        <v>4723</v>
      </c>
      <c r="F904" t="s">
        <v>4756</v>
      </c>
      <c r="G904" t="s">
        <v>1367</v>
      </c>
      <c r="H904" t="s">
        <v>2610</v>
      </c>
      <c r="I904" t="s">
        <v>3783</v>
      </c>
      <c r="J904" t="s">
        <v>4760</v>
      </c>
      <c r="K904">
        <v>4524</v>
      </c>
      <c r="L904" s="32" t="s">
        <v>9368</v>
      </c>
    </row>
    <row r="905" spans="1:12" x14ac:dyDescent="0.25">
      <c r="A905">
        <v>303840</v>
      </c>
      <c r="B905">
        <v>0.50054100000000001</v>
      </c>
      <c r="C905">
        <v>4</v>
      </c>
      <c r="D905" t="s">
        <v>4006</v>
      </c>
      <c r="E905" t="s">
        <v>4723</v>
      </c>
      <c r="F905" t="s">
        <v>4756</v>
      </c>
      <c r="G905" t="s">
        <v>1367</v>
      </c>
      <c r="H905" t="s">
        <v>2610</v>
      </c>
      <c r="I905" t="s">
        <v>4007</v>
      </c>
      <c r="J905" t="s">
        <v>4760</v>
      </c>
      <c r="K905">
        <v>4372</v>
      </c>
      <c r="L905" s="32" t="s">
        <v>9369</v>
      </c>
    </row>
    <row r="906" spans="1:12" x14ac:dyDescent="0.25">
      <c r="A906">
        <v>282087</v>
      </c>
      <c r="B906">
        <v>1.3063910000000001</v>
      </c>
      <c r="C906">
        <v>0</v>
      </c>
      <c r="D906" t="s">
        <v>6395</v>
      </c>
      <c r="E906" t="s">
        <v>4723</v>
      </c>
      <c r="F906" t="s">
        <v>4756</v>
      </c>
      <c r="G906" t="s">
        <v>1367</v>
      </c>
      <c r="H906" t="s">
        <v>1463</v>
      </c>
      <c r="I906" t="s">
        <v>6396</v>
      </c>
      <c r="J906" t="s">
        <v>4760</v>
      </c>
      <c r="K906">
        <v>6628</v>
      </c>
      <c r="L906" s="32" t="s">
        <v>9370</v>
      </c>
    </row>
    <row r="907" spans="1:12" x14ac:dyDescent="0.25">
      <c r="A907">
        <v>1197221</v>
      </c>
      <c r="B907">
        <v>0.67755799999999999</v>
      </c>
      <c r="C907">
        <v>0</v>
      </c>
      <c r="D907" t="s">
        <v>3974</v>
      </c>
      <c r="E907" t="s">
        <v>4723</v>
      </c>
      <c r="F907" t="s">
        <v>4756</v>
      </c>
      <c r="G907" t="s">
        <v>1367</v>
      </c>
      <c r="H907" t="s">
        <v>2610</v>
      </c>
      <c r="I907" t="s">
        <v>3975</v>
      </c>
      <c r="J907" t="s">
        <v>4760</v>
      </c>
      <c r="K907">
        <v>4408</v>
      </c>
      <c r="L907" s="32" t="s">
        <v>9371</v>
      </c>
    </row>
    <row r="908" spans="1:12" x14ac:dyDescent="0.25">
      <c r="A908">
        <v>296334</v>
      </c>
      <c r="B908">
        <v>0.58895699999999995</v>
      </c>
      <c r="C908">
        <v>2</v>
      </c>
      <c r="D908" t="s">
        <v>6978</v>
      </c>
      <c r="E908" t="s">
        <v>4723</v>
      </c>
      <c r="F908" t="s">
        <v>4756</v>
      </c>
      <c r="G908" t="s">
        <v>1367</v>
      </c>
      <c r="H908" t="s">
        <v>2610</v>
      </c>
      <c r="I908" t="s">
        <v>6979</v>
      </c>
      <c r="J908" t="s">
        <v>4760</v>
      </c>
      <c r="K908">
        <v>2430</v>
      </c>
      <c r="L908" s="32" t="s">
        <v>9372</v>
      </c>
    </row>
    <row r="909" spans="1:12" x14ac:dyDescent="0.25">
      <c r="A909">
        <v>275578</v>
      </c>
      <c r="B909">
        <v>0.42258499999999999</v>
      </c>
      <c r="C909">
        <v>3</v>
      </c>
      <c r="D909" t="s">
        <v>6990</v>
      </c>
      <c r="E909" t="s">
        <v>4723</v>
      </c>
      <c r="F909" t="s">
        <v>4756</v>
      </c>
      <c r="G909" t="s">
        <v>1367</v>
      </c>
      <c r="H909" t="s">
        <v>4758</v>
      </c>
      <c r="I909" t="s">
        <v>6991</v>
      </c>
      <c r="J909" t="s">
        <v>4760</v>
      </c>
      <c r="K909">
        <v>2745</v>
      </c>
      <c r="L909" s="32" t="s">
        <v>9373</v>
      </c>
    </row>
    <row r="910" spans="1:12" x14ac:dyDescent="0.25">
      <c r="A910">
        <v>275697</v>
      </c>
      <c r="B910">
        <v>0.51672399999999996</v>
      </c>
      <c r="C910">
        <v>3</v>
      </c>
      <c r="D910" t="s">
        <v>7022</v>
      </c>
      <c r="E910" t="s">
        <v>4723</v>
      </c>
      <c r="F910" t="s">
        <v>4756</v>
      </c>
      <c r="G910" t="s">
        <v>1367</v>
      </c>
      <c r="H910" t="s">
        <v>4758</v>
      </c>
      <c r="I910" t="s">
        <v>7023</v>
      </c>
      <c r="J910" t="s">
        <v>4760</v>
      </c>
      <c r="K910">
        <v>2455</v>
      </c>
      <c r="L910" s="32" t="s">
        <v>9374</v>
      </c>
    </row>
    <row r="911" spans="1:12" x14ac:dyDescent="0.25">
      <c r="A911">
        <v>269085</v>
      </c>
      <c r="B911">
        <v>0.64048099999999997</v>
      </c>
      <c r="C911">
        <v>1</v>
      </c>
      <c r="D911" t="s">
        <v>3368</v>
      </c>
      <c r="E911" t="s">
        <v>4723</v>
      </c>
      <c r="F911" t="s">
        <v>4756</v>
      </c>
      <c r="G911" t="s">
        <v>1367</v>
      </c>
      <c r="H911" t="s">
        <v>2610</v>
      </c>
      <c r="I911" t="s">
        <v>3369</v>
      </c>
      <c r="J911" t="s">
        <v>4760</v>
      </c>
      <c r="K911">
        <v>2224</v>
      </c>
      <c r="L911" s="32" t="s">
        <v>9375</v>
      </c>
    </row>
    <row r="912" spans="1:12" x14ac:dyDescent="0.25">
      <c r="A912">
        <v>312377</v>
      </c>
      <c r="B912">
        <v>0.51417000000000002</v>
      </c>
      <c r="C912">
        <v>0</v>
      </c>
      <c r="D912" t="s">
        <v>2632</v>
      </c>
      <c r="E912" t="s">
        <v>4723</v>
      </c>
      <c r="F912" t="s">
        <v>4756</v>
      </c>
      <c r="G912" t="s">
        <v>1367</v>
      </c>
      <c r="H912" t="s">
        <v>2610</v>
      </c>
      <c r="I912" t="s">
        <v>2633</v>
      </c>
      <c r="J912" t="s">
        <v>4760</v>
      </c>
      <c r="K912">
        <v>3430</v>
      </c>
      <c r="L912" s="32" t="s">
        <v>9376</v>
      </c>
    </row>
    <row r="913" spans="1:12" x14ac:dyDescent="0.25">
      <c r="A913">
        <v>289641</v>
      </c>
      <c r="B913">
        <v>0.50074399999999997</v>
      </c>
      <c r="C913">
        <v>4</v>
      </c>
      <c r="D913" t="s">
        <v>2650</v>
      </c>
      <c r="E913" t="s">
        <v>4723</v>
      </c>
      <c r="F913" t="s">
        <v>4756</v>
      </c>
      <c r="G913" t="s">
        <v>1367</v>
      </c>
      <c r="H913" t="s">
        <v>2610</v>
      </c>
      <c r="I913" t="s">
        <v>2651</v>
      </c>
      <c r="J913" t="s">
        <v>4760</v>
      </c>
      <c r="K913">
        <v>2558</v>
      </c>
      <c r="L913" s="32" t="s">
        <v>9377</v>
      </c>
    </row>
    <row r="914" spans="1:12" x14ac:dyDescent="0.25">
      <c r="A914">
        <v>312246</v>
      </c>
      <c r="B914">
        <v>0.50145300000000004</v>
      </c>
      <c r="C914">
        <v>3</v>
      </c>
      <c r="D914" t="s">
        <v>2652</v>
      </c>
      <c r="E914" t="s">
        <v>4723</v>
      </c>
      <c r="F914" t="s">
        <v>4756</v>
      </c>
      <c r="G914" t="s">
        <v>1367</v>
      </c>
      <c r="H914" t="s">
        <v>2610</v>
      </c>
      <c r="I914" t="s">
        <v>2653</v>
      </c>
      <c r="J914" t="s">
        <v>4760</v>
      </c>
      <c r="K914">
        <v>1715</v>
      </c>
      <c r="L914" s="32" t="s">
        <v>9378</v>
      </c>
    </row>
    <row r="915" spans="1:12" x14ac:dyDescent="0.25">
      <c r="A915">
        <v>312264</v>
      </c>
      <c r="B915">
        <v>0.50090900000000005</v>
      </c>
      <c r="C915">
        <v>3</v>
      </c>
      <c r="D915" t="s">
        <v>3748</v>
      </c>
      <c r="E915" t="s">
        <v>4723</v>
      </c>
      <c r="F915" t="s">
        <v>4756</v>
      </c>
      <c r="G915" t="s">
        <v>1367</v>
      </c>
      <c r="H915" t="s">
        <v>2610</v>
      </c>
      <c r="I915" t="s">
        <v>3749</v>
      </c>
      <c r="J915" t="s">
        <v>4760</v>
      </c>
      <c r="K915">
        <v>2276</v>
      </c>
      <c r="L915" s="32" t="s">
        <v>9379</v>
      </c>
    </row>
    <row r="916" spans="1:12" x14ac:dyDescent="0.25">
      <c r="A916">
        <v>303511</v>
      </c>
      <c r="B916">
        <v>0.50969600000000004</v>
      </c>
      <c r="C916">
        <v>1</v>
      </c>
      <c r="D916" t="s">
        <v>3978</v>
      </c>
      <c r="E916" t="s">
        <v>4723</v>
      </c>
      <c r="F916" t="s">
        <v>4756</v>
      </c>
      <c r="G916" t="s">
        <v>1367</v>
      </c>
      <c r="H916" t="s">
        <v>2610</v>
      </c>
      <c r="I916" t="s">
        <v>3979</v>
      </c>
      <c r="J916" t="s">
        <v>4760</v>
      </c>
      <c r="K916">
        <v>4337</v>
      </c>
      <c r="L916" s="32" t="s">
        <v>9380</v>
      </c>
    </row>
    <row r="917" spans="1:12" x14ac:dyDescent="0.25">
      <c r="A917">
        <v>296378</v>
      </c>
      <c r="B917">
        <v>0.75042299999999995</v>
      </c>
      <c r="C917">
        <v>3</v>
      </c>
      <c r="D917" t="s">
        <v>1517</v>
      </c>
      <c r="E917" t="s">
        <v>4723</v>
      </c>
      <c r="F917" t="s">
        <v>4756</v>
      </c>
      <c r="G917" t="s">
        <v>1367</v>
      </c>
      <c r="H917" t="s">
        <v>1463</v>
      </c>
      <c r="I917" t="s">
        <v>1518</v>
      </c>
      <c r="J917" t="s">
        <v>4760</v>
      </c>
      <c r="K917">
        <v>2446</v>
      </c>
      <c r="L917" s="32" t="s">
        <v>9381</v>
      </c>
    </row>
    <row r="918" spans="1:12" x14ac:dyDescent="0.25">
      <c r="A918">
        <v>1220076</v>
      </c>
      <c r="B918">
        <v>0.69242899999999996</v>
      </c>
      <c r="C918">
        <v>1</v>
      </c>
      <c r="D918" t="s">
        <v>2636</v>
      </c>
      <c r="E918" t="s">
        <v>4723</v>
      </c>
      <c r="F918" t="s">
        <v>4756</v>
      </c>
      <c r="G918" t="s">
        <v>1367</v>
      </c>
      <c r="H918" t="s">
        <v>2610</v>
      </c>
      <c r="I918" t="s">
        <v>2637</v>
      </c>
      <c r="J918" t="s">
        <v>4760</v>
      </c>
      <c r="K918">
        <v>2658</v>
      </c>
      <c r="L918" s="32" t="s">
        <v>9382</v>
      </c>
    </row>
    <row r="919" spans="1:12" x14ac:dyDescent="0.25">
      <c r="A919">
        <v>289679</v>
      </c>
      <c r="B919">
        <v>0.34625400000000001</v>
      </c>
      <c r="C919">
        <v>2</v>
      </c>
      <c r="D919" t="s">
        <v>3968</v>
      </c>
      <c r="E919" t="s">
        <v>4723</v>
      </c>
      <c r="F919" t="s">
        <v>4756</v>
      </c>
      <c r="G919" t="s">
        <v>1367</v>
      </c>
      <c r="H919" t="s">
        <v>2610</v>
      </c>
      <c r="I919" t="s">
        <v>3969</v>
      </c>
      <c r="J919" t="s">
        <v>4760</v>
      </c>
      <c r="K919">
        <v>2131</v>
      </c>
      <c r="L919" s="32" t="s">
        <v>9383</v>
      </c>
    </row>
    <row r="920" spans="1:12" x14ac:dyDescent="0.25">
      <c r="A920">
        <v>296275</v>
      </c>
      <c r="B920">
        <v>0.753193</v>
      </c>
      <c r="C920">
        <v>3</v>
      </c>
      <c r="D920" t="s">
        <v>3976</v>
      </c>
      <c r="E920" t="s">
        <v>4723</v>
      </c>
      <c r="F920" t="s">
        <v>4756</v>
      </c>
      <c r="G920" t="s">
        <v>1367</v>
      </c>
      <c r="H920" t="s">
        <v>2610</v>
      </c>
      <c r="I920" t="s">
        <v>3977</v>
      </c>
      <c r="J920" t="s">
        <v>4760</v>
      </c>
      <c r="K920">
        <v>3605</v>
      </c>
      <c r="L920" s="32" t="s">
        <v>9384</v>
      </c>
    </row>
    <row r="921" spans="1:12" x14ac:dyDescent="0.25">
      <c r="A921">
        <v>296357</v>
      </c>
      <c r="B921">
        <v>0.49275000000000002</v>
      </c>
      <c r="C921">
        <v>0</v>
      </c>
      <c r="D921" t="s">
        <v>3784</v>
      </c>
      <c r="E921" t="s">
        <v>4723</v>
      </c>
      <c r="F921" t="s">
        <v>4756</v>
      </c>
      <c r="G921" t="s">
        <v>1367</v>
      </c>
      <c r="H921" t="s">
        <v>2610</v>
      </c>
      <c r="I921" t="s">
        <v>3785</v>
      </c>
      <c r="J921" t="s">
        <v>4760</v>
      </c>
      <c r="K921">
        <v>2947</v>
      </c>
      <c r="L921" s="32" t="s">
        <v>9385</v>
      </c>
    </row>
    <row r="922" spans="1:12" x14ac:dyDescent="0.25">
      <c r="A922">
        <v>303862</v>
      </c>
      <c r="B922">
        <v>0.49307200000000001</v>
      </c>
      <c r="C922">
        <v>1</v>
      </c>
      <c r="D922" t="s">
        <v>2656</v>
      </c>
      <c r="E922" t="s">
        <v>4723</v>
      </c>
      <c r="F922" t="s">
        <v>4756</v>
      </c>
      <c r="G922" t="s">
        <v>1367</v>
      </c>
      <c r="H922" t="s">
        <v>2610</v>
      </c>
      <c r="I922" t="s">
        <v>2657</v>
      </c>
      <c r="J922" t="s">
        <v>4760</v>
      </c>
      <c r="K922">
        <v>2631</v>
      </c>
      <c r="L922" s="32" t="s">
        <v>9386</v>
      </c>
    </row>
    <row r="923" spans="1:12" x14ac:dyDescent="0.25">
      <c r="A923">
        <v>312301</v>
      </c>
      <c r="B923">
        <v>0.267206</v>
      </c>
      <c r="C923">
        <v>3</v>
      </c>
      <c r="D923" t="s">
        <v>7026</v>
      </c>
      <c r="E923" t="s">
        <v>4723</v>
      </c>
      <c r="F923" t="s">
        <v>4756</v>
      </c>
      <c r="G923" t="s">
        <v>1367</v>
      </c>
      <c r="H923" t="s">
        <v>4758</v>
      </c>
      <c r="I923" t="s">
        <v>7027</v>
      </c>
      <c r="J923" t="s">
        <v>4760</v>
      </c>
      <c r="K923">
        <v>1478</v>
      </c>
      <c r="L923" s="32" t="s">
        <v>9387</v>
      </c>
    </row>
    <row r="924" spans="1:12" x14ac:dyDescent="0.25">
      <c r="A924">
        <v>269126</v>
      </c>
      <c r="B924">
        <v>0.54183999999999999</v>
      </c>
      <c r="C924">
        <v>0</v>
      </c>
      <c r="D924" t="s">
        <v>3372</v>
      </c>
      <c r="E924" t="s">
        <v>4723</v>
      </c>
      <c r="F924" t="s">
        <v>4756</v>
      </c>
      <c r="G924" t="s">
        <v>1367</v>
      </c>
      <c r="H924" t="s">
        <v>2610</v>
      </c>
      <c r="I924" t="s">
        <v>3373</v>
      </c>
      <c r="J924" t="s">
        <v>4760</v>
      </c>
      <c r="K924">
        <v>3207</v>
      </c>
      <c r="L924" s="32" t="s">
        <v>9388</v>
      </c>
    </row>
    <row r="925" spans="1:12" x14ac:dyDescent="0.25">
      <c r="A925">
        <v>312420</v>
      </c>
      <c r="B925">
        <v>0.46573500000000001</v>
      </c>
      <c r="C925">
        <v>1</v>
      </c>
      <c r="D925" t="s">
        <v>3750</v>
      </c>
      <c r="E925" t="s">
        <v>4723</v>
      </c>
      <c r="F925" t="s">
        <v>4756</v>
      </c>
      <c r="G925" t="s">
        <v>1367</v>
      </c>
      <c r="H925" t="s">
        <v>2610</v>
      </c>
      <c r="I925" t="s">
        <v>3751</v>
      </c>
      <c r="J925" t="s">
        <v>4760</v>
      </c>
      <c r="K925">
        <v>2595</v>
      </c>
      <c r="L925" s="32" t="s">
        <v>9389</v>
      </c>
    </row>
    <row r="926" spans="1:12" x14ac:dyDescent="0.25">
      <c r="A926">
        <v>303530</v>
      </c>
      <c r="B926">
        <v>0.50269799999999998</v>
      </c>
      <c r="C926">
        <v>2</v>
      </c>
      <c r="D926" t="s">
        <v>2634</v>
      </c>
      <c r="E926" t="s">
        <v>4723</v>
      </c>
      <c r="F926" t="s">
        <v>4756</v>
      </c>
      <c r="G926" t="s">
        <v>1367</v>
      </c>
      <c r="H926" t="s">
        <v>2610</v>
      </c>
      <c r="I926" t="s">
        <v>2635</v>
      </c>
      <c r="J926" t="s">
        <v>4760</v>
      </c>
      <c r="K926">
        <v>3000</v>
      </c>
      <c r="L926" s="32" t="s">
        <v>9390</v>
      </c>
    </row>
    <row r="927" spans="1:12" x14ac:dyDescent="0.25">
      <c r="A927">
        <v>289660</v>
      </c>
      <c r="B927">
        <v>2.0056259999999999</v>
      </c>
      <c r="C927">
        <v>0</v>
      </c>
      <c r="D927" t="s">
        <v>3390</v>
      </c>
      <c r="E927" t="s">
        <v>4723</v>
      </c>
      <c r="F927" t="s">
        <v>4756</v>
      </c>
      <c r="G927" t="s">
        <v>1367</v>
      </c>
      <c r="H927" t="s">
        <v>2610</v>
      </c>
      <c r="I927" t="s">
        <v>3391</v>
      </c>
      <c r="J927" t="s">
        <v>4760</v>
      </c>
      <c r="K927">
        <v>3229</v>
      </c>
      <c r="L927" s="32" t="s">
        <v>9391</v>
      </c>
    </row>
    <row r="928" spans="1:12" x14ac:dyDescent="0.25">
      <c r="A928">
        <v>312628</v>
      </c>
      <c r="B928">
        <v>0.68552900000000005</v>
      </c>
      <c r="C928">
        <v>3</v>
      </c>
      <c r="D928" t="s">
        <v>2523</v>
      </c>
      <c r="E928" t="s">
        <v>4723</v>
      </c>
      <c r="F928" t="s">
        <v>4756</v>
      </c>
      <c r="G928" t="s">
        <v>2450</v>
      </c>
      <c r="H928" t="s">
        <v>2505</v>
      </c>
      <c r="I928" t="s">
        <v>2524</v>
      </c>
      <c r="J928" t="s">
        <v>4760</v>
      </c>
      <c r="K928">
        <v>1196</v>
      </c>
      <c r="L928" s="32" t="s">
        <v>9392</v>
      </c>
    </row>
    <row r="929" spans="1:12" x14ac:dyDescent="0.25">
      <c r="A929">
        <v>1054243</v>
      </c>
      <c r="B929">
        <v>1.0785499999999999</v>
      </c>
      <c r="C929">
        <v>1</v>
      </c>
      <c r="D929" t="s">
        <v>3374</v>
      </c>
      <c r="E929" t="s">
        <v>4723</v>
      </c>
      <c r="F929" t="s">
        <v>4756</v>
      </c>
      <c r="G929" t="s">
        <v>1367</v>
      </c>
      <c r="H929" t="s">
        <v>2610</v>
      </c>
      <c r="I929" t="s">
        <v>3375</v>
      </c>
      <c r="J929" t="s">
        <v>4760</v>
      </c>
      <c r="K929">
        <v>2375</v>
      </c>
      <c r="L929" s="32" t="s">
        <v>9393</v>
      </c>
    </row>
    <row r="930" spans="1:12" x14ac:dyDescent="0.25">
      <c r="A930">
        <v>312440</v>
      </c>
      <c r="B930">
        <v>2.1238670000000002</v>
      </c>
      <c r="C930">
        <v>1</v>
      </c>
      <c r="D930" t="s">
        <v>3382</v>
      </c>
      <c r="E930" t="s">
        <v>4723</v>
      </c>
      <c r="F930" t="s">
        <v>4756</v>
      </c>
      <c r="G930" t="s">
        <v>4758</v>
      </c>
      <c r="H930" t="s">
        <v>4758</v>
      </c>
      <c r="I930" t="s">
        <v>3383</v>
      </c>
      <c r="J930" t="s">
        <v>4760</v>
      </c>
      <c r="K930">
        <v>1864</v>
      </c>
      <c r="L930" s="32" t="s">
        <v>9394</v>
      </c>
    </row>
    <row r="931" spans="1:12" x14ac:dyDescent="0.25">
      <c r="A931">
        <v>312516</v>
      </c>
      <c r="B931">
        <v>1.778359</v>
      </c>
      <c r="C931">
        <v>3</v>
      </c>
      <c r="D931" t="s">
        <v>3380</v>
      </c>
      <c r="E931" t="s">
        <v>4723</v>
      </c>
      <c r="F931" t="s">
        <v>4756</v>
      </c>
      <c r="G931" t="s">
        <v>1367</v>
      </c>
      <c r="H931" t="s">
        <v>2610</v>
      </c>
      <c r="I931" t="s">
        <v>3381</v>
      </c>
      <c r="J931" t="s">
        <v>4760</v>
      </c>
      <c r="K931">
        <v>3554</v>
      </c>
      <c r="L931" s="32" t="s">
        <v>9395</v>
      </c>
    </row>
    <row r="932" spans="1:12" x14ac:dyDescent="0.25">
      <c r="A932">
        <v>312497</v>
      </c>
      <c r="B932">
        <v>1.996651</v>
      </c>
      <c r="C932">
        <v>2</v>
      </c>
      <c r="D932" t="s">
        <v>3398</v>
      </c>
      <c r="E932" t="s">
        <v>4723</v>
      </c>
      <c r="F932" t="s">
        <v>4756</v>
      </c>
      <c r="G932" t="s">
        <v>1367</v>
      </c>
      <c r="H932" t="s">
        <v>2610</v>
      </c>
      <c r="I932" t="s">
        <v>3399</v>
      </c>
      <c r="J932" t="s">
        <v>4760</v>
      </c>
      <c r="K932">
        <v>3251</v>
      </c>
      <c r="L932" s="32" t="s">
        <v>9396</v>
      </c>
    </row>
    <row r="933" spans="1:12" x14ac:dyDescent="0.25">
      <c r="A933">
        <v>312705</v>
      </c>
      <c r="B933">
        <v>0.52145300000000006</v>
      </c>
      <c r="C933">
        <v>1</v>
      </c>
      <c r="D933" t="s">
        <v>3780</v>
      </c>
      <c r="E933" t="s">
        <v>4723</v>
      </c>
      <c r="F933" t="s">
        <v>4756</v>
      </c>
      <c r="G933" t="s">
        <v>1367</v>
      </c>
      <c r="H933" t="s">
        <v>2610</v>
      </c>
      <c r="I933" t="s">
        <v>3781</v>
      </c>
      <c r="J933" t="s">
        <v>4760</v>
      </c>
      <c r="K933">
        <v>2373</v>
      </c>
      <c r="L933" s="32" t="s">
        <v>9397</v>
      </c>
    </row>
    <row r="934" spans="1:12" x14ac:dyDescent="0.25">
      <c r="A934">
        <v>303821</v>
      </c>
      <c r="B934">
        <v>0.93402300000000005</v>
      </c>
      <c r="C934">
        <v>3</v>
      </c>
      <c r="D934" t="s">
        <v>3788</v>
      </c>
      <c r="E934" t="s">
        <v>4723</v>
      </c>
      <c r="F934" t="s">
        <v>4756</v>
      </c>
      <c r="G934" t="s">
        <v>1367</v>
      </c>
      <c r="H934" t="s">
        <v>4758</v>
      </c>
      <c r="I934" t="s">
        <v>3789</v>
      </c>
      <c r="J934" t="s">
        <v>4760</v>
      </c>
      <c r="K934">
        <v>535</v>
      </c>
      <c r="L934" s="32" t="s">
        <v>9398</v>
      </c>
    </row>
    <row r="935" spans="1:12" x14ac:dyDescent="0.25">
      <c r="A935">
        <v>303900</v>
      </c>
      <c r="B935">
        <v>0.69722300000000004</v>
      </c>
      <c r="C935">
        <v>0</v>
      </c>
      <c r="D935" t="s">
        <v>3796</v>
      </c>
      <c r="E935" t="s">
        <v>4723</v>
      </c>
      <c r="F935" t="s">
        <v>4756</v>
      </c>
      <c r="G935" t="s">
        <v>1367</v>
      </c>
      <c r="H935" t="s">
        <v>4758</v>
      </c>
      <c r="I935" t="s">
        <v>3797</v>
      </c>
      <c r="J935" t="s">
        <v>4760</v>
      </c>
      <c r="K935">
        <v>2772</v>
      </c>
      <c r="L935" s="32" t="s">
        <v>9399</v>
      </c>
    </row>
    <row r="936" spans="1:12" x14ac:dyDescent="0.25">
      <c r="A936">
        <v>303979</v>
      </c>
      <c r="B936">
        <v>0.49915199999999998</v>
      </c>
      <c r="C936">
        <v>2</v>
      </c>
      <c r="D936" t="s">
        <v>3394</v>
      </c>
      <c r="E936" t="s">
        <v>4723</v>
      </c>
      <c r="F936" t="s">
        <v>4756</v>
      </c>
      <c r="G936" t="s">
        <v>1367</v>
      </c>
      <c r="H936" t="s">
        <v>2610</v>
      </c>
      <c r="I936" t="s">
        <v>3395</v>
      </c>
      <c r="J936" t="s">
        <v>4760</v>
      </c>
      <c r="K936">
        <v>2261</v>
      </c>
      <c r="L936" s="32" t="s">
        <v>9400</v>
      </c>
    </row>
    <row r="937" spans="1:12" x14ac:dyDescent="0.25">
      <c r="A937">
        <v>312668</v>
      </c>
      <c r="B937">
        <v>0.50255099999999997</v>
      </c>
      <c r="C937">
        <v>1</v>
      </c>
      <c r="D937" t="s">
        <v>3392</v>
      </c>
      <c r="E937" t="s">
        <v>4723</v>
      </c>
      <c r="F937" t="s">
        <v>4756</v>
      </c>
      <c r="G937" t="s">
        <v>1367</v>
      </c>
      <c r="H937" t="s">
        <v>4758</v>
      </c>
      <c r="I937" t="s">
        <v>3393</v>
      </c>
      <c r="J937" t="s">
        <v>4760</v>
      </c>
      <c r="K937">
        <v>1719</v>
      </c>
      <c r="L937" s="32" t="s">
        <v>9401</v>
      </c>
    </row>
    <row r="938" spans="1:12" x14ac:dyDescent="0.25">
      <c r="A938">
        <v>312649</v>
      </c>
      <c r="B938">
        <v>0.99829400000000001</v>
      </c>
      <c r="C938">
        <v>1</v>
      </c>
      <c r="D938" t="s">
        <v>3396</v>
      </c>
      <c r="E938" t="s">
        <v>4723</v>
      </c>
      <c r="F938" t="s">
        <v>4756</v>
      </c>
      <c r="G938" t="s">
        <v>1367</v>
      </c>
      <c r="H938" t="s">
        <v>2610</v>
      </c>
      <c r="I938" t="s">
        <v>3397</v>
      </c>
      <c r="J938" t="s">
        <v>4760</v>
      </c>
      <c r="K938">
        <v>3889</v>
      </c>
      <c r="L938" s="32" t="s">
        <v>9402</v>
      </c>
    </row>
    <row r="939" spans="1:12" x14ac:dyDescent="0.25">
      <c r="A939">
        <v>312686</v>
      </c>
      <c r="B939">
        <v>1.006254</v>
      </c>
      <c r="C939">
        <v>1</v>
      </c>
      <c r="D939" t="s">
        <v>3016</v>
      </c>
      <c r="E939" t="s">
        <v>4723</v>
      </c>
      <c r="F939" t="s">
        <v>4756</v>
      </c>
      <c r="G939" t="s">
        <v>1367</v>
      </c>
      <c r="H939" t="s">
        <v>1463</v>
      </c>
      <c r="I939" t="s">
        <v>3017</v>
      </c>
      <c r="J939" t="s">
        <v>4760</v>
      </c>
      <c r="K939">
        <v>8241</v>
      </c>
      <c r="L939" s="32" t="s">
        <v>9403</v>
      </c>
    </row>
    <row r="940" spans="1:12" x14ac:dyDescent="0.25">
      <c r="A940">
        <v>1213445</v>
      </c>
      <c r="B940">
        <v>0.79657199999999995</v>
      </c>
      <c r="C940">
        <v>3</v>
      </c>
      <c r="D940" t="s">
        <v>3990</v>
      </c>
      <c r="E940" t="s">
        <v>4723</v>
      </c>
      <c r="F940" t="s">
        <v>4756</v>
      </c>
      <c r="G940" t="s">
        <v>1367</v>
      </c>
      <c r="H940" t="s">
        <v>4758</v>
      </c>
      <c r="I940" t="s">
        <v>3991</v>
      </c>
      <c r="J940" t="s">
        <v>4760</v>
      </c>
      <c r="K940">
        <v>3315</v>
      </c>
      <c r="L940" s="32" t="s">
        <v>9404</v>
      </c>
    </row>
    <row r="941" spans="1:12" x14ac:dyDescent="0.25">
      <c r="A941">
        <v>296493</v>
      </c>
      <c r="B941">
        <v>1.6500189999999999</v>
      </c>
      <c r="C941">
        <v>1</v>
      </c>
      <c r="D941" t="s">
        <v>3410</v>
      </c>
      <c r="E941" t="s">
        <v>4723</v>
      </c>
      <c r="F941" t="s">
        <v>4756</v>
      </c>
      <c r="G941" t="s">
        <v>1367</v>
      </c>
      <c r="H941" t="s">
        <v>2610</v>
      </c>
      <c r="I941" t="s">
        <v>3411</v>
      </c>
      <c r="J941" t="s">
        <v>4760</v>
      </c>
      <c r="K941">
        <v>3934</v>
      </c>
      <c r="L941" s="32" t="s">
        <v>9405</v>
      </c>
    </row>
    <row r="942" spans="1:12" x14ac:dyDescent="0.25">
      <c r="A942">
        <v>312817</v>
      </c>
      <c r="B942">
        <v>0.49013699999999999</v>
      </c>
      <c r="C942">
        <v>0</v>
      </c>
      <c r="D942" t="s">
        <v>7010</v>
      </c>
      <c r="E942" t="s">
        <v>4723</v>
      </c>
      <c r="F942" t="s">
        <v>4756</v>
      </c>
      <c r="G942" t="s">
        <v>1367</v>
      </c>
      <c r="H942" t="s">
        <v>4758</v>
      </c>
      <c r="I942" t="s">
        <v>7011</v>
      </c>
      <c r="J942" t="s">
        <v>4760</v>
      </c>
      <c r="K942">
        <v>818</v>
      </c>
      <c r="L942" s="32" t="s">
        <v>9406</v>
      </c>
    </row>
    <row r="943" spans="1:12" x14ac:dyDescent="0.25">
      <c r="A943">
        <v>275897</v>
      </c>
      <c r="B943">
        <v>1.2761940000000001</v>
      </c>
      <c r="C943">
        <v>1</v>
      </c>
      <c r="D943" t="s">
        <v>2331</v>
      </c>
      <c r="E943" t="s">
        <v>4723</v>
      </c>
      <c r="F943" t="s">
        <v>4756</v>
      </c>
      <c r="G943" t="s">
        <v>2297</v>
      </c>
      <c r="H943" t="s">
        <v>4758</v>
      </c>
      <c r="I943" t="s">
        <v>2332</v>
      </c>
      <c r="J943" t="s">
        <v>4760</v>
      </c>
      <c r="K943">
        <v>753</v>
      </c>
      <c r="L943" s="32" t="s">
        <v>9407</v>
      </c>
    </row>
    <row r="944" spans="1:12" x14ac:dyDescent="0.25">
      <c r="A944">
        <v>249536</v>
      </c>
      <c r="B944">
        <v>2.0320510000000001</v>
      </c>
      <c r="C944">
        <v>2</v>
      </c>
      <c r="D944" t="s">
        <v>3414</v>
      </c>
      <c r="E944" t="s">
        <v>4723</v>
      </c>
      <c r="F944" t="s">
        <v>4756</v>
      </c>
      <c r="G944" t="s">
        <v>1367</v>
      </c>
      <c r="H944" t="s">
        <v>2610</v>
      </c>
      <c r="I944" t="s">
        <v>3415</v>
      </c>
      <c r="J944" t="s">
        <v>4760</v>
      </c>
      <c r="K944">
        <v>2702</v>
      </c>
      <c r="L944" s="32" t="s">
        <v>9408</v>
      </c>
    </row>
    <row r="945" spans="1:12" x14ac:dyDescent="0.25">
      <c r="A945">
        <v>369280</v>
      </c>
      <c r="B945">
        <v>2.6476289999999998</v>
      </c>
      <c r="C945">
        <v>0</v>
      </c>
      <c r="D945" t="s">
        <v>3426</v>
      </c>
      <c r="E945" t="s">
        <v>4723</v>
      </c>
      <c r="F945" t="s">
        <v>4756</v>
      </c>
      <c r="G945" t="s">
        <v>1367</v>
      </c>
      <c r="H945" t="s">
        <v>4758</v>
      </c>
      <c r="I945" t="s">
        <v>3427</v>
      </c>
      <c r="J945" t="s">
        <v>4760</v>
      </c>
      <c r="K945">
        <v>1351</v>
      </c>
      <c r="L945" s="32" t="s">
        <v>9409</v>
      </c>
    </row>
    <row r="946" spans="1:12" x14ac:dyDescent="0.25">
      <c r="A946">
        <v>369397</v>
      </c>
      <c r="B946">
        <v>1.5142530000000001</v>
      </c>
      <c r="C946">
        <v>2</v>
      </c>
      <c r="D946" t="s">
        <v>3695</v>
      </c>
      <c r="E946" t="s">
        <v>4723</v>
      </c>
      <c r="F946" t="s">
        <v>4756</v>
      </c>
      <c r="G946" t="s">
        <v>1367</v>
      </c>
      <c r="H946" t="s">
        <v>4758</v>
      </c>
      <c r="I946" t="s">
        <v>3696</v>
      </c>
      <c r="J946" t="s">
        <v>4760</v>
      </c>
      <c r="K946">
        <v>4525</v>
      </c>
      <c r="L946" s="32" t="s">
        <v>9410</v>
      </c>
    </row>
    <row r="947" spans="1:12" x14ac:dyDescent="0.25">
      <c r="A947">
        <v>347143</v>
      </c>
      <c r="B947">
        <v>0.37605699999999997</v>
      </c>
      <c r="C947">
        <v>3</v>
      </c>
      <c r="D947" t="s">
        <v>2616</v>
      </c>
      <c r="E947" t="s">
        <v>4723</v>
      </c>
      <c r="F947" t="s">
        <v>4756</v>
      </c>
      <c r="G947" t="s">
        <v>1367</v>
      </c>
      <c r="H947" t="s">
        <v>2610</v>
      </c>
      <c r="I947" t="s">
        <v>2617</v>
      </c>
      <c r="J947" t="s">
        <v>4760</v>
      </c>
      <c r="K947">
        <v>1262</v>
      </c>
      <c r="L947" s="32" t="s">
        <v>9411</v>
      </c>
    </row>
    <row r="948" spans="1:12" x14ac:dyDescent="0.25">
      <c r="A948">
        <v>289481</v>
      </c>
      <c r="B948">
        <v>0.54559100000000005</v>
      </c>
      <c r="C948">
        <v>0</v>
      </c>
      <c r="D948" t="s">
        <v>2614</v>
      </c>
      <c r="E948" t="s">
        <v>4723</v>
      </c>
      <c r="F948" t="s">
        <v>4756</v>
      </c>
      <c r="G948" t="s">
        <v>1367</v>
      </c>
      <c r="H948" t="s">
        <v>2610</v>
      </c>
      <c r="I948" t="s">
        <v>2615</v>
      </c>
      <c r="J948" t="s">
        <v>4760</v>
      </c>
      <c r="K948">
        <v>3067</v>
      </c>
      <c r="L948" s="32" t="s">
        <v>9412</v>
      </c>
    </row>
    <row r="949" spans="1:12" x14ac:dyDescent="0.25">
      <c r="A949">
        <v>289462</v>
      </c>
      <c r="B949">
        <v>0.93631699999999995</v>
      </c>
      <c r="C949">
        <v>1</v>
      </c>
      <c r="D949" t="s">
        <v>3697</v>
      </c>
      <c r="E949" t="s">
        <v>4723</v>
      </c>
      <c r="F949" t="s">
        <v>4756</v>
      </c>
      <c r="G949" t="s">
        <v>1367</v>
      </c>
      <c r="H949" t="s">
        <v>4758</v>
      </c>
      <c r="I949" t="s">
        <v>3698</v>
      </c>
      <c r="J949" t="s">
        <v>4760</v>
      </c>
      <c r="K949">
        <v>3038</v>
      </c>
      <c r="L949" s="32" t="s">
        <v>9413</v>
      </c>
    </row>
    <row r="950" spans="1:12" x14ac:dyDescent="0.25">
      <c r="A950">
        <v>347166</v>
      </c>
      <c r="B950">
        <v>0.49632500000000002</v>
      </c>
      <c r="C950">
        <v>2</v>
      </c>
      <c r="D950" t="s">
        <v>1541</v>
      </c>
      <c r="E950" t="s">
        <v>4723</v>
      </c>
      <c r="F950" t="s">
        <v>4756</v>
      </c>
      <c r="G950" t="s">
        <v>1367</v>
      </c>
      <c r="H950" t="s">
        <v>1463</v>
      </c>
      <c r="I950" t="s">
        <v>1542</v>
      </c>
      <c r="J950" t="s">
        <v>4760</v>
      </c>
      <c r="K950">
        <v>3903</v>
      </c>
      <c r="L950" s="32" t="s">
        <v>9414</v>
      </c>
    </row>
    <row r="951" spans="1:12" x14ac:dyDescent="0.25">
      <c r="A951">
        <v>1206457</v>
      </c>
      <c r="B951">
        <v>1.5071650000000001</v>
      </c>
      <c r="C951">
        <v>0</v>
      </c>
      <c r="D951" t="s">
        <v>3798</v>
      </c>
      <c r="E951" t="s">
        <v>4723</v>
      </c>
      <c r="F951" t="s">
        <v>4756</v>
      </c>
      <c r="G951" t="s">
        <v>1367</v>
      </c>
      <c r="H951" t="s">
        <v>2610</v>
      </c>
      <c r="I951" t="s">
        <v>3799</v>
      </c>
      <c r="J951" t="s">
        <v>4760</v>
      </c>
      <c r="K951">
        <v>4311</v>
      </c>
      <c r="L951" s="32" t="s">
        <v>9415</v>
      </c>
    </row>
    <row r="952" spans="1:12" x14ac:dyDescent="0.25">
      <c r="A952">
        <v>304000</v>
      </c>
      <c r="B952">
        <v>0.70832899999999999</v>
      </c>
      <c r="C952">
        <v>2</v>
      </c>
      <c r="D952" t="s">
        <v>3701</v>
      </c>
      <c r="E952" t="s">
        <v>4723</v>
      </c>
      <c r="F952" t="s">
        <v>4756</v>
      </c>
      <c r="G952" t="s">
        <v>1367</v>
      </c>
      <c r="H952" t="s">
        <v>2610</v>
      </c>
      <c r="I952" t="s">
        <v>3702</v>
      </c>
      <c r="J952" t="s">
        <v>4760</v>
      </c>
      <c r="K952">
        <v>2510</v>
      </c>
      <c r="L952" s="32" t="s">
        <v>9416</v>
      </c>
    </row>
    <row r="953" spans="1:12" x14ac:dyDescent="0.25">
      <c r="A953">
        <v>347206</v>
      </c>
      <c r="B953">
        <v>2.4388359999999998</v>
      </c>
      <c r="C953">
        <v>0</v>
      </c>
      <c r="D953" t="s">
        <v>3400</v>
      </c>
      <c r="E953" t="s">
        <v>4723</v>
      </c>
      <c r="F953" t="s">
        <v>4756</v>
      </c>
      <c r="G953" t="s">
        <v>1367</v>
      </c>
      <c r="H953" t="s">
        <v>2610</v>
      </c>
      <c r="I953" t="s">
        <v>3401</v>
      </c>
      <c r="J953" t="s">
        <v>4760</v>
      </c>
      <c r="K953">
        <v>2628</v>
      </c>
      <c r="L953" s="32" t="s">
        <v>9417</v>
      </c>
    </row>
    <row r="954" spans="1:12" x14ac:dyDescent="0.25">
      <c r="A954">
        <v>312724</v>
      </c>
      <c r="B954">
        <v>0.50350300000000003</v>
      </c>
      <c r="C954">
        <v>3</v>
      </c>
      <c r="D954" t="s">
        <v>3406</v>
      </c>
      <c r="E954" t="s">
        <v>4723</v>
      </c>
      <c r="F954" t="s">
        <v>4756</v>
      </c>
      <c r="G954" t="s">
        <v>1367</v>
      </c>
      <c r="H954" t="s">
        <v>2610</v>
      </c>
      <c r="I954" t="s">
        <v>3407</v>
      </c>
      <c r="J954" t="s">
        <v>4760</v>
      </c>
      <c r="K954">
        <v>2319</v>
      </c>
      <c r="L954" s="32" t="s">
        <v>9418</v>
      </c>
    </row>
    <row r="955" spans="1:12" x14ac:dyDescent="0.25">
      <c r="A955">
        <v>312782</v>
      </c>
      <c r="B955">
        <v>0.51807499999999995</v>
      </c>
      <c r="C955">
        <v>3</v>
      </c>
      <c r="D955" t="s">
        <v>6994</v>
      </c>
      <c r="E955" t="s">
        <v>4723</v>
      </c>
      <c r="F955" t="s">
        <v>4756</v>
      </c>
      <c r="G955" t="s">
        <v>1367</v>
      </c>
      <c r="H955" t="s">
        <v>2610</v>
      </c>
      <c r="I955" t="s">
        <v>6995</v>
      </c>
      <c r="J955" t="s">
        <v>4760</v>
      </c>
      <c r="K955">
        <v>2440</v>
      </c>
      <c r="L955" s="32" t="s">
        <v>9419</v>
      </c>
    </row>
    <row r="956" spans="1:12" x14ac:dyDescent="0.25">
      <c r="A956">
        <v>275738</v>
      </c>
      <c r="B956">
        <v>0.30984</v>
      </c>
      <c r="C956">
        <v>4</v>
      </c>
      <c r="D956" t="s">
        <v>3800</v>
      </c>
      <c r="E956" t="s">
        <v>4723</v>
      </c>
      <c r="F956" t="s">
        <v>4756</v>
      </c>
      <c r="G956" t="s">
        <v>1367</v>
      </c>
      <c r="H956" t="s">
        <v>2610</v>
      </c>
      <c r="I956" t="s">
        <v>3801</v>
      </c>
      <c r="J956" t="s">
        <v>4760</v>
      </c>
      <c r="K956">
        <v>1509</v>
      </c>
      <c r="L956" s="32" t="s">
        <v>9420</v>
      </c>
    </row>
    <row r="957" spans="1:12" x14ac:dyDescent="0.25">
      <c r="A957">
        <v>304021</v>
      </c>
      <c r="B957">
        <v>1.2111510000000001</v>
      </c>
      <c r="C957">
        <v>3</v>
      </c>
      <c r="D957" t="s">
        <v>3794</v>
      </c>
      <c r="E957" t="s">
        <v>4723</v>
      </c>
      <c r="F957" t="s">
        <v>4756</v>
      </c>
      <c r="G957" t="s">
        <v>1367</v>
      </c>
      <c r="H957" t="s">
        <v>4758</v>
      </c>
      <c r="I957" t="s">
        <v>3795</v>
      </c>
      <c r="J957" t="s">
        <v>4760</v>
      </c>
      <c r="K957">
        <v>4463</v>
      </c>
      <c r="L957" s="32" t="s">
        <v>9421</v>
      </c>
    </row>
    <row r="958" spans="1:12" x14ac:dyDescent="0.25">
      <c r="A958">
        <v>303957</v>
      </c>
      <c r="B958">
        <v>0.50118099999999999</v>
      </c>
      <c r="C958">
        <v>0</v>
      </c>
      <c r="D958" t="s">
        <v>3408</v>
      </c>
      <c r="E958" t="s">
        <v>4723</v>
      </c>
      <c r="F958" t="s">
        <v>4756</v>
      </c>
      <c r="G958" t="s">
        <v>1367</v>
      </c>
      <c r="H958" t="s">
        <v>2610</v>
      </c>
      <c r="I958" t="s">
        <v>3409</v>
      </c>
      <c r="J958" t="s">
        <v>4760</v>
      </c>
      <c r="K958">
        <v>2730</v>
      </c>
      <c r="L958" s="32" t="s">
        <v>9422</v>
      </c>
    </row>
    <row r="959" spans="1:12" x14ac:dyDescent="0.25">
      <c r="A959">
        <v>312799</v>
      </c>
      <c r="B959">
        <v>0.95202699999999996</v>
      </c>
      <c r="C959">
        <v>2</v>
      </c>
      <c r="D959" t="s">
        <v>3740</v>
      </c>
      <c r="E959" t="s">
        <v>4723</v>
      </c>
      <c r="F959" t="s">
        <v>4756</v>
      </c>
      <c r="G959" t="s">
        <v>1367</v>
      </c>
      <c r="H959" t="s">
        <v>4758</v>
      </c>
      <c r="I959" t="s">
        <v>3741</v>
      </c>
      <c r="J959" t="s">
        <v>4760</v>
      </c>
      <c r="K959">
        <v>4352</v>
      </c>
      <c r="L959" s="32" t="s">
        <v>9423</v>
      </c>
    </row>
    <row r="960" spans="1:12" x14ac:dyDescent="0.25">
      <c r="A960">
        <v>303434</v>
      </c>
      <c r="B960">
        <v>0.66675399999999996</v>
      </c>
      <c r="C960">
        <v>0</v>
      </c>
      <c r="D960" t="s">
        <v>3754</v>
      </c>
      <c r="E960" t="s">
        <v>4723</v>
      </c>
      <c r="F960" t="s">
        <v>4756</v>
      </c>
      <c r="G960" t="s">
        <v>1367</v>
      </c>
      <c r="H960" t="s">
        <v>2610</v>
      </c>
      <c r="I960" t="s">
        <v>3755</v>
      </c>
      <c r="J960" t="s">
        <v>4760</v>
      </c>
      <c r="K960">
        <v>3513</v>
      </c>
      <c r="L960" s="32" t="s">
        <v>9424</v>
      </c>
    </row>
    <row r="961" spans="1:12" x14ac:dyDescent="0.25">
      <c r="A961">
        <v>303568</v>
      </c>
      <c r="B961">
        <v>1.118538</v>
      </c>
      <c r="C961">
        <v>0</v>
      </c>
      <c r="D961" t="s">
        <v>3665</v>
      </c>
      <c r="E961" t="s">
        <v>4723</v>
      </c>
      <c r="F961" t="s">
        <v>4756</v>
      </c>
      <c r="G961" t="s">
        <v>1367</v>
      </c>
      <c r="H961" t="s">
        <v>3637</v>
      </c>
      <c r="I961" t="s">
        <v>3666</v>
      </c>
      <c r="J961" t="s">
        <v>4760</v>
      </c>
      <c r="K961">
        <v>1579</v>
      </c>
      <c r="L961" s="32" t="s">
        <v>9425</v>
      </c>
    </row>
    <row r="962" spans="1:12" x14ac:dyDescent="0.25">
      <c r="A962">
        <v>96472</v>
      </c>
      <c r="B962">
        <v>0.60345199999999999</v>
      </c>
      <c r="C962">
        <v>3</v>
      </c>
      <c r="D962" t="s">
        <v>3388</v>
      </c>
      <c r="E962" t="s">
        <v>4723</v>
      </c>
      <c r="F962" t="s">
        <v>4756</v>
      </c>
      <c r="G962" t="s">
        <v>1367</v>
      </c>
      <c r="H962" t="s">
        <v>4758</v>
      </c>
      <c r="I962" t="s">
        <v>3389</v>
      </c>
      <c r="J962" t="s">
        <v>4760</v>
      </c>
      <c r="K962">
        <v>3252</v>
      </c>
      <c r="L962" s="32" t="s">
        <v>9426</v>
      </c>
    </row>
    <row r="963" spans="1:12" x14ac:dyDescent="0.25">
      <c r="A963">
        <v>312607</v>
      </c>
      <c r="B963">
        <v>0.87800100000000003</v>
      </c>
      <c r="C963">
        <v>1</v>
      </c>
      <c r="D963" t="s">
        <v>3386</v>
      </c>
      <c r="E963" t="s">
        <v>4723</v>
      </c>
      <c r="F963" t="s">
        <v>4756</v>
      </c>
      <c r="G963" t="s">
        <v>1367</v>
      </c>
      <c r="H963" t="s">
        <v>2610</v>
      </c>
      <c r="I963" t="s">
        <v>3387</v>
      </c>
      <c r="J963" t="s">
        <v>4760</v>
      </c>
      <c r="K963">
        <v>4606</v>
      </c>
      <c r="L963" s="32" t="s">
        <v>9427</v>
      </c>
    </row>
    <row r="964" spans="1:12" x14ac:dyDescent="0.25">
      <c r="A964">
        <v>312588</v>
      </c>
      <c r="B964">
        <v>0.54117599999999999</v>
      </c>
      <c r="C964">
        <v>2</v>
      </c>
      <c r="D964" t="s">
        <v>3746</v>
      </c>
      <c r="E964" t="s">
        <v>4723</v>
      </c>
      <c r="F964" t="s">
        <v>4756</v>
      </c>
      <c r="G964" t="s">
        <v>1367</v>
      </c>
      <c r="H964" t="s">
        <v>2610</v>
      </c>
      <c r="I964" t="s">
        <v>3747</v>
      </c>
      <c r="J964" t="s">
        <v>4760</v>
      </c>
      <c r="K964">
        <v>2978</v>
      </c>
      <c r="L964" s="32" t="s">
        <v>9428</v>
      </c>
    </row>
    <row r="965" spans="1:12" x14ac:dyDescent="0.25">
      <c r="A965">
        <v>303492</v>
      </c>
      <c r="B965">
        <v>0.41982700000000001</v>
      </c>
      <c r="C965">
        <v>3</v>
      </c>
      <c r="D965" t="s">
        <v>2660</v>
      </c>
      <c r="E965" t="s">
        <v>4723</v>
      </c>
      <c r="F965" t="s">
        <v>4756</v>
      </c>
      <c r="G965" t="s">
        <v>1367</v>
      </c>
      <c r="H965" t="s">
        <v>2610</v>
      </c>
      <c r="I965" t="s">
        <v>2661</v>
      </c>
      <c r="J965" t="s">
        <v>4760</v>
      </c>
      <c r="K965">
        <v>1704</v>
      </c>
      <c r="L965" s="32" t="s">
        <v>9429</v>
      </c>
    </row>
    <row r="966" spans="1:12" x14ac:dyDescent="0.25">
      <c r="A966">
        <v>312339</v>
      </c>
      <c r="B966">
        <v>0.27437</v>
      </c>
      <c r="C966">
        <v>0</v>
      </c>
      <c r="D966" t="s">
        <v>3982</v>
      </c>
      <c r="E966" t="s">
        <v>4723</v>
      </c>
      <c r="F966" t="s">
        <v>4756</v>
      </c>
      <c r="G966" t="s">
        <v>1367</v>
      </c>
      <c r="H966" t="s">
        <v>2610</v>
      </c>
      <c r="I966" t="s">
        <v>3983</v>
      </c>
      <c r="J966" t="s">
        <v>4760</v>
      </c>
      <c r="K966">
        <v>1581</v>
      </c>
      <c r="L966" s="32" t="s">
        <v>9430</v>
      </c>
    </row>
    <row r="967" spans="1:12" x14ac:dyDescent="0.25">
      <c r="A967">
        <v>296416</v>
      </c>
      <c r="B967">
        <v>0.45491300000000001</v>
      </c>
      <c r="C967">
        <v>3</v>
      </c>
      <c r="D967" t="s">
        <v>3744</v>
      </c>
      <c r="E967" t="s">
        <v>4723</v>
      </c>
      <c r="F967" t="s">
        <v>4756</v>
      </c>
      <c r="G967" t="s">
        <v>1367</v>
      </c>
      <c r="H967" t="s">
        <v>2610</v>
      </c>
      <c r="I967" t="s">
        <v>3745</v>
      </c>
      <c r="J967" t="s">
        <v>4760</v>
      </c>
      <c r="K967">
        <v>2750</v>
      </c>
      <c r="L967" s="32" t="s">
        <v>9431</v>
      </c>
    </row>
    <row r="968" spans="1:12" x14ac:dyDescent="0.25">
      <c r="A968">
        <v>303474</v>
      </c>
      <c r="B968">
        <v>0.57990600000000003</v>
      </c>
      <c r="C968">
        <v>3</v>
      </c>
      <c r="D968" t="s">
        <v>3402</v>
      </c>
      <c r="E968" t="s">
        <v>4723</v>
      </c>
      <c r="F968" t="s">
        <v>4756</v>
      </c>
      <c r="G968" t="s">
        <v>1367</v>
      </c>
      <c r="H968" t="s">
        <v>4758</v>
      </c>
      <c r="I968" t="s">
        <v>3403</v>
      </c>
      <c r="J968" t="s">
        <v>4760</v>
      </c>
      <c r="K968">
        <v>2725</v>
      </c>
      <c r="L968" s="32" t="s">
        <v>9432</v>
      </c>
    </row>
    <row r="969" spans="1:12" x14ac:dyDescent="0.25">
      <c r="A969">
        <v>312745</v>
      </c>
      <c r="B969">
        <v>0.36405300000000002</v>
      </c>
      <c r="C969">
        <v>0</v>
      </c>
      <c r="D969" t="s">
        <v>3404</v>
      </c>
      <c r="E969" t="s">
        <v>4723</v>
      </c>
      <c r="F969" t="s">
        <v>4756</v>
      </c>
      <c r="G969" t="s">
        <v>1367</v>
      </c>
      <c r="H969" t="s">
        <v>2610</v>
      </c>
      <c r="I969" t="s">
        <v>3405</v>
      </c>
      <c r="J969" t="s">
        <v>4760</v>
      </c>
      <c r="K969">
        <v>2213</v>
      </c>
      <c r="L969" s="32" t="s">
        <v>9433</v>
      </c>
    </row>
    <row r="970" spans="1:12" x14ac:dyDescent="0.25">
      <c r="A970">
        <v>312764</v>
      </c>
      <c r="B970">
        <v>0.605819</v>
      </c>
      <c r="C970">
        <v>1</v>
      </c>
      <c r="D970" t="s">
        <v>3966</v>
      </c>
      <c r="E970" t="s">
        <v>4723</v>
      </c>
      <c r="F970" t="s">
        <v>4756</v>
      </c>
      <c r="G970" t="s">
        <v>1367</v>
      </c>
      <c r="H970" t="s">
        <v>2610</v>
      </c>
      <c r="I970" t="s">
        <v>3967</v>
      </c>
      <c r="J970" t="s">
        <v>4760</v>
      </c>
      <c r="K970">
        <v>3722</v>
      </c>
      <c r="L970" s="32" t="s">
        <v>9434</v>
      </c>
    </row>
    <row r="971" spans="1:12" x14ac:dyDescent="0.25">
      <c r="A971">
        <v>296252</v>
      </c>
      <c r="B971">
        <v>0.250253</v>
      </c>
      <c r="C971">
        <v>4</v>
      </c>
      <c r="D971" t="s">
        <v>3994</v>
      </c>
      <c r="E971" t="s">
        <v>4723</v>
      </c>
      <c r="F971" t="s">
        <v>4756</v>
      </c>
      <c r="G971" t="s">
        <v>1367</v>
      </c>
      <c r="H971" t="s">
        <v>2610</v>
      </c>
      <c r="I971" t="s">
        <v>3995</v>
      </c>
      <c r="J971" t="s">
        <v>4760</v>
      </c>
      <c r="K971">
        <v>1099</v>
      </c>
      <c r="L971" s="32" t="s">
        <v>9435</v>
      </c>
    </row>
    <row r="972" spans="1:12" x14ac:dyDescent="0.25">
      <c r="A972">
        <v>281971</v>
      </c>
      <c r="B972">
        <v>613.66738399999997</v>
      </c>
      <c r="C972">
        <v>2</v>
      </c>
      <c r="D972" t="s">
        <v>2547</v>
      </c>
      <c r="E972" t="s">
        <v>4723</v>
      </c>
      <c r="F972" t="s">
        <v>4756</v>
      </c>
      <c r="G972" t="s">
        <v>2450</v>
      </c>
      <c r="H972" t="s">
        <v>4758</v>
      </c>
      <c r="I972" t="s">
        <v>2548</v>
      </c>
      <c r="J972" t="s">
        <v>4760</v>
      </c>
      <c r="K972">
        <v>1328</v>
      </c>
      <c r="L972" s="32" t="s">
        <v>9436</v>
      </c>
    </row>
    <row r="973" spans="1:12" x14ac:dyDescent="0.25">
      <c r="A973">
        <v>1042164</v>
      </c>
      <c r="B973">
        <v>0.79921399999999998</v>
      </c>
      <c r="C973">
        <v>3</v>
      </c>
      <c r="D973" t="s">
        <v>2449</v>
      </c>
      <c r="E973" t="s">
        <v>4723</v>
      </c>
      <c r="F973" t="s">
        <v>4756</v>
      </c>
      <c r="G973" t="s">
        <v>2450</v>
      </c>
      <c r="H973" t="s">
        <v>4758</v>
      </c>
      <c r="I973" t="s">
        <v>2451</v>
      </c>
      <c r="J973" t="s">
        <v>4760</v>
      </c>
      <c r="K973">
        <v>974</v>
      </c>
      <c r="L973" s="32" t="s">
        <v>9437</v>
      </c>
    </row>
    <row r="974" spans="1:12" x14ac:dyDescent="0.25">
      <c r="A974">
        <v>1062478</v>
      </c>
      <c r="B974">
        <v>1.401929</v>
      </c>
      <c r="C974">
        <v>3</v>
      </c>
      <c r="D974" t="s">
        <v>2638</v>
      </c>
      <c r="E974" t="s">
        <v>4723</v>
      </c>
      <c r="F974" t="s">
        <v>4756</v>
      </c>
      <c r="G974" t="s">
        <v>1367</v>
      </c>
      <c r="H974" t="s">
        <v>2610</v>
      </c>
      <c r="I974" t="s">
        <v>2639</v>
      </c>
      <c r="J974" t="s">
        <v>4760</v>
      </c>
      <c r="K974">
        <v>3010</v>
      </c>
      <c r="L974" s="32" t="s">
        <v>9438</v>
      </c>
    </row>
    <row r="975" spans="1:12" x14ac:dyDescent="0.25">
      <c r="A975">
        <v>289699</v>
      </c>
      <c r="B975">
        <v>0.38065700000000002</v>
      </c>
      <c r="C975">
        <v>2</v>
      </c>
      <c r="D975" t="s">
        <v>4008</v>
      </c>
      <c r="E975" t="s">
        <v>4723</v>
      </c>
      <c r="F975" t="s">
        <v>4756</v>
      </c>
      <c r="G975" t="s">
        <v>1367</v>
      </c>
      <c r="H975" t="s">
        <v>2610</v>
      </c>
      <c r="I975" t="s">
        <v>4009</v>
      </c>
      <c r="J975" t="s">
        <v>4760</v>
      </c>
      <c r="K975">
        <v>2326</v>
      </c>
      <c r="L975" s="32" t="s">
        <v>9439</v>
      </c>
    </row>
    <row r="976" spans="1:12" x14ac:dyDescent="0.25">
      <c r="A976">
        <v>282107</v>
      </c>
      <c r="B976">
        <v>3.0242659999999999</v>
      </c>
      <c r="C976">
        <v>0</v>
      </c>
      <c r="D976" t="s">
        <v>3483</v>
      </c>
      <c r="E976" t="s">
        <v>4723</v>
      </c>
      <c r="F976" t="s">
        <v>4756</v>
      </c>
      <c r="G976" t="s">
        <v>2297</v>
      </c>
      <c r="H976" t="s">
        <v>4758</v>
      </c>
      <c r="I976" t="s">
        <v>3484</v>
      </c>
      <c r="J976" t="s">
        <v>4760</v>
      </c>
      <c r="K976">
        <v>3231</v>
      </c>
      <c r="L976" s="32" t="s">
        <v>9440</v>
      </c>
    </row>
    <row r="977" spans="1:12" x14ac:dyDescent="0.25">
      <c r="A977">
        <v>336078</v>
      </c>
      <c r="B977">
        <v>1.1034349999999999</v>
      </c>
      <c r="C977">
        <v>2</v>
      </c>
      <c r="D977" t="s">
        <v>3370</v>
      </c>
      <c r="E977" t="s">
        <v>4723</v>
      </c>
      <c r="F977" t="s">
        <v>4756</v>
      </c>
      <c r="G977" t="s">
        <v>1367</v>
      </c>
      <c r="H977" t="s">
        <v>2610</v>
      </c>
      <c r="I977" t="s">
        <v>3371</v>
      </c>
      <c r="J977" t="s">
        <v>4760</v>
      </c>
      <c r="K977">
        <v>2512</v>
      </c>
      <c r="L977" s="32" t="s">
        <v>9441</v>
      </c>
    </row>
    <row r="978" spans="1:12" x14ac:dyDescent="0.25">
      <c r="A978">
        <v>312398</v>
      </c>
      <c r="B978">
        <v>2.2247759999999999</v>
      </c>
      <c r="C978">
        <v>1</v>
      </c>
      <c r="D978" t="s">
        <v>3580</v>
      </c>
      <c r="E978" t="s">
        <v>4723</v>
      </c>
      <c r="F978" t="s">
        <v>4756</v>
      </c>
      <c r="G978" t="s">
        <v>1367</v>
      </c>
      <c r="H978" t="s">
        <v>4758</v>
      </c>
      <c r="I978" t="s">
        <v>3581</v>
      </c>
      <c r="J978" t="s">
        <v>4760</v>
      </c>
      <c r="K978">
        <v>5975</v>
      </c>
      <c r="L978" s="32" t="s">
        <v>9442</v>
      </c>
    </row>
    <row r="979" spans="1:12" x14ac:dyDescent="0.25">
      <c r="A979">
        <v>190118</v>
      </c>
      <c r="B979">
        <v>0.998421</v>
      </c>
      <c r="C979">
        <v>3</v>
      </c>
      <c r="D979" t="s">
        <v>3412</v>
      </c>
      <c r="E979" t="s">
        <v>4723</v>
      </c>
      <c r="F979" t="s">
        <v>4756</v>
      </c>
      <c r="G979" t="s">
        <v>1367</v>
      </c>
      <c r="H979" t="s">
        <v>2610</v>
      </c>
      <c r="I979" t="s">
        <v>3413</v>
      </c>
      <c r="J979" t="s">
        <v>4760</v>
      </c>
      <c r="K979">
        <v>2825</v>
      </c>
      <c r="L979" s="32" t="s">
        <v>9443</v>
      </c>
    </row>
    <row r="980" spans="1:12" x14ac:dyDescent="0.25">
      <c r="A980">
        <v>312840</v>
      </c>
      <c r="B980">
        <v>0.97954399999999997</v>
      </c>
      <c r="C980">
        <v>2</v>
      </c>
      <c r="D980" t="s">
        <v>3376</v>
      </c>
      <c r="E980" t="s">
        <v>4723</v>
      </c>
      <c r="F980" t="s">
        <v>4756</v>
      </c>
      <c r="G980" t="s">
        <v>1367</v>
      </c>
      <c r="H980" t="s">
        <v>2610</v>
      </c>
      <c r="I980" t="s">
        <v>3377</v>
      </c>
      <c r="J980" t="s">
        <v>4760</v>
      </c>
      <c r="K980">
        <v>3424</v>
      </c>
      <c r="L980" s="32" t="s">
        <v>9444</v>
      </c>
    </row>
    <row r="981" spans="1:12" x14ac:dyDescent="0.25">
      <c r="A981">
        <v>312459</v>
      </c>
      <c r="B981">
        <v>0.48989199999999999</v>
      </c>
      <c r="C981">
        <v>2</v>
      </c>
      <c r="D981" t="s">
        <v>2658</v>
      </c>
      <c r="E981" t="s">
        <v>4723</v>
      </c>
      <c r="F981" t="s">
        <v>4756</v>
      </c>
      <c r="G981" t="s">
        <v>1367</v>
      </c>
      <c r="H981" t="s">
        <v>2610</v>
      </c>
      <c r="I981" t="s">
        <v>2659</v>
      </c>
      <c r="J981" t="s">
        <v>4760</v>
      </c>
      <c r="K981">
        <v>1703</v>
      </c>
      <c r="L981" s="32" t="s">
        <v>9445</v>
      </c>
    </row>
    <row r="982" spans="1:12" x14ac:dyDescent="0.25">
      <c r="A982">
        <v>312320</v>
      </c>
      <c r="B982">
        <v>0.26584799999999997</v>
      </c>
      <c r="C982">
        <v>3</v>
      </c>
      <c r="D982" t="s">
        <v>1946</v>
      </c>
      <c r="E982" t="s">
        <v>4723</v>
      </c>
      <c r="F982" t="s">
        <v>4756</v>
      </c>
      <c r="G982" t="s">
        <v>1367</v>
      </c>
      <c r="H982" t="s">
        <v>1463</v>
      </c>
      <c r="I982" t="s">
        <v>1947</v>
      </c>
      <c r="J982" t="s">
        <v>4760</v>
      </c>
      <c r="K982">
        <v>1345</v>
      </c>
      <c r="L982" s="32" t="s">
        <v>9446</v>
      </c>
    </row>
    <row r="983" spans="1:12" x14ac:dyDescent="0.25">
      <c r="A983">
        <v>1190656</v>
      </c>
      <c r="B983">
        <v>1.1348069999999999</v>
      </c>
      <c r="C983">
        <v>2</v>
      </c>
      <c r="D983" t="s">
        <v>1402</v>
      </c>
      <c r="E983" t="s">
        <v>4723</v>
      </c>
      <c r="F983" t="s">
        <v>4756</v>
      </c>
      <c r="G983" t="s">
        <v>1367</v>
      </c>
      <c r="H983" t="s">
        <v>4758</v>
      </c>
      <c r="I983" t="s">
        <v>1403</v>
      </c>
      <c r="J983" t="s">
        <v>4760</v>
      </c>
      <c r="K983">
        <v>3012</v>
      </c>
      <c r="L983" s="32" t="s">
        <v>9447</v>
      </c>
    </row>
    <row r="984" spans="1:12" x14ac:dyDescent="0.25">
      <c r="A984">
        <v>1247396</v>
      </c>
      <c r="B984">
        <v>1.9886809999999999</v>
      </c>
      <c r="C984">
        <v>0</v>
      </c>
      <c r="D984" t="s">
        <v>2406</v>
      </c>
      <c r="E984" t="s">
        <v>4723</v>
      </c>
      <c r="F984" t="s">
        <v>4756</v>
      </c>
      <c r="G984" t="s">
        <v>6297</v>
      </c>
      <c r="H984" t="s">
        <v>4758</v>
      </c>
      <c r="I984" t="s">
        <v>2407</v>
      </c>
      <c r="J984" t="s">
        <v>4760</v>
      </c>
      <c r="K984">
        <v>5793</v>
      </c>
      <c r="L984" s="32" t="s">
        <v>9448</v>
      </c>
    </row>
    <row r="985" spans="1:12" x14ac:dyDescent="0.25">
      <c r="A985">
        <v>1070325</v>
      </c>
      <c r="B985">
        <v>0.92772299999999996</v>
      </c>
      <c r="C985">
        <v>1</v>
      </c>
      <c r="D985" t="s">
        <v>1944</v>
      </c>
      <c r="E985" t="s">
        <v>4723</v>
      </c>
      <c r="F985" t="s">
        <v>4756</v>
      </c>
      <c r="G985" t="s">
        <v>1367</v>
      </c>
      <c r="H985" t="s">
        <v>1463</v>
      </c>
      <c r="I985" t="s">
        <v>1945</v>
      </c>
      <c r="J985" t="s">
        <v>4760</v>
      </c>
      <c r="K985">
        <v>4240</v>
      </c>
      <c r="L985" s="32" t="s">
        <v>9449</v>
      </c>
    </row>
    <row r="986" spans="1:12" x14ac:dyDescent="0.25">
      <c r="A986">
        <v>1190636</v>
      </c>
      <c r="B986">
        <v>0.49514000000000002</v>
      </c>
      <c r="C986">
        <v>0</v>
      </c>
      <c r="D986" t="s">
        <v>1551</v>
      </c>
      <c r="E986" t="s">
        <v>4723</v>
      </c>
      <c r="F986" t="s">
        <v>4756</v>
      </c>
      <c r="G986" t="s">
        <v>1367</v>
      </c>
      <c r="H986" t="s">
        <v>1463</v>
      </c>
      <c r="I986" t="s">
        <v>1552</v>
      </c>
      <c r="J986" t="s">
        <v>4760</v>
      </c>
      <c r="K986">
        <v>2492</v>
      </c>
      <c r="L986" s="32" t="s">
        <v>9450</v>
      </c>
    </row>
    <row r="987" spans="1:12" x14ac:dyDescent="0.25">
      <c r="A987">
        <v>1206555</v>
      </c>
      <c r="B987">
        <v>0.495535</v>
      </c>
      <c r="C987">
        <v>2</v>
      </c>
      <c r="D987" t="s">
        <v>1912</v>
      </c>
      <c r="E987" t="s">
        <v>4723</v>
      </c>
      <c r="F987" t="s">
        <v>4756</v>
      </c>
      <c r="G987" t="s">
        <v>1367</v>
      </c>
      <c r="H987" t="s">
        <v>1463</v>
      </c>
      <c r="I987" t="s">
        <v>1913</v>
      </c>
      <c r="J987" t="s">
        <v>4760</v>
      </c>
      <c r="K987">
        <v>2483</v>
      </c>
      <c r="L987" s="32" t="s">
        <v>9451</v>
      </c>
    </row>
    <row r="988" spans="1:12" x14ac:dyDescent="0.25">
      <c r="A988">
        <v>1190321</v>
      </c>
      <c r="B988">
        <v>0.70299100000000003</v>
      </c>
      <c r="C988">
        <v>2</v>
      </c>
      <c r="D988" t="s">
        <v>2466</v>
      </c>
      <c r="E988" t="s">
        <v>4723</v>
      </c>
      <c r="F988" t="s">
        <v>4756</v>
      </c>
      <c r="G988" t="s">
        <v>1367</v>
      </c>
      <c r="H988" t="s">
        <v>2419</v>
      </c>
      <c r="I988" t="s">
        <v>2467</v>
      </c>
      <c r="J988" t="s">
        <v>4760</v>
      </c>
      <c r="K988">
        <v>2099</v>
      </c>
      <c r="L988" s="32" t="s">
        <v>9452</v>
      </c>
    </row>
    <row r="989" spans="1:12" x14ac:dyDescent="0.25">
      <c r="A989">
        <v>1062639</v>
      </c>
      <c r="B989">
        <v>0.29726399999999997</v>
      </c>
      <c r="C989">
        <v>3</v>
      </c>
      <c r="D989" t="s">
        <v>3454</v>
      </c>
      <c r="E989" t="s">
        <v>4723</v>
      </c>
      <c r="F989" t="s">
        <v>4756</v>
      </c>
      <c r="G989" t="s">
        <v>1367</v>
      </c>
      <c r="H989" t="s">
        <v>4758</v>
      </c>
      <c r="I989" t="s">
        <v>3455</v>
      </c>
      <c r="J989" t="s">
        <v>4760</v>
      </c>
      <c r="K989">
        <v>2160</v>
      </c>
      <c r="L989" s="32" t="s">
        <v>9453</v>
      </c>
    </row>
    <row r="990" spans="1:12" x14ac:dyDescent="0.25">
      <c r="A990">
        <v>153524</v>
      </c>
      <c r="B990">
        <v>1.982342</v>
      </c>
      <c r="C990">
        <v>0</v>
      </c>
      <c r="D990" t="s">
        <v>3760</v>
      </c>
      <c r="E990" t="s">
        <v>4723</v>
      </c>
      <c r="F990" t="s">
        <v>4756</v>
      </c>
      <c r="G990" t="s">
        <v>2297</v>
      </c>
      <c r="H990" t="s">
        <v>3738</v>
      </c>
      <c r="I990" t="s">
        <v>3761</v>
      </c>
      <c r="J990" t="s">
        <v>4760</v>
      </c>
      <c r="K990">
        <v>6826</v>
      </c>
      <c r="L990" s="32" t="s">
        <v>9454</v>
      </c>
    </row>
    <row r="991" spans="1:12" x14ac:dyDescent="0.25">
      <c r="A991">
        <v>303629</v>
      </c>
      <c r="B991">
        <v>214.48056800000001</v>
      </c>
      <c r="C991">
        <v>3</v>
      </c>
      <c r="D991" t="s">
        <v>1450</v>
      </c>
      <c r="E991" t="s">
        <v>4723</v>
      </c>
      <c r="F991" t="s">
        <v>4756</v>
      </c>
      <c r="G991" t="s">
        <v>1446</v>
      </c>
      <c r="H991" t="s">
        <v>4758</v>
      </c>
      <c r="I991" t="s">
        <v>1451</v>
      </c>
      <c r="J991" t="s">
        <v>4760</v>
      </c>
      <c r="K991">
        <v>124</v>
      </c>
      <c r="L991" s="32" t="s">
        <v>9455</v>
      </c>
    </row>
    <row r="992" spans="1:12" x14ac:dyDescent="0.25">
      <c r="A992">
        <v>83351</v>
      </c>
      <c r="B992">
        <v>0.576905</v>
      </c>
      <c r="C992">
        <v>3</v>
      </c>
      <c r="D992" t="s">
        <v>3870</v>
      </c>
      <c r="E992" t="s">
        <v>4723</v>
      </c>
      <c r="F992" t="s">
        <v>4756</v>
      </c>
      <c r="G992" t="s">
        <v>1367</v>
      </c>
      <c r="H992" t="s">
        <v>1463</v>
      </c>
      <c r="I992" t="s">
        <v>3871</v>
      </c>
      <c r="J992" t="s">
        <v>4760</v>
      </c>
      <c r="K992">
        <v>1737</v>
      </c>
      <c r="L992" s="32" t="s">
        <v>9456</v>
      </c>
    </row>
    <row r="993" spans="1:12" x14ac:dyDescent="0.25">
      <c r="A993">
        <v>215500</v>
      </c>
      <c r="B993">
        <v>0.49663000000000002</v>
      </c>
      <c r="C993">
        <v>2</v>
      </c>
      <c r="D993" t="s">
        <v>2603</v>
      </c>
      <c r="E993" t="s">
        <v>4723</v>
      </c>
      <c r="F993" t="s">
        <v>4756</v>
      </c>
      <c r="G993" t="s">
        <v>1367</v>
      </c>
      <c r="H993" t="s">
        <v>1368</v>
      </c>
      <c r="I993" t="s">
        <v>2604</v>
      </c>
      <c r="J993" t="s">
        <v>4760</v>
      </c>
      <c r="K993">
        <v>2995</v>
      </c>
      <c r="L993" s="32" t="s">
        <v>9457</v>
      </c>
    </row>
    <row r="994" spans="1:12" x14ac:dyDescent="0.25">
      <c r="A994">
        <v>289367</v>
      </c>
      <c r="B994">
        <v>0.87032299999999996</v>
      </c>
      <c r="C994">
        <v>3</v>
      </c>
      <c r="D994" t="s">
        <v>1934</v>
      </c>
      <c r="E994" t="s">
        <v>4723</v>
      </c>
      <c r="F994" t="s">
        <v>4756</v>
      </c>
      <c r="G994" t="s">
        <v>4758</v>
      </c>
      <c r="H994" t="s">
        <v>1463</v>
      </c>
      <c r="I994" t="s">
        <v>1935</v>
      </c>
      <c r="J994" t="s">
        <v>4760</v>
      </c>
      <c r="K994">
        <v>3312</v>
      </c>
      <c r="L994" s="32" t="s">
        <v>9458</v>
      </c>
    </row>
    <row r="995" spans="1:12" x14ac:dyDescent="0.25">
      <c r="A995">
        <v>1190537</v>
      </c>
      <c r="B995">
        <v>0.47134999999999999</v>
      </c>
      <c r="C995">
        <v>1</v>
      </c>
      <c r="D995" t="s">
        <v>2462</v>
      </c>
      <c r="E995" t="s">
        <v>4723</v>
      </c>
      <c r="F995" t="s">
        <v>4756</v>
      </c>
      <c r="G995" t="s">
        <v>1367</v>
      </c>
      <c r="H995" t="s">
        <v>2419</v>
      </c>
      <c r="I995" t="s">
        <v>2463</v>
      </c>
      <c r="J995" t="s">
        <v>4760</v>
      </c>
      <c r="K995">
        <v>1046</v>
      </c>
      <c r="L995" s="32" t="s">
        <v>9459</v>
      </c>
    </row>
    <row r="996" spans="1:12" x14ac:dyDescent="0.25">
      <c r="A996">
        <v>1062600</v>
      </c>
      <c r="B996">
        <v>59.558562000000002</v>
      </c>
      <c r="C996">
        <v>3</v>
      </c>
      <c r="D996" t="s">
        <v>3632</v>
      </c>
      <c r="E996" t="s">
        <v>4723</v>
      </c>
      <c r="F996" t="s">
        <v>4756</v>
      </c>
      <c r="G996" t="s">
        <v>1446</v>
      </c>
      <c r="H996" t="s">
        <v>4758</v>
      </c>
      <c r="I996" t="s">
        <v>3633</v>
      </c>
      <c r="J996" t="s">
        <v>4760</v>
      </c>
      <c r="K996">
        <v>158</v>
      </c>
      <c r="L996" s="32" t="s">
        <v>9460</v>
      </c>
    </row>
    <row r="997" spans="1:12" x14ac:dyDescent="0.25">
      <c r="A997">
        <v>96142</v>
      </c>
      <c r="B997">
        <v>1.6818409999999999</v>
      </c>
      <c r="C997">
        <v>2</v>
      </c>
      <c r="D997" t="s">
        <v>2721</v>
      </c>
      <c r="E997" t="s">
        <v>4723</v>
      </c>
      <c r="F997" t="s">
        <v>4756</v>
      </c>
      <c r="G997" t="s">
        <v>1367</v>
      </c>
      <c r="H997" t="s">
        <v>1463</v>
      </c>
      <c r="I997" t="s">
        <v>2722</v>
      </c>
      <c r="J997" t="s">
        <v>4760</v>
      </c>
      <c r="K997">
        <v>3697</v>
      </c>
      <c r="L997" s="32" t="s">
        <v>9461</v>
      </c>
    </row>
    <row r="998" spans="1:12" x14ac:dyDescent="0.25">
      <c r="A998">
        <v>222976</v>
      </c>
      <c r="B998">
        <v>1.2944519999999999</v>
      </c>
      <c r="C998">
        <v>2</v>
      </c>
      <c r="D998" t="s">
        <v>3006</v>
      </c>
      <c r="E998" t="s">
        <v>4723</v>
      </c>
      <c r="F998" t="s">
        <v>4756</v>
      </c>
      <c r="G998" t="s">
        <v>1367</v>
      </c>
      <c r="H998" t="s">
        <v>1463</v>
      </c>
      <c r="I998" t="s">
        <v>3007</v>
      </c>
      <c r="J998" t="s">
        <v>4760</v>
      </c>
      <c r="K998">
        <v>4258</v>
      </c>
      <c r="L998" s="32" t="s">
        <v>9462</v>
      </c>
    </row>
    <row r="999" spans="1:12" x14ac:dyDescent="0.25">
      <c r="A999">
        <v>1213341</v>
      </c>
      <c r="B999">
        <v>0.25193500000000002</v>
      </c>
      <c r="C999">
        <v>3</v>
      </c>
      <c r="D999" t="s">
        <v>3602</v>
      </c>
      <c r="E999" t="s">
        <v>4723</v>
      </c>
      <c r="F999" t="s">
        <v>4756</v>
      </c>
      <c r="G999" t="s">
        <v>1367</v>
      </c>
      <c r="H999" t="s">
        <v>1463</v>
      </c>
      <c r="I999" t="s">
        <v>3603</v>
      </c>
      <c r="J999" t="s">
        <v>4760</v>
      </c>
      <c r="K999">
        <v>2870</v>
      </c>
      <c r="L999" s="32" t="s">
        <v>9463</v>
      </c>
    </row>
    <row r="1000" spans="1:12" x14ac:dyDescent="0.25">
      <c r="A1000">
        <v>190355</v>
      </c>
      <c r="B1000">
        <v>1.2059709999999999</v>
      </c>
      <c r="C1000">
        <v>0</v>
      </c>
      <c r="D1000" t="s">
        <v>2824</v>
      </c>
      <c r="E1000" t="s">
        <v>4723</v>
      </c>
      <c r="F1000" t="s">
        <v>4756</v>
      </c>
      <c r="G1000" t="s">
        <v>6297</v>
      </c>
      <c r="H1000" t="s">
        <v>4758</v>
      </c>
      <c r="I1000" t="s">
        <v>2825</v>
      </c>
      <c r="J1000" t="s">
        <v>4760</v>
      </c>
      <c r="K1000">
        <v>3650</v>
      </c>
      <c r="L1000" s="32" t="s">
        <v>9464</v>
      </c>
    </row>
    <row r="1001" spans="1:12" x14ac:dyDescent="0.25">
      <c r="A1001">
        <v>1099416</v>
      </c>
      <c r="B1001">
        <v>2.4163899999999998</v>
      </c>
      <c r="C1001">
        <v>3</v>
      </c>
      <c r="D1001" t="s">
        <v>3420</v>
      </c>
      <c r="E1001" t="s">
        <v>4723</v>
      </c>
      <c r="F1001" t="s">
        <v>4756</v>
      </c>
      <c r="G1001" t="s">
        <v>1367</v>
      </c>
      <c r="H1001" t="s">
        <v>4758</v>
      </c>
      <c r="I1001" t="s">
        <v>3421</v>
      </c>
      <c r="J1001" t="s">
        <v>4760</v>
      </c>
      <c r="K1001">
        <v>2981</v>
      </c>
      <c r="L1001" s="32" t="s">
        <v>9465</v>
      </c>
    </row>
    <row r="1002" spans="1:12" x14ac:dyDescent="0.25">
      <c r="A1002">
        <v>369339</v>
      </c>
      <c r="B1002">
        <v>0.30966300000000002</v>
      </c>
      <c r="C1002">
        <v>1</v>
      </c>
      <c r="D1002" t="s">
        <v>2219</v>
      </c>
      <c r="E1002" t="s">
        <v>4723</v>
      </c>
      <c r="F1002" t="s">
        <v>4756</v>
      </c>
      <c r="G1002" t="s">
        <v>1367</v>
      </c>
      <c r="H1002" t="s">
        <v>1463</v>
      </c>
      <c r="I1002" t="s">
        <v>2220</v>
      </c>
      <c r="J1002" t="s">
        <v>4760</v>
      </c>
      <c r="K1002">
        <v>1814</v>
      </c>
      <c r="L1002" s="32" t="s">
        <v>9466</v>
      </c>
    </row>
    <row r="1003" spans="1:12" x14ac:dyDescent="0.25">
      <c r="A1003">
        <v>238130</v>
      </c>
      <c r="B1003">
        <v>2.007482</v>
      </c>
      <c r="C1003">
        <v>2</v>
      </c>
      <c r="D1003" t="s">
        <v>2830</v>
      </c>
      <c r="E1003" t="s">
        <v>4723</v>
      </c>
      <c r="F1003" t="s">
        <v>4756</v>
      </c>
      <c r="G1003" t="s">
        <v>6297</v>
      </c>
      <c r="H1003" t="s">
        <v>4758</v>
      </c>
      <c r="I1003" t="s">
        <v>2831</v>
      </c>
      <c r="J1003" t="s">
        <v>4760</v>
      </c>
      <c r="K1003">
        <v>1986</v>
      </c>
      <c r="L1003" s="32" t="s">
        <v>9467</v>
      </c>
    </row>
    <row r="1004" spans="1:12" x14ac:dyDescent="0.25">
      <c r="A1004">
        <v>1099475</v>
      </c>
      <c r="B1004">
        <v>0.955654</v>
      </c>
      <c r="C1004">
        <v>2</v>
      </c>
      <c r="D1004" t="s">
        <v>6367</v>
      </c>
      <c r="E1004" t="s">
        <v>4723</v>
      </c>
      <c r="F1004" t="s">
        <v>4756</v>
      </c>
      <c r="G1004" t="s">
        <v>1367</v>
      </c>
      <c r="H1004" t="s">
        <v>1463</v>
      </c>
      <c r="I1004" t="s">
        <v>6368</v>
      </c>
      <c r="J1004" t="s">
        <v>4760</v>
      </c>
      <c r="K1004">
        <v>1826</v>
      </c>
      <c r="L1004" s="32" t="s">
        <v>9468</v>
      </c>
    </row>
    <row r="1005" spans="1:12" x14ac:dyDescent="0.25">
      <c r="A1005">
        <v>1196948</v>
      </c>
      <c r="B1005">
        <v>0.72136500000000003</v>
      </c>
      <c r="C1005">
        <v>3</v>
      </c>
      <c r="D1005" t="s">
        <v>6373</v>
      </c>
      <c r="E1005" t="s">
        <v>4723</v>
      </c>
      <c r="F1005" t="s">
        <v>4756</v>
      </c>
      <c r="G1005" t="s">
        <v>1367</v>
      </c>
      <c r="H1005" t="s">
        <v>1463</v>
      </c>
      <c r="I1005" t="s">
        <v>6374</v>
      </c>
      <c r="J1005" t="s">
        <v>4760</v>
      </c>
      <c r="K1005">
        <v>1616</v>
      </c>
      <c r="L1005" s="32" t="s">
        <v>9469</v>
      </c>
    </row>
    <row r="1006" spans="1:12" x14ac:dyDescent="0.25">
      <c r="A1006">
        <v>1197010</v>
      </c>
      <c r="B1006">
        <v>0.92223100000000002</v>
      </c>
      <c r="C1006">
        <v>0</v>
      </c>
      <c r="D1006" t="s">
        <v>2160</v>
      </c>
      <c r="E1006" t="s">
        <v>4723</v>
      </c>
      <c r="F1006" t="s">
        <v>4756</v>
      </c>
      <c r="G1006" t="s">
        <v>1367</v>
      </c>
      <c r="H1006" t="s">
        <v>1463</v>
      </c>
      <c r="I1006" t="s">
        <v>2161</v>
      </c>
      <c r="J1006" t="s">
        <v>4760</v>
      </c>
      <c r="K1006">
        <v>6077</v>
      </c>
      <c r="L1006" s="32" t="s">
        <v>9470</v>
      </c>
    </row>
    <row r="1007" spans="1:12" x14ac:dyDescent="0.25">
      <c r="A1007">
        <v>229727</v>
      </c>
      <c r="B1007">
        <v>0.74297299999999999</v>
      </c>
      <c r="C1007">
        <v>0</v>
      </c>
      <c r="D1007" t="s">
        <v>1424</v>
      </c>
      <c r="E1007" t="s">
        <v>4723</v>
      </c>
      <c r="F1007" t="s">
        <v>4756</v>
      </c>
      <c r="G1007" t="s">
        <v>1367</v>
      </c>
      <c r="H1007" t="s">
        <v>1368</v>
      </c>
      <c r="I1007" t="s">
        <v>1425</v>
      </c>
      <c r="J1007" t="s">
        <v>4760</v>
      </c>
      <c r="K1007">
        <v>1643</v>
      </c>
      <c r="L1007" s="32" t="s">
        <v>9471</v>
      </c>
    </row>
    <row r="1008" spans="1:12" x14ac:dyDescent="0.25">
      <c r="A1008">
        <v>1247621</v>
      </c>
      <c r="B1008">
        <v>187.828507</v>
      </c>
      <c r="C1008">
        <v>1</v>
      </c>
      <c r="D1008" t="s">
        <v>2559</v>
      </c>
      <c r="E1008" t="s">
        <v>4723</v>
      </c>
      <c r="F1008" t="s">
        <v>4756</v>
      </c>
      <c r="G1008" t="s">
        <v>2450</v>
      </c>
      <c r="H1008" t="s">
        <v>4758</v>
      </c>
      <c r="I1008" t="s">
        <v>2560</v>
      </c>
      <c r="J1008" t="s">
        <v>4760</v>
      </c>
      <c r="K1008">
        <v>1507</v>
      </c>
      <c r="L1008" s="32" t="s">
        <v>9472</v>
      </c>
    </row>
    <row r="1009" spans="1:12" x14ac:dyDescent="0.25">
      <c r="A1009">
        <v>1042398</v>
      </c>
      <c r="B1009">
        <v>0.64173400000000003</v>
      </c>
      <c r="C1009">
        <v>0</v>
      </c>
      <c r="D1009" t="s">
        <v>1928</v>
      </c>
      <c r="E1009" t="s">
        <v>4723</v>
      </c>
      <c r="F1009" t="s">
        <v>4756</v>
      </c>
      <c r="G1009" t="s">
        <v>1367</v>
      </c>
      <c r="H1009" t="s">
        <v>1463</v>
      </c>
      <c r="I1009" t="s">
        <v>1929</v>
      </c>
      <c r="J1009" t="s">
        <v>4760</v>
      </c>
      <c r="K1009">
        <v>2690</v>
      </c>
      <c r="L1009" s="32" t="s">
        <v>9473</v>
      </c>
    </row>
    <row r="1010" spans="1:12" x14ac:dyDescent="0.25">
      <c r="A1010">
        <v>1190476</v>
      </c>
      <c r="B1010">
        <v>0.77468999999999999</v>
      </c>
      <c r="C1010">
        <v>3</v>
      </c>
      <c r="D1010" t="s">
        <v>2090</v>
      </c>
      <c r="E1010" t="s">
        <v>4723</v>
      </c>
      <c r="F1010" t="s">
        <v>4756</v>
      </c>
      <c r="G1010" t="s">
        <v>1367</v>
      </c>
      <c r="H1010" t="s">
        <v>1463</v>
      </c>
      <c r="I1010" t="s">
        <v>2091</v>
      </c>
      <c r="J1010" t="s">
        <v>4760</v>
      </c>
      <c r="K1010">
        <v>4035</v>
      </c>
      <c r="L1010" s="32" t="s">
        <v>9474</v>
      </c>
    </row>
    <row r="1011" spans="1:12" x14ac:dyDescent="0.25">
      <c r="A1011">
        <v>207517</v>
      </c>
      <c r="B1011">
        <v>0.50256100000000004</v>
      </c>
      <c r="C1011">
        <v>2</v>
      </c>
      <c r="D1011" t="s">
        <v>2974</v>
      </c>
      <c r="E1011" t="s">
        <v>4723</v>
      </c>
      <c r="F1011" t="s">
        <v>4756</v>
      </c>
      <c r="G1011" t="s">
        <v>1367</v>
      </c>
      <c r="H1011" t="s">
        <v>1463</v>
      </c>
      <c r="I1011" t="s">
        <v>2975</v>
      </c>
      <c r="J1011" t="s">
        <v>4760</v>
      </c>
      <c r="K1011">
        <v>1585</v>
      </c>
      <c r="L1011" s="32" t="s">
        <v>9475</v>
      </c>
    </row>
    <row r="1012" spans="1:12" x14ac:dyDescent="0.25">
      <c r="A1012">
        <v>1213026</v>
      </c>
      <c r="B1012">
        <v>0.45652399999999999</v>
      </c>
      <c r="C1012">
        <v>0</v>
      </c>
      <c r="D1012" t="s">
        <v>1543</v>
      </c>
      <c r="E1012" t="s">
        <v>4723</v>
      </c>
      <c r="F1012" t="s">
        <v>4756</v>
      </c>
      <c r="G1012" t="s">
        <v>1367</v>
      </c>
      <c r="H1012" t="s">
        <v>1463</v>
      </c>
      <c r="I1012" t="s">
        <v>1544</v>
      </c>
      <c r="J1012" t="s">
        <v>4760</v>
      </c>
      <c r="K1012">
        <v>2236</v>
      </c>
      <c r="L1012" s="32" t="s">
        <v>9476</v>
      </c>
    </row>
    <row r="1013" spans="1:12" x14ac:dyDescent="0.25">
      <c r="A1013">
        <v>1206476</v>
      </c>
      <c r="B1013">
        <v>1.001163</v>
      </c>
      <c r="C1013">
        <v>1</v>
      </c>
      <c r="D1013" t="s">
        <v>1420</v>
      </c>
      <c r="E1013" t="s">
        <v>4723</v>
      </c>
      <c r="F1013" t="s">
        <v>4756</v>
      </c>
      <c r="G1013" t="s">
        <v>1367</v>
      </c>
      <c r="H1013" t="s">
        <v>1368</v>
      </c>
      <c r="I1013" t="s">
        <v>1421</v>
      </c>
      <c r="J1013" t="s">
        <v>4760</v>
      </c>
      <c r="K1013">
        <v>3171</v>
      </c>
      <c r="L1013" s="32" t="s">
        <v>9477</v>
      </c>
    </row>
    <row r="1014" spans="1:12" x14ac:dyDescent="0.25">
      <c r="A1014">
        <v>1247578</v>
      </c>
      <c r="B1014">
        <v>6.9070710000000002</v>
      </c>
      <c r="C1014">
        <v>1</v>
      </c>
      <c r="D1014" t="s">
        <v>2911</v>
      </c>
      <c r="E1014" t="s">
        <v>4723</v>
      </c>
      <c r="F1014" t="s">
        <v>4756</v>
      </c>
      <c r="G1014" t="s">
        <v>1367</v>
      </c>
      <c r="H1014" t="s">
        <v>1368</v>
      </c>
      <c r="I1014" t="s">
        <v>2912</v>
      </c>
      <c r="J1014" t="s">
        <v>4760</v>
      </c>
      <c r="K1014">
        <v>3788</v>
      </c>
      <c r="L1014" s="32" t="s">
        <v>9478</v>
      </c>
    </row>
    <row r="1015" spans="1:12" x14ac:dyDescent="0.25">
      <c r="A1015">
        <v>1274839</v>
      </c>
      <c r="B1015">
        <v>0.34445799999999999</v>
      </c>
      <c r="C1015">
        <v>3</v>
      </c>
      <c r="D1015" t="s">
        <v>2795</v>
      </c>
      <c r="E1015" t="s">
        <v>4723</v>
      </c>
      <c r="F1015" t="s">
        <v>4756</v>
      </c>
      <c r="G1015" t="s">
        <v>1367</v>
      </c>
      <c r="H1015" t="s">
        <v>1463</v>
      </c>
      <c r="I1015" t="s">
        <v>2796</v>
      </c>
      <c r="J1015" t="s">
        <v>4760</v>
      </c>
      <c r="K1015">
        <v>3988</v>
      </c>
      <c r="L1015" s="32" t="s">
        <v>9479</v>
      </c>
    </row>
    <row r="1016" spans="1:12" x14ac:dyDescent="0.25">
      <c r="A1016">
        <v>201961</v>
      </c>
      <c r="B1016">
        <v>1.020418</v>
      </c>
      <c r="C1016">
        <v>1</v>
      </c>
      <c r="D1016" t="s">
        <v>1483</v>
      </c>
      <c r="E1016" t="s">
        <v>4723</v>
      </c>
      <c r="F1016" t="s">
        <v>4756</v>
      </c>
      <c r="G1016" t="s">
        <v>1367</v>
      </c>
      <c r="H1016" t="s">
        <v>1463</v>
      </c>
      <c r="I1016" t="s">
        <v>1484</v>
      </c>
      <c r="J1016" t="s">
        <v>4760</v>
      </c>
      <c r="K1016">
        <v>3654</v>
      </c>
      <c r="L1016" s="32" t="s">
        <v>9480</v>
      </c>
    </row>
    <row r="1017" spans="1:12" x14ac:dyDescent="0.25">
      <c r="A1017">
        <v>1219743</v>
      </c>
      <c r="B1017">
        <v>0.49936599999999998</v>
      </c>
      <c r="C1017">
        <v>3</v>
      </c>
      <c r="D1017" t="s">
        <v>3434</v>
      </c>
      <c r="E1017" t="s">
        <v>4723</v>
      </c>
      <c r="F1017" t="s">
        <v>4756</v>
      </c>
      <c r="G1017" t="s">
        <v>1367</v>
      </c>
      <c r="H1017" t="s">
        <v>1463</v>
      </c>
      <c r="I1017" t="s">
        <v>3435</v>
      </c>
      <c r="J1017" t="s">
        <v>4760</v>
      </c>
      <c r="K1017">
        <v>7467</v>
      </c>
      <c r="L1017" s="32" t="s">
        <v>9481</v>
      </c>
    </row>
    <row r="1018" spans="1:12" x14ac:dyDescent="0.25">
      <c r="A1018">
        <v>153331</v>
      </c>
      <c r="B1018">
        <v>0.99629299999999998</v>
      </c>
      <c r="C1018">
        <v>2</v>
      </c>
      <c r="D1018" t="s">
        <v>2333</v>
      </c>
      <c r="E1018" t="s">
        <v>4723</v>
      </c>
      <c r="F1018" t="s">
        <v>4756</v>
      </c>
      <c r="G1018" t="s">
        <v>2297</v>
      </c>
      <c r="H1018" t="s">
        <v>4758</v>
      </c>
      <c r="I1018" t="s">
        <v>2334</v>
      </c>
      <c r="J1018" t="s">
        <v>4760</v>
      </c>
      <c r="K1018">
        <v>5771</v>
      </c>
      <c r="L1018" s="32" t="s">
        <v>9482</v>
      </c>
    </row>
    <row r="1019" spans="1:12" x14ac:dyDescent="0.25">
      <c r="A1019">
        <v>249557</v>
      </c>
      <c r="B1019">
        <v>0.55049800000000004</v>
      </c>
      <c r="C1019">
        <v>0</v>
      </c>
      <c r="D1019" t="s">
        <v>1388</v>
      </c>
      <c r="E1019" t="s">
        <v>4723</v>
      </c>
      <c r="F1019" t="s">
        <v>4756</v>
      </c>
      <c r="G1019" t="s">
        <v>1367</v>
      </c>
      <c r="H1019" t="s">
        <v>1368</v>
      </c>
      <c r="I1019" t="s">
        <v>1389</v>
      </c>
      <c r="J1019" t="s">
        <v>4760</v>
      </c>
      <c r="K1019">
        <v>2147</v>
      </c>
      <c r="L1019" s="32" t="s">
        <v>9483</v>
      </c>
    </row>
    <row r="1020" spans="1:12" x14ac:dyDescent="0.25">
      <c r="A1020">
        <v>1247258</v>
      </c>
      <c r="B1020">
        <v>0.36351299999999998</v>
      </c>
      <c r="C1020">
        <v>1</v>
      </c>
      <c r="D1020" t="s">
        <v>2094</v>
      </c>
      <c r="E1020" t="s">
        <v>4723</v>
      </c>
      <c r="F1020" t="s">
        <v>4756</v>
      </c>
      <c r="G1020" t="s">
        <v>1367</v>
      </c>
      <c r="H1020" t="s">
        <v>1463</v>
      </c>
      <c r="I1020" t="s">
        <v>2095</v>
      </c>
      <c r="J1020" t="s">
        <v>4760</v>
      </c>
      <c r="K1020">
        <v>3175</v>
      </c>
      <c r="L1020" s="32" t="s">
        <v>9484</v>
      </c>
    </row>
    <row r="1021" spans="1:12" x14ac:dyDescent="0.25">
      <c r="A1021">
        <v>207558</v>
      </c>
      <c r="B1021">
        <v>0.24749199999999999</v>
      </c>
      <c r="C1021">
        <v>3</v>
      </c>
      <c r="D1021" t="s">
        <v>2599</v>
      </c>
      <c r="E1021" t="s">
        <v>4723</v>
      </c>
      <c r="F1021" t="s">
        <v>4756</v>
      </c>
      <c r="G1021" t="s">
        <v>1367</v>
      </c>
      <c r="H1021" t="s">
        <v>1368</v>
      </c>
      <c r="I1021" t="s">
        <v>2600</v>
      </c>
      <c r="J1021" t="s">
        <v>4760</v>
      </c>
      <c r="K1021">
        <v>1398</v>
      </c>
      <c r="L1021" s="32" t="s">
        <v>9485</v>
      </c>
    </row>
    <row r="1022" spans="1:12" x14ac:dyDescent="0.25">
      <c r="A1022">
        <v>289330</v>
      </c>
      <c r="B1022">
        <v>97.632653000000005</v>
      </c>
      <c r="C1022">
        <v>2</v>
      </c>
      <c r="D1022" t="s">
        <v>2899</v>
      </c>
      <c r="E1022" t="s">
        <v>4723</v>
      </c>
      <c r="F1022" t="s">
        <v>4756</v>
      </c>
      <c r="G1022" t="s">
        <v>4758</v>
      </c>
      <c r="H1022" t="s">
        <v>4758</v>
      </c>
      <c r="I1022" t="s">
        <v>2900</v>
      </c>
      <c r="J1022" t="s">
        <v>4760</v>
      </c>
      <c r="K1022">
        <v>6319</v>
      </c>
      <c r="L1022" s="32" t="s">
        <v>9486</v>
      </c>
    </row>
    <row r="1023" spans="1:12" x14ac:dyDescent="0.25">
      <c r="A1023">
        <v>1239998</v>
      </c>
      <c r="B1023">
        <v>0.37099399999999999</v>
      </c>
      <c r="C1023">
        <v>4</v>
      </c>
      <c r="D1023" t="s">
        <v>2745</v>
      </c>
      <c r="E1023" t="s">
        <v>4723</v>
      </c>
      <c r="F1023" t="s">
        <v>4756</v>
      </c>
      <c r="G1023" t="s">
        <v>1367</v>
      </c>
      <c r="H1023" t="s">
        <v>1463</v>
      </c>
      <c r="I1023" t="s">
        <v>2746</v>
      </c>
      <c r="J1023" t="s">
        <v>4760</v>
      </c>
      <c r="K1023">
        <v>2370</v>
      </c>
      <c r="L1023" s="32" t="s">
        <v>9487</v>
      </c>
    </row>
    <row r="1024" spans="1:12" x14ac:dyDescent="0.25">
      <c r="A1024">
        <v>201460</v>
      </c>
      <c r="B1024">
        <v>1.4950490000000001</v>
      </c>
      <c r="C1024">
        <v>0</v>
      </c>
      <c r="D1024" t="s">
        <v>3812</v>
      </c>
      <c r="E1024" t="s">
        <v>4723</v>
      </c>
      <c r="F1024" t="s">
        <v>4756</v>
      </c>
      <c r="G1024" t="s">
        <v>2297</v>
      </c>
      <c r="H1024" t="s">
        <v>4758</v>
      </c>
      <c r="I1024" t="s">
        <v>3813</v>
      </c>
      <c r="J1024" t="s">
        <v>4760</v>
      </c>
      <c r="K1024">
        <v>4615</v>
      </c>
      <c r="L1024" s="32" t="s">
        <v>9488</v>
      </c>
    </row>
    <row r="1025" spans="1:12" x14ac:dyDescent="0.25">
      <c r="A1025">
        <v>257983</v>
      </c>
      <c r="B1025">
        <v>0.60917399999999999</v>
      </c>
      <c r="C1025">
        <v>3</v>
      </c>
      <c r="D1025" t="s">
        <v>2803</v>
      </c>
      <c r="E1025" t="s">
        <v>4723</v>
      </c>
      <c r="F1025" t="s">
        <v>4756</v>
      </c>
      <c r="G1025" t="s">
        <v>1367</v>
      </c>
      <c r="H1025" t="s">
        <v>1463</v>
      </c>
      <c r="I1025" t="s">
        <v>2804</v>
      </c>
      <c r="J1025" t="s">
        <v>4760</v>
      </c>
      <c r="K1025">
        <v>5663</v>
      </c>
      <c r="L1025" s="32" t="s">
        <v>9489</v>
      </c>
    </row>
    <row r="1026" spans="1:12" x14ac:dyDescent="0.25">
      <c r="A1026">
        <v>202039</v>
      </c>
      <c r="B1026">
        <v>0.35794599999999999</v>
      </c>
      <c r="C1026">
        <v>1</v>
      </c>
      <c r="D1026" t="s">
        <v>3002</v>
      </c>
      <c r="E1026" t="s">
        <v>4723</v>
      </c>
      <c r="F1026" t="s">
        <v>4756</v>
      </c>
      <c r="G1026" t="s">
        <v>1367</v>
      </c>
      <c r="H1026" t="s">
        <v>1463</v>
      </c>
      <c r="I1026" t="s">
        <v>3003</v>
      </c>
      <c r="J1026" t="s">
        <v>4760</v>
      </c>
      <c r="K1026">
        <v>2526</v>
      </c>
      <c r="L1026" s="32" t="s">
        <v>9490</v>
      </c>
    </row>
    <row r="1027" spans="1:12" x14ac:dyDescent="0.25">
      <c r="A1027">
        <v>1213300</v>
      </c>
      <c r="B1027">
        <v>0.62819000000000003</v>
      </c>
      <c r="C1027">
        <v>2</v>
      </c>
      <c r="D1027" t="s">
        <v>2729</v>
      </c>
      <c r="E1027" t="s">
        <v>4723</v>
      </c>
      <c r="F1027" t="s">
        <v>4756</v>
      </c>
      <c r="G1027" t="s">
        <v>1367</v>
      </c>
      <c r="H1027" t="s">
        <v>1463</v>
      </c>
      <c r="I1027" t="s">
        <v>2730</v>
      </c>
      <c r="J1027" t="s">
        <v>4760</v>
      </c>
      <c r="K1027">
        <v>2583</v>
      </c>
      <c r="L1027" s="32" t="s">
        <v>9491</v>
      </c>
    </row>
    <row r="1028" spans="1:12" x14ac:dyDescent="0.25">
      <c r="A1028">
        <v>223058</v>
      </c>
      <c r="B1028">
        <v>1.337609</v>
      </c>
      <c r="C1028">
        <v>3</v>
      </c>
      <c r="D1028" t="s">
        <v>3592</v>
      </c>
      <c r="E1028" t="s">
        <v>4723</v>
      </c>
      <c r="F1028" t="s">
        <v>4756</v>
      </c>
      <c r="G1028" t="s">
        <v>1367</v>
      </c>
      <c r="H1028" t="s">
        <v>1463</v>
      </c>
      <c r="I1028" t="s">
        <v>3593</v>
      </c>
      <c r="J1028" t="s">
        <v>4760</v>
      </c>
      <c r="K1028">
        <v>6577</v>
      </c>
      <c r="L1028" s="32" t="s">
        <v>9492</v>
      </c>
    </row>
    <row r="1029" spans="1:12" x14ac:dyDescent="0.25">
      <c r="A1029">
        <v>190247</v>
      </c>
      <c r="B1029">
        <v>0.37696800000000003</v>
      </c>
      <c r="C1029">
        <v>0</v>
      </c>
      <c r="D1029" t="s">
        <v>2749</v>
      </c>
      <c r="E1029" t="s">
        <v>4723</v>
      </c>
      <c r="F1029" t="s">
        <v>4756</v>
      </c>
      <c r="G1029" t="s">
        <v>1367</v>
      </c>
      <c r="H1029" t="s">
        <v>1463</v>
      </c>
      <c r="I1029" t="s">
        <v>2750</v>
      </c>
      <c r="J1029" t="s">
        <v>4760</v>
      </c>
      <c r="K1029">
        <v>2520</v>
      </c>
      <c r="L1029" s="32" t="s">
        <v>9493</v>
      </c>
    </row>
    <row r="1030" spans="1:12" x14ac:dyDescent="0.25">
      <c r="A1030">
        <v>201502</v>
      </c>
      <c r="B1030">
        <v>1.1149640000000001</v>
      </c>
      <c r="C1030">
        <v>3</v>
      </c>
      <c r="D1030" t="s">
        <v>6327</v>
      </c>
      <c r="E1030" t="s">
        <v>4723</v>
      </c>
      <c r="F1030" t="s">
        <v>4756</v>
      </c>
      <c r="G1030" t="s">
        <v>1367</v>
      </c>
      <c r="H1030" t="s">
        <v>1463</v>
      </c>
      <c r="I1030" t="s">
        <v>6328</v>
      </c>
      <c r="J1030" t="s">
        <v>4760</v>
      </c>
      <c r="K1030">
        <v>4024</v>
      </c>
      <c r="L1030" s="32" t="s">
        <v>9494</v>
      </c>
    </row>
    <row r="1031" spans="1:12" x14ac:dyDescent="0.25">
      <c r="A1031">
        <v>1206971</v>
      </c>
      <c r="B1031">
        <v>0.49815700000000002</v>
      </c>
      <c r="C1031">
        <v>0</v>
      </c>
      <c r="D1031" t="s">
        <v>1491</v>
      </c>
      <c r="E1031" t="s">
        <v>4723</v>
      </c>
      <c r="F1031" t="s">
        <v>4756</v>
      </c>
      <c r="G1031" t="s">
        <v>1367</v>
      </c>
      <c r="H1031" t="s">
        <v>1463</v>
      </c>
      <c r="I1031" t="s">
        <v>1492</v>
      </c>
      <c r="J1031" t="s">
        <v>4760</v>
      </c>
      <c r="K1031">
        <v>1396</v>
      </c>
      <c r="L1031" s="32" t="s">
        <v>9495</v>
      </c>
    </row>
    <row r="1032" spans="1:12" x14ac:dyDescent="0.25">
      <c r="A1032">
        <v>1219823</v>
      </c>
      <c r="B1032">
        <v>0.69968300000000005</v>
      </c>
      <c r="C1032">
        <v>2</v>
      </c>
      <c r="D1032" t="s">
        <v>2427</v>
      </c>
      <c r="E1032" t="s">
        <v>4723</v>
      </c>
      <c r="F1032" t="s">
        <v>4756</v>
      </c>
      <c r="G1032" t="s">
        <v>1367</v>
      </c>
      <c r="H1032" t="s">
        <v>2419</v>
      </c>
      <c r="I1032" t="s">
        <v>2428</v>
      </c>
      <c r="J1032" t="s">
        <v>4760</v>
      </c>
      <c r="K1032">
        <v>1613</v>
      </c>
      <c r="L1032" s="32" t="s">
        <v>9496</v>
      </c>
    </row>
    <row r="1033" spans="1:12" x14ac:dyDescent="0.25">
      <c r="A1033">
        <v>1062256</v>
      </c>
      <c r="B1033">
        <v>0.51939800000000003</v>
      </c>
      <c r="C1033">
        <v>0</v>
      </c>
      <c r="D1033" t="s">
        <v>2231</v>
      </c>
      <c r="E1033" t="s">
        <v>4723</v>
      </c>
      <c r="F1033" t="s">
        <v>4756</v>
      </c>
      <c r="G1033" t="s">
        <v>1367</v>
      </c>
      <c r="H1033" t="s">
        <v>1463</v>
      </c>
      <c r="I1033" t="s">
        <v>2232</v>
      </c>
      <c r="J1033" t="s">
        <v>4760</v>
      </c>
      <c r="K1033">
        <v>2363</v>
      </c>
      <c r="L1033" s="32" t="s">
        <v>9497</v>
      </c>
    </row>
    <row r="1034" spans="1:12" x14ac:dyDescent="0.25">
      <c r="A1034">
        <v>238250</v>
      </c>
      <c r="B1034">
        <v>0.52222900000000005</v>
      </c>
      <c r="C1034">
        <v>3</v>
      </c>
      <c r="D1034" t="s">
        <v>2274</v>
      </c>
      <c r="E1034" t="s">
        <v>4723</v>
      </c>
      <c r="F1034" t="s">
        <v>4756</v>
      </c>
      <c r="G1034" t="s">
        <v>1367</v>
      </c>
      <c r="H1034" t="s">
        <v>4758</v>
      </c>
      <c r="I1034" t="s">
        <v>2275</v>
      </c>
      <c r="J1034" t="s">
        <v>4760</v>
      </c>
      <c r="K1034">
        <v>1819</v>
      </c>
      <c r="L1034" s="32" t="s">
        <v>9498</v>
      </c>
    </row>
    <row r="1035" spans="1:12" x14ac:dyDescent="0.25">
      <c r="A1035">
        <v>238679</v>
      </c>
      <c r="B1035">
        <v>2.0555119999999998</v>
      </c>
      <c r="C1035">
        <v>1</v>
      </c>
      <c r="D1035" t="s">
        <v>3735</v>
      </c>
      <c r="E1035" t="s">
        <v>4723</v>
      </c>
      <c r="F1035" t="s">
        <v>4756</v>
      </c>
      <c r="G1035" t="s">
        <v>1367</v>
      </c>
      <c r="H1035" t="s">
        <v>4758</v>
      </c>
      <c r="I1035" t="s">
        <v>3736</v>
      </c>
      <c r="J1035" t="s">
        <v>4760</v>
      </c>
      <c r="K1035">
        <v>4513</v>
      </c>
      <c r="L1035" s="32" t="s">
        <v>9499</v>
      </c>
    </row>
    <row r="1036" spans="1:12" x14ac:dyDescent="0.25">
      <c r="A1036">
        <v>347538</v>
      </c>
      <c r="B1036">
        <v>0.50304700000000002</v>
      </c>
      <c r="C1036">
        <v>1</v>
      </c>
      <c r="D1036" t="s">
        <v>2084</v>
      </c>
      <c r="E1036" t="s">
        <v>4723</v>
      </c>
      <c r="F1036" t="s">
        <v>4756</v>
      </c>
      <c r="G1036" t="s">
        <v>1367</v>
      </c>
      <c r="H1036" t="s">
        <v>1463</v>
      </c>
      <c r="I1036" t="s">
        <v>2085</v>
      </c>
      <c r="J1036" t="s">
        <v>4760</v>
      </c>
      <c r="K1036">
        <v>3801</v>
      </c>
      <c r="L1036" s="32" t="s">
        <v>9500</v>
      </c>
    </row>
    <row r="1037" spans="1:12" x14ac:dyDescent="0.25">
      <c r="A1037">
        <v>207462</v>
      </c>
      <c r="B1037">
        <v>7.5490919999999999</v>
      </c>
      <c r="C1037">
        <v>2</v>
      </c>
      <c r="D1037" t="s">
        <v>3503</v>
      </c>
      <c r="E1037" t="s">
        <v>4723</v>
      </c>
      <c r="F1037" t="s">
        <v>4756</v>
      </c>
      <c r="G1037" t="s">
        <v>1367</v>
      </c>
      <c r="H1037" t="s">
        <v>4758</v>
      </c>
      <c r="I1037" t="s">
        <v>3504</v>
      </c>
      <c r="J1037" t="s">
        <v>4760</v>
      </c>
      <c r="K1037">
        <v>14102</v>
      </c>
      <c r="L1037" s="32" t="s">
        <v>9501</v>
      </c>
    </row>
    <row r="1038" spans="1:12" x14ac:dyDescent="0.25">
      <c r="A1038">
        <v>105686</v>
      </c>
      <c r="B1038">
        <v>1.24688</v>
      </c>
      <c r="C1038">
        <v>3</v>
      </c>
      <c r="D1038" t="s">
        <v>2541</v>
      </c>
      <c r="E1038" t="s">
        <v>4723</v>
      </c>
      <c r="F1038" t="s">
        <v>4756</v>
      </c>
      <c r="G1038" t="s">
        <v>1367</v>
      </c>
      <c r="H1038" t="s">
        <v>4758</v>
      </c>
      <c r="I1038" t="s">
        <v>2542</v>
      </c>
      <c r="J1038" t="s">
        <v>4760</v>
      </c>
      <c r="K1038">
        <v>3922</v>
      </c>
      <c r="L1038" s="32" t="s">
        <v>9502</v>
      </c>
    </row>
    <row r="1039" spans="1:12" x14ac:dyDescent="0.25">
      <c r="A1039">
        <v>1054433</v>
      </c>
      <c r="B1039">
        <v>3.8635250000000001</v>
      </c>
      <c r="C1039">
        <v>0</v>
      </c>
      <c r="D1039" t="s">
        <v>2921</v>
      </c>
      <c r="E1039" t="s">
        <v>4723</v>
      </c>
      <c r="F1039" t="s">
        <v>4756</v>
      </c>
      <c r="G1039" t="s">
        <v>1367</v>
      </c>
      <c r="H1039" t="s">
        <v>1368</v>
      </c>
      <c r="I1039" t="s">
        <v>2922</v>
      </c>
      <c r="J1039" t="s">
        <v>4760</v>
      </c>
      <c r="K1039">
        <v>4594</v>
      </c>
      <c r="L1039" s="32" t="s">
        <v>9503</v>
      </c>
    </row>
    <row r="1040" spans="1:12" x14ac:dyDescent="0.25">
      <c r="A1040">
        <v>1274941</v>
      </c>
      <c r="B1040">
        <v>5.2755000000000001</v>
      </c>
      <c r="C1040">
        <v>2</v>
      </c>
      <c r="D1040" t="s">
        <v>3566</v>
      </c>
      <c r="E1040" t="s">
        <v>4723</v>
      </c>
      <c r="F1040" t="s">
        <v>4756</v>
      </c>
      <c r="G1040" t="s">
        <v>1367</v>
      </c>
      <c r="H1040" t="s">
        <v>4758</v>
      </c>
      <c r="I1040" t="s">
        <v>3567</v>
      </c>
      <c r="J1040" t="s">
        <v>4760</v>
      </c>
      <c r="K1040">
        <v>2768</v>
      </c>
      <c r="L1040" s="32" t="s">
        <v>9504</v>
      </c>
    </row>
    <row r="1041" spans="1:12" x14ac:dyDescent="0.25">
      <c r="A1041">
        <v>189971</v>
      </c>
      <c r="B1041">
        <v>0.35332999999999998</v>
      </c>
      <c r="C1041">
        <v>2</v>
      </c>
      <c r="D1041" t="s">
        <v>3906</v>
      </c>
      <c r="E1041" t="s">
        <v>4723</v>
      </c>
      <c r="F1041" t="s">
        <v>4756</v>
      </c>
      <c r="G1041" t="s">
        <v>1367</v>
      </c>
      <c r="H1041" t="s">
        <v>1463</v>
      </c>
      <c r="I1041" t="s">
        <v>3907</v>
      </c>
      <c r="J1041" t="s">
        <v>4760</v>
      </c>
      <c r="K1041">
        <v>2522</v>
      </c>
      <c r="L1041" s="32" t="s">
        <v>9505</v>
      </c>
    </row>
    <row r="1042" spans="1:12" x14ac:dyDescent="0.25">
      <c r="A1042">
        <v>215860</v>
      </c>
      <c r="B1042">
        <v>0.49754100000000001</v>
      </c>
      <c r="C1042">
        <v>3</v>
      </c>
      <c r="D1042" t="s">
        <v>2976</v>
      </c>
      <c r="E1042" t="s">
        <v>4723</v>
      </c>
      <c r="F1042" t="s">
        <v>4756</v>
      </c>
      <c r="G1042" t="s">
        <v>1367</v>
      </c>
      <c r="H1042" t="s">
        <v>1463</v>
      </c>
      <c r="I1042" t="s">
        <v>2977</v>
      </c>
      <c r="J1042" t="s">
        <v>4760</v>
      </c>
      <c r="K1042">
        <v>1560</v>
      </c>
      <c r="L1042" s="32" t="s">
        <v>9506</v>
      </c>
    </row>
    <row r="1043" spans="1:12" x14ac:dyDescent="0.25">
      <c r="A1043">
        <v>1213046</v>
      </c>
      <c r="B1043">
        <v>0.49419800000000003</v>
      </c>
      <c r="C1043">
        <v>4</v>
      </c>
      <c r="D1043" t="s">
        <v>3020</v>
      </c>
      <c r="E1043" t="s">
        <v>4723</v>
      </c>
      <c r="F1043" t="s">
        <v>4756</v>
      </c>
      <c r="G1043" t="s">
        <v>1367</v>
      </c>
      <c r="H1043" t="s">
        <v>1463</v>
      </c>
      <c r="I1043" t="s">
        <v>3021</v>
      </c>
      <c r="J1043" t="s">
        <v>4760</v>
      </c>
      <c r="K1043">
        <v>2520</v>
      </c>
      <c r="L1043" s="32" t="s">
        <v>9507</v>
      </c>
    </row>
    <row r="1044" spans="1:12" x14ac:dyDescent="0.25">
      <c r="A1044">
        <v>1213484</v>
      </c>
      <c r="B1044">
        <v>0.23199400000000001</v>
      </c>
      <c r="C1044">
        <v>3</v>
      </c>
      <c r="D1044" t="s">
        <v>2266</v>
      </c>
      <c r="E1044" t="s">
        <v>4723</v>
      </c>
      <c r="F1044" t="s">
        <v>4756</v>
      </c>
      <c r="G1044" t="s">
        <v>1367</v>
      </c>
      <c r="H1044" t="s">
        <v>4758</v>
      </c>
      <c r="I1044" t="s">
        <v>2267</v>
      </c>
      <c r="J1044" t="s">
        <v>4760</v>
      </c>
      <c r="K1044">
        <v>1268</v>
      </c>
      <c r="L1044" s="32" t="s">
        <v>9508</v>
      </c>
    </row>
    <row r="1045" spans="1:12" x14ac:dyDescent="0.25">
      <c r="A1045">
        <v>238597</v>
      </c>
      <c r="B1045">
        <v>1.2279869999999999</v>
      </c>
      <c r="C1045">
        <v>2</v>
      </c>
      <c r="D1045" t="s">
        <v>1499</v>
      </c>
      <c r="E1045" t="s">
        <v>4723</v>
      </c>
      <c r="F1045" t="s">
        <v>4756</v>
      </c>
      <c r="G1045" t="s">
        <v>1367</v>
      </c>
      <c r="H1045" t="s">
        <v>4758</v>
      </c>
      <c r="I1045" t="s">
        <v>1500</v>
      </c>
      <c r="J1045" t="s">
        <v>4760</v>
      </c>
      <c r="K1045">
        <v>1782</v>
      </c>
      <c r="L1045" s="32" t="s">
        <v>9509</v>
      </c>
    </row>
    <row r="1046" spans="1:12" x14ac:dyDescent="0.25">
      <c r="A1046">
        <v>1219901</v>
      </c>
      <c r="B1046">
        <v>0.48580600000000002</v>
      </c>
      <c r="C1046">
        <v>3</v>
      </c>
      <c r="D1046" t="s">
        <v>2122</v>
      </c>
      <c r="E1046" t="s">
        <v>4723</v>
      </c>
      <c r="F1046" t="s">
        <v>4756</v>
      </c>
      <c r="G1046" t="s">
        <v>1367</v>
      </c>
      <c r="H1046" t="s">
        <v>1463</v>
      </c>
      <c r="I1046" t="s">
        <v>2123</v>
      </c>
      <c r="J1046" t="s">
        <v>4760</v>
      </c>
      <c r="K1046">
        <v>3313</v>
      </c>
      <c r="L1046" s="32" t="s">
        <v>9510</v>
      </c>
    </row>
    <row r="1047" spans="1:12" x14ac:dyDescent="0.25">
      <c r="A1047">
        <v>207829</v>
      </c>
      <c r="B1047">
        <v>0.36782100000000001</v>
      </c>
      <c r="C1047">
        <v>0</v>
      </c>
      <c r="D1047" t="s">
        <v>6319</v>
      </c>
      <c r="E1047" t="s">
        <v>4723</v>
      </c>
      <c r="F1047" t="s">
        <v>4756</v>
      </c>
      <c r="G1047" t="s">
        <v>1367</v>
      </c>
      <c r="H1047" t="s">
        <v>1463</v>
      </c>
      <c r="I1047" t="s">
        <v>6320</v>
      </c>
      <c r="J1047" t="s">
        <v>4760</v>
      </c>
      <c r="K1047">
        <v>2271</v>
      </c>
      <c r="L1047" s="32" t="s">
        <v>9511</v>
      </c>
    </row>
    <row r="1048" spans="1:12" x14ac:dyDescent="0.25">
      <c r="A1048">
        <v>1206887</v>
      </c>
      <c r="B1048">
        <v>0.25035400000000002</v>
      </c>
      <c r="C1048">
        <v>4</v>
      </c>
      <c r="D1048" t="s">
        <v>2801</v>
      </c>
      <c r="E1048" t="s">
        <v>4723</v>
      </c>
      <c r="F1048" t="s">
        <v>4756</v>
      </c>
      <c r="G1048" t="s">
        <v>1367</v>
      </c>
      <c r="H1048" t="s">
        <v>1463</v>
      </c>
      <c r="I1048" t="s">
        <v>2802</v>
      </c>
      <c r="J1048" t="s">
        <v>4760</v>
      </c>
      <c r="K1048">
        <v>2802</v>
      </c>
      <c r="L1048" s="32" t="s">
        <v>9512</v>
      </c>
    </row>
    <row r="1049" spans="1:12" x14ac:dyDescent="0.25">
      <c r="A1049">
        <v>202021</v>
      </c>
      <c r="B1049">
        <v>4.7759080000000003</v>
      </c>
      <c r="C1049">
        <v>2</v>
      </c>
      <c r="D1049" t="s">
        <v>3513</v>
      </c>
      <c r="E1049" t="s">
        <v>4723</v>
      </c>
      <c r="F1049" t="s">
        <v>4756</v>
      </c>
      <c r="G1049" t="s">
        <v>1367</v>
      </c>
      <c r="H1049" t="s">
        <v>4758</v>
      </c>
      <c r="I1049" t="s">
        <v>3514</v>
      </c>
      <c r="J1049" t="s">
        <v>4760</v>
      </c>
      <c r="K1049">
        <v>12351</v>
      </c>
      <c r="L1049" s="32" t="s">
        <v>9513</v>
      </c>
    </row>
    <row r="1050" spans="1:12" x14ac:dyDescent="0.25">
      <c r="A1050">
        <v>105783</v>
      </c>
      <c r="B1050">
        <v>0.46721200000000002</v>
      </c>
      <c r="C1050">
        <v>1</v>
      </c>
      <c r="D1050" t="s">
        <v>1545</v>
      </c>
      <c r="E1050" t="s">
        <v>4723</v>
      </c>
      <c r="F1050" t="s">
        <v>4756</v>
      </c>
      <c r="G1050" t="s">
        <v>1367</v>
      </c>
      <c r="H1050" t="s">
        <v>1463</v>
      </c>
      <c r="I1050" t="s">
        <v>1546</v>
      </c>
      <c r="J1050" t="s">
        <v>4760</v>
      </c>
      <c r="K1050">
        <v>1871</v>
      </c>
      <c r="L1050" s="32" t="s">
        <v>9514</v>
      </c>
    </row>
    <row r="1051" spans="1:12" x14ac:dyDescent="0.25">
      <c r="A1051">
        <v>1206494</v>
      </c>
      <c r="B1051">
        <v>617.84934399999997</v>
      </c>
      <c r="C1051">
        <v>3</v>
      </c>
      <c r="D1051" t="s">
        <v>1434</v>
      </c>
      <c r="E1051" t="s">
        <v>4723</v>
      </c>
      <c r="F1051" t="s">
        <v>4756</v>
      </c>
      <c r="G1051" t="s">
        <v>4758</v>
      </c>
      <c r="H1051" t="s">
        <v>4758</v>
      </c>
      <c r="I1051" t="s">
        <v>1435</v>
      </c>
      <c r="J1051" t="s">
        <v>4760</v>
      </c>
      <c r="K1051">
        <v>144</v>
      </c>
      <c r="L1051" s="32" t="s">
        <v>9515</v>
      </c>
    </row>
    <row r="1052" spans="1:12" x14ac:dyDescent="0.25">
      <c r="A1052">
        <v>83215</v>
      </c>
      <c r="B1052">
        <v>0.74228799999999995</v>
      </c>
      <c r="C1052">
        <v>0</v>
      </c>
      <c r="D1052" t="s">
        <v>4022</v>
      </c>
      <c r="E1052" t="s">
        <v>4723</v>
      </c>
      <c r="F1052" t="s">
        <v>4756</v>
      </c>
      <c r="G1052" t="s">
        <v>1367</v>
      </c>
      <c r="H1052" t="s">
        <v>1368</v>
      </c>
      <c r="I1052" t="s">
        <v>4023</v>
      </c>
      <c r="J1052" t="s">
        <v>4760</v>
      </c>
      <c r="K1052">
        <v>6154</v>
      </c>
      <c r="L1052" s="32" t="s">
        <v>9516</v>
      </c>
    </row>
    <row r="1053" spans="1:12" x14ac:dyDescent="0.25">
      <c r="A1053">
        <v>282247</v>
      </c>
      <c r="B1053">
        <v>0.93989500000000004</v>
      </c>
      <c r="C1053">
        <v>1</v>
      </c>
      <c r="D1053" t="s">
        <v>3499</v>
      </c>
      <c r="E1053" t="s">
        <v>4723</v>
      </c>
      <c r="F1053" t="s">
        <v>4756</v>
      </c>
      <c r="G1053" t="s">
        <v>1367</v>
      </c>
      <c r="H1053" t="s">
        <v>4758</v>
      </c>
      <c r="I1053" t="s">
        <v>3500</v>
      </c>
      <c r="J1053" t="s">
        <v>4760</v>
      </c>
      <c r="K1053">
        <v>5183</v>
      </c>
      <c r="L1053" s="32" t="s">
        <v>9517</v>
      </c>
    </row>
    <row r="1054" spans="1:12" x14ac:dyDescent="0.25">
      <c r="A1054">
        <v>105642</v>
      </c>
      <c r="B1054">
        <v>1.4460230000000001</v>
      </c>
      <c r="C1054">
        <v>1</v>
      </c>
      <c r="D1054" t="s">
        <v>3671</v>
      </c>
      <c r="E1054" t="s">
        <v>4723</v>
      </c>
      <c r="F1054" t="s">
        <v>4756</v>
      </c>
      <c r="G1054" t="s">
        <v>1367</v>
      </c>
      <c r="H1054" t="s">
        <v>4758</v>
      </c>
      <c r="I1054" t="s">
        <v>3672</v>
      </c>
      <c r="J1054" t="s">
        <v>4760</v>
      </c>
      <c r="K1054">
        <v>3942</v>
      </c>
      <c r="L1054" s="32" t="s">
        <v>9518</v>
      </c>
    </row>
    <row r="1055" spans="1:12" x14ac:dyDescent="0.25">
      <c r="A1055">
        <v>96531</v>
      </c>
      <c r="B1055">
        <v>0.34620099999999998</v>
      </c>
      <c r="C1055">
        <v>1</v>
      </c>
      <c r="D1055" t="s">
        <v>2213</v>
      </c>
      <c r="E1055" t="s">
        <v>4723</v>
      </c>
      <c r="F1055" t="s">
        <v>4756</v>
      </c>
      <c r="G1055" t="s">
        <v>1367</v>
      </c>
      <c r="H1055" t="s">
        <v>1463</v>
      </c>
      <c r="I1055" t="s">
        <v>2214</v>
      </c>
      <c r="J1055" t="s">
        <v>4760</v>
      </c>
      <c r="K1055">
        <v>1628</v>
      </c>
      <c r="L1055" s="32" t="s">
        <v>9519</v>
      </c>
    </row>
    <row r="1056" spans="1:12" x14ac:dyDescent="0.25">
      <c r="A1056">
        <v>230270</v>
      </c>
      <c r="B1056">
        <v>0.74226999999999999</v>
      </c>
      <c r="C1056">
        <v>2</v>
      </c>
      <c r="D1056" t="s">
        <v>2777</v>
      </c>
      <c r="E1056" t="s">
        <v>4723</v>
      </c>
      <c r="F1056" t="s">
        <v>4756</v>
      </c>
      <c r="G1056" t="s">
        <v>1367</v>
      </c>
      <c r="H1056" t="s">
        <v>1463</v>
      </c>
      <c r="I1056" t="s">
        <v>2778</v>
      </c>
      <c r="J1056" t="s">
        <v>4760</v>
      </c>
      <c r="K1056">
        <v>2016</v>
      </c>
      <c r="L1056" s="32" t="s">
        <v>9520</v>
      </c>
    </row>
    <row r="1057" spans="1:12" x14ac:dyDescent="0.25">
      <c r="A1057">
        <v>201780</v>
      </c>
      <c r="B1057">
        <v>1.991266</v>
      </c>
      <c r="C1057">
        <v>3</v>
      </c>
      <c r="D1057" t="s">
        <v>3888</v>
      </c>
      <c r="E1057" t="s">
        <v>4723</v>
      </c>
      <c r="F1057" t="s">
        <v>4756</v>
      </c>
      <c r="G1057" t="s">
        <v>1367</v>
      </c>
      <c r="H1057" t="s">
        <v>1463</v>
      </c>
      <c r="I1057" t="s">
        <v>3889</v>
      </c>
      <c r="J1057" t="s">
        <v>4760</v>
      </c>
      <c r="K1057">
        <v>4546</v>
      </c>
      <c r="L1057" s="32" t="s">
        <v>9521</v>
      </c>
    </row>
    <row r="1058" spans="1:12" x14ac:dyDescent="0.25">
      <c r="A1058">
        <v>215677</v>
      </c>
      <c r="B1058">
        <v>1.744567</v>
      </c>
      <c r="C1058">
        <v>0</v>
      </c>
      <c r="D1058" t="s">
        <v>2280</v>
      </c>
      <c r="E1058" t="s">
        <v>4723</v>
      </c>
      <c r="F1058" t="s">
        <v>4756</v>
      </c>
      <c r="G1058" t="s">
        <v>1367</v>
      </c>
      <c r="H1058" t="s">
        <v>4758</v>
      </c>
      <c r="I1058" t="s">
        <v>2281</v>
      </c>
      <c r="J1058" t="s">
        <v>4760</v>
      </c>
      <c r="K1058">
        <v>1507</v>
      </c>
      <c r="L1058" s="32" t="s">
        <v>9522</v>
      </c>
    </row>
    <row r="1059" spans="1:12" x14ac:dyDescent="0.25">
      <c r="A1059">
        <v>238736</v>
      </c>
      <c r="B1059">
        <v>0.49671199999999999</v>
      </c>
      <c r="C1059">
        <v>4</v>
      </c>
      <c r="D1059" t="s">
        <v>2050</v>
      </c>
      <c r="E1059" t="s">
        <v>4723</v>
      </c>
      <c r="F1059" t="s">
        <v>4756</v>
      </c>
      <c r="G1059" t="s">
        <v>1367</v>
      </c>
      <c r="H1059" t="s">
        <v>4758</v>
      </c>
      <c r="I1059" t="s">
        <v>2051</v>
      </c>
      <c r="J1059" t="s">
        <v>4760</v>
      </c>
      <c r="K1059">
        <v>3370</v>
      </c>
      <c r="L1059" s="32" t="s">
        <v>9523</v>
      </c>
    </row>
    <row r="1060" spans="1:12" x14ac:dyDescent="0.25">
      <c r="A1060">
        <v>1184069</v>
      </c>
      <c r="B1060">
        <v>0.48322399999999999</v>
      </c>
      <c r="C1060">
        <v>4</v>
      </c>
      <c r="D1060" t="s">
        <v>3028</v>
      </c>
      <c r="E1060" t="s">
        <v>4723</v>
      </c>
      <c r="F1060" t="s">
        <v>4756</v>
      </c>
      <c r="G1060" t="s">
        <v>1367</v>
      </c>
      <c r="H1060" t="s">
        <v>1463</v>
      </c>
      <c r="I1060" t="s">
        <v>3029</v>
      </c>
      <c r="J1060" t="s">
        <v>4760</v>
      </c>
      <c r="K1060">
        <v>6111</v>
      </c>
      <c r="L1060" s="32" t="s">
        <v>9524</v>
      </c>
    </row>
    <row r="1061" spans="1:12" x14ac:dyDescent="0.25">
      <c r="A1061">
        <v>1213561</v>
      </c>
      <c r="B1061">
        <v>1.013452</v>
      </c>
      <c r="C1061">
        <v>3</v>
      </c>
      <c r="D1061" t="s">
        <v>2138</v>
      </c>
      <c r="E1061" t="s">
        <v>4723</v>
      </c>
      <c r="F1061" t="s">
        <v>4756</v>
      </c>
      <c r="G1061" t="s">
        <v>1367</v>
      </c>
      <c r="H1061" t="s">
        <v>1463</v>
      </c>
      <c r="I1061" t="s">
        <v>2139</v>
      </c>
      <c r="J1061" t="s">
        <v>4760</v>
      </c>
      <c r="K1061">
        <v>3295</v>
      </c>
      <c r="L1061" s="32" t="s">
        <v>9525</v>
      </c>
    </row>
    <row r="1062" spans="1:12" x14ac:dyDescent="0.25">
      <c r="A1062">
        <v>207985</v>
      </c>
      <c r="B1062">
        <v>2.9339089999999999</v>
      </c>
      <c r="C1062">
        <v>2</v>
      </c>
      <c r="D1062" t="s">
        <v>2260</v>
      </c>
      <c r="E1062" t="s">
        <v>4723</v>
      </c>
      <c r="F1062" t="s">
        <v>4756</v>
      </c>
      <c r="G1062" t="s">
        <v>1367</v>
      </c>
      <c r="H1062" t="s">
        <v>4758</v>
      </c>
      <c r="I1062" t="s">
        <v>2261</v>
      </c>
      <c r="J1062" t="s">
        <v>4760</v>
      </c>
      <c r="K1062">
        <v>4055</v>
      </c>
      <c r="L1062" s="32" t="s">
        <v>9526</v>
      </c>
    </row>
    <row r="1063" spans="1:12" x14ac:dyDescent="0.25">
      <c r="A1063">
        <v>238535</v>
      </c>
      <c r="B1063">
        <v>0.25105</v>
      </c>
      <c r="C1063">
        <v>2</v>
      </c>
      <c r="D1063" t="s">
        <v>2102</v>
      </c>
      <c r="E1063" t="s">
        <v>4723</v>
      </c>
      <c r="F1063" t="s">
        <v>4756</v>
      </c>
      <c r="G1063" t="s">
        <v>1367</v>
      </c>
      <c r="H1063" t="s">
        <v>1463</v>
      </c>
      <c r="I1063" t="s">
        <v>2103</v>
      </c>
      <c r="J1063" t="s">
        <v>4760</v>
      </c>
      <c r="K1063">
        <v>1729</v>
      </c>
      <c r="L1063" s="32" t="s">
        <v>9527</v>
      </c>
    </row>
    <row r="1064" spans="1:12" x14ac:dyDescent="0.25">
      <c r="A1064">
        <v>207634</v>
      </c>
      <c r="B1064">
        <v>1.502313</v>
      </c>
      <c r="C1064">
        <v>2</v>
      </c>
      <c r="D1064" t="s">
        <v>2341</v>
      </c>
      <c r="E1064" t="s">
        <v>4723</v>
      </c>
      <c r="F1064" t="s">
        <v>4756</v>
      </c>
      <c r="G1064" t="s">
        <v>2297</v>
      </c>
      <c r="H1064" t="s">
        <v>4758</v>
      </c>
      <c r="I1064" t="s">
        <v>2342</v>
      </c>
      <c r="J1064" t="s">
        <v>4760</v>
      </c>
      <c r="K1064">
        <v>4508</v>
      </c>
      <c r="L1064" s="32" t="s">
        <v>9528</v>
      </c>
    </row>
    <row r="1065" spans="1:12" x14ac:dyDescent="0.25">
      <c r="A1065">
        <v>249632</v>
      </c>
      <c r="B1065">
        <v>1.000699</v>
      </c>
      <c r="C1065">
        <v>0</v>
      </c>
      <c r="D1065" t="s">
        <v>1469</v>
      </c>
      <c r="E1065" t="s">
        <v>4723</v>
      </c>
      <c r="F1065" t="s">
        <v>4756</v>
      </c>
      <c r="G1065" t="s">
        <v>1367</v>
      </c>
      <c r="H1065" t="s">
        <v>1463</v>
      </c>
      <c r="I1065" t="s">
        <v>1470</v>
      </c>
      <c r="J1065" t="s">
        <v>4760</v>
      </c>
      <c r="K1065">
        <v>1912</v>
      </c>
      <c r="L1065" s="32" t="s">
        <v>9529</v>
      </c>
    </row>
    <row r="1066" spans="1:12" x14ac:dyDescent="0.25">
      <c r="A1066">
        <v>1219600</v>
      </c>
      <c r="B1066">
        <v>0.57399900000000004</v>
      </c>
      <c r="C1066">
        <v>3</v>
      </c>
      <c r="D1066" t="s">
        <v>2842</v>
      </c>
      <c r="E1066" t="s">
        <v>4723</v>
      </c>
      <c r="F1066" t="s">
        <v>4756</v>
      </c>
      <c r="G1066" t="s">
        <v>1367</v>
      </c>
      <c r="H1066" t="s">
        <v>1463</v>
      </c>
      <c r="I1066" t="s">
        <v>2843</v>
      </c>
      <c r="J1066" t="s">
        <v>4760</v>
      </c>
      <c r="K1066">
        <v>3925</v>
      </c>
      <c r="L1066" s="32" t="s">
        <v>9530</v>
      </c>
    </row>
    <row r="1067" spans="1:12" x14ac:dyDescent="0.25">
      <c r="A1067">
        <v>1239437</v>
      </c>
      <c r="B1067">
        <v>0.509552</v>
      </c>
      <c r="C1067">
        <v>0</v>
      </c>
      <c r="D1067" t="s">
        <v>2783</v>
      </c>
      <c r="E1067" t="s">
        <v>4723</v>
      </c>
      <c r="F1067" t="s">
        <v>4756</v>
      </c>
      <c r="G1067" t="s">
        <v>1367</v>
      </c>
      <c r="H1067" t="s">
        <v>1463</v>
      </c>
      <c r="I1067" t="s">
        <v>2784</v>
      </c>
      <c r="J1067" t="s">
        <v>4760</v>
      </c>
      <c r="K1067">
        <v>2582</v>
      </c>
      <c r="L1067" s="32" t="s">
        <v>9531</v>
      </c>
    </row>
    <row r="1068" spans="1:12" x14ac:dyDescent="0.25">
      <c r="A1068">
        <v>201840</v>
      </c>
      <c r="B1068">
        <v>0.99708399999999997</v>
      </c>
      <c r="C1068">
        <v>1</v>
      </c>
      <c r="D1068" t="s">
        <v>1380</v>
      </c>
      <c r="E1068" t="s">
        <v>4723</v>
      </c>
      <c r="F1068" t="s">
        <v>4756</v>
      </c>
      <c r="G1068" t="s">
        <v>1367</v>
      </c>
      <c r="H1068" t="s">
        <v>1368</v>
      </c>
      <c r="I1068" t="s">
        <v>1381</v>
      </c>
      <c r="J1068" t="s">
        <v>4760</v>
      </c>
      <c r="K1068">
        <v>1982</v>
      </c>
      <c r="L1068" s="32" t="s">
        <v>9532</v>
      </c>
    </row>
    <row r="1069" spans="1:12" x14ac:dyDescent="0.25">
      <c r="A1069">
        <v>1247179</v>
      </c>
      <c r="B1069">
        <v>1.221651</v>
      </c>
      <c r="C1069">
        <v>3</v>
      </c>
      <c r="D1069" t="s">
        <v>2717</v>
      </c>
      <c r="E1069" t="s">
        <v>4723</v>
      </c>
      <c r="F1069" t="s">
        <v>4756</v>
      </c>
      <c r="G1069" t="s">
        <v>1367</v>
      </c>
      <c r="H1069" t="s">
        <v>1463</v>
      </c>
      <c r="I1069" t="s">
        <v>2718</v>
      </c>
      <c r="J1069" t="s">
        <v>4760</v>
      </c>
      <c r="K1069">
        <v>1410</v>
      </c>
      <c r="L1069" s="32" t="s">
        <v>9533</v>
      </c>
    </row>
    <row r="1070" spans="1:12" x14ac:dyDescent="0.25">
      <c r="A1070">
        <v>222935</v>
      </c>
      <c r="B1070">
        <v>0.253193</v>
      </c>
      <c r="C1070">
        <v>1</v>
      </c>
      <c r="D1070" t="s">
        <v>2106</v>
      </c>
      <c r="E1070" t="s">
        <v>4723</v>
      </c>
      <c r="F1070" t="s">
        <v>4756</v>
      </c>
      <c r="G1070" t="s">
        <v>1367</v>
      </c>
      <c r="H1070" t="s">
        <v>1463</v>
      </c>
      <c r="I1070" t="s">
        <v>2107</v>
      </c>
      <c r="J1070" t="s">
        <v>4760</v>
      </c>
      <c r="K1070">
        <v>1387</v>
      </c>
      <c r="L1070" s="32" t="s">
        <v>9534</v>
      </c>
    </row>
    <row r="1071" spans="1:12" x14ac:dyDescent="0.25">
      <c r="A1071">
        <v>207673</v>
      </c>
      <c r="B1071">
        <v>0.80593999999999999</v>
      </c>
      <c r="C1071">
        <v>2</v>
      </c>
      <c r="D1071" t="s">
        <v>2408</v>
      </c>
      <c r="E1071" t="s">
        <v>4723</v>
      </c>
      <c r="F1071" t="s">
        <v>4756</v>
      </c>
      <c r="G1071" t="s">
        <v>1367</v>
      </c>
      <c r="H1071" t="s">
        <v>4758</v>
      </c>
      <c r="I1071" t="s">
        <v>2409</v>
      </c>
      <c r="J1071" t="s">
        <v>4760</v>
      </c>
      <c r="K1071">
        <v>3313</v>
      </c>
      <c r="L1071" s="32" t="s">
        <v>9535</v>
      </c>
    </row>
    <row r="1072" spans="1:12" x14ac:dyDescent="0.25">
      <c r="A1072">
        <v>1070348</v>
      </c>
      <c r="B1072">
        <v>11.622097</v>
      </c>
      <c r="C1072">
        <v>0</v>
      </c>
      <c r="D1072" t="s">
        <v>3618</v>
      </c>
      <c r="E1072" t="s">
        <v>4723</v>
      </c>
      <c r="F1072" t="s">
        <v>4756</v>
      </c>
      <c r="G1072" t="s">
        <v>1437</v>
      </c>
      <c r="H1072" t="s">
        <v>4758</v>
      </c>
      <c r="I1072" t="s">
        <v>3619</v>
      </c>
      <c r="J1072" t="s">
        <v>4760</v>
      </c>
      <c r="K1072">
        <v>11266</v>
      </c>
      <c r="L1072" s="32" t="s">
        <v>9536</v>
      </c>
    </row>
    <row r="1073" spans="1:12" x14ac:dyDescent="0.25">
      <c r="A1073">
        <v>95998</v>
      </c>
      <c r="B1073">
        <v>5.3719429999999999</v>
      </c>
      <c r="C1073">
        <v>1</v>
      </c>
      <c r="D1073" t="s">
        <v>2927</v>
      </c>
      <c r="E1073" t="s">
        <v>4723</v>
      </c>
      <c r="F1073" t="s">
        <v>4756</v>
      </c>
      <c r="G1073" t="s">
        <v>4758</v>
      </c>
      <c r="H1073" t="s">
        <v>1368</v>
      </c>
      <c r="I1073" t="s">
        <v>2928</v>
      </c>
      <c r="J1073" t="s">
        <v>4760</v>
      </c>
      <c r="K1073">
        <v>3309</v>
      </c>
      <c r="L1073" s="32" t="s">
        <v>9537</v>
      </c>
    </row>
    <row r="1074" spans="1:12" x14ac:dyDescent="0.25">
      <c r="A1074">
        <v>1274997</v>
      </c>
      <c r="B1074">
        <v>0.68921600000000005</v>
      </c>
      <c r="C1074">
        <v>0</v>
      </c>
      <c r="D1074" t="s">
        <v>3663</v>
      </c>
      <c r="E1074" t="s">
        <v>4723</v>
      </c>
      <c r="F1074" t="s">
        <v>4756</v>
      </c>
      <c r="G1074" t="s">
        <v>1367</v>
      </c>
      <c r="H1074" t="s">
        <v>4758</v>
      </c>
      <c r="I1074" t="s">
        <v>3664</v>
      </c>
      <c r="J1074" t="s">
        <v>4760</v>
      </c>
      <c r="K1074">
        <v>3320</v>
      </c>
      <c r="L1074" s="32" t="s">
        <v>9538</v>
      </c>
    </row>
    <row r="1075" spans="1:12" x14ac:dyDescent="0.25">
      <c r="A1075">
        <v>96450</v>
      </c>
      <c r="B1075">
        <v>0.56712600000000002</v>
      </c>
      <c r="C1075">
        <v>0</v>
      </c>
      <c r="D1075" t="s">
        <v>2276</v>
      </c>
      <c r="E1075" t="s">
        <v>4723</v>
      </c>
      <c r="F1075" t="s">
        <v>4756</v>
      </c>
      <c r="G1075" t="s">
        <v>1367</v>
      </c>
      <c r="H1075" t="s">
        <v>1463</v>
      </c>
      <c r="I1075" t="s">
        <v>2277</v>
      </c>
      <c r="J1075" t="s">
        <v>4760</v>
      </c>
      <c r="K1075">
        <v>1850</v>
      </c>
      <c r="L1075" s="32" t="s">
        <v>9539</v>
      </c>
    </row>
    <row r="1076" spans="1:12" x14ac:dyDescent="0.25">
      <c r="A1076">
        <v>238699</v>
      </c>
      <c r="B1076">
        <v>0.48933700000000002</v>
      </c>
      <c r="C1076">
        <v>4</v>
      </c>
      <c r="D1076" t="s">
        <v>2585</v>
      </c>
      <c r="E1076" t="s">
        <v>4723</v>
      </c>
      <c r="F1076" t="s">
        <v>4756</v>
      </c>
      <c r="G1076" t="s">
        <v>1367</v>
      </c>
      <c r="H1076" t="s">
        <v>1368</v>
      </c>
      <c r="I1076" t="s">
        <v>2586</v>
      </c>
      <c r="J1076" t="s">
        <v>4760</v>
      </c>
      <c r="K1076">
        <v>2431</v>
      </c>
      <c r="L1076" s="32" t="s">
        <v>9540</v>
      </c>
    </row>
    <row r="1077" spans="1:12" x14ac:dyDescent="0.25">
      <c r="A1077">
        <v>289192</v>
      </c>
      <c r="B1077">
        <v>60.018940000000001</v>
      </c>
      <c r="C1077">
        <v>0</v>
      </c>
      <c r="D1077" t="s">
        <v>3505</v>
      </c>
      <c r="E1077" t="s">
        <v>4723</v>
      </c>
      <c r="F1077" t="s">
        <v>4756</v>
      </c>
      <c r="G1077" t="s">
        <v>4758</v>
      </c>
      <c r="H1077" t="s">
        <v>4758</v>
      </c>
      <c r="I1077" t="s">
        <v>3506</v>
      </c>
      <c r="J1077" t="s">
        <v>4760</v>
      </c>
      <c r="K1077">
        <v>957</v>
      </c>
      <c r="L1077" s="32" t="s">
        <v>9541</v>
      </c>
    </row>
    <row r="1078" spans="1:12" x14ac:dyDescent="0.25">
      <c r="A1078">
        <v>105707</v>
      </c>
      <c r="B1078">
        <v>1.149751</v>
      </c>
      <c r="C1078">
        <v>3</v>
      </c>
      <c r="D1078" t="s">
        <v>3772</v>
      </c>
      <c r="E1078" t="s">
        <v>4723</v>
      </c>
      <c r="F1078" t="s">
        <v>4756</v>
      </c>
      <c r="G1078" t="s">
        <v>1367</v>
      </c>
      <c r="H1078" t="s">
        <v>3738</v>
      </c>
      <c r="I1078" t="s">
        <v>3773</v>
      </c>
      <c r="J1078" t="s">
        <v>4760</v>
      </c>
      <c r="K1078">
        <v>3713</v>
      </c>
      <c r="L1078" s="32" t="s">
        <v>9542</v>
      </c>
    </row>
    <row r="1079" spans="1:12" x14ac:dyDescent="0.25">
      <c r="A1079">
        <v>303747</v>
      </c>
      <c r="B1079">
        <v>1.2636069999999999</v>
      </c>
      <c r="C1079">
        <v>1</v>
      </c>
      <c r="D1079" t="s">
        <v>2579</v>
      </c>
      <c r="E1079" t="s">
        <v>4723</v>
      </c>
      <c r="F1079" t="s">
        <v>4756</v>
      </c>
      <c r="G1079" t="s">
        <v>4758</v>
      </c>
      <c r="H1079" t="s">
        <v>2479</v>
      </c>
      <c r="I1079" t="s">
        <v>2580</v>
      </c>
      <c r="J1079" t="s">
        <v>4760</v>
      </c>
      <c r="K1079">
        <v>2824</v>
      </c>
      <c r="L1079" s="32" t="s">
        <v>9543</v>
      </c>
    </row>
    <row r="1080" spans="1:12" x14ac:dyDescent="0.25">
      <c r="A1080">
        <v>1042597</v>
      </c>
      <c r="B1080">
        <v>0.75457099999999999</v>
      </c>
      <c r="C1080">
        <v>0</v>
      </c>
      <c r="D1080" t="s">
        <v>2366</v>
      </c>
      <c r="E1080" t="s">
        <v>4723</v>
      </c>
      <c r="F1080" t="s">
        <v>4756</v>
      </c>
      <c r="G1080" t="s">
        <v>1367</v>
      </c>
      <c r="H1080" t="s">
        <v>2348</v>
      </c>
      <c r="I1080" t="s">
        <v>2367</v>
      </c>
      <c r="J1080" t="s">
        <v>4760</v>
      </c>
      <c r="K1080">
        <v>3359</v>
      </c>
      <c r="L1080" s="32" t="s">
        <v>9544</v>
      </c>
    </row>
    <row r="1081" spans="1:12" x14ac:dyDescent="0.25">
      <c r="A1081">
        <v>1069917</v>
      </c>
      <c r="B1081">
        <v>0.61596600000000001</v>
      </c>
      <c r="C1081">
        <v>2</v>
      </c>
      <c r="D1081" t="s">
        <v>2378</v>
      </c>
      <c r="E1081" t="s">
        <v>4723</v>
      </c>
      <c r="F1081" t="s">
        <v>4756</v>
      </c>
      <c r="G1081" t="s">
        <v>1367</v>
      </c>
      <c r="H1081" t="s">
        <v>2348</v>
      </c>
      <c r="I1081" t="s">
        <v>2379</v>
      </c>
      <c r="J1081" t="s">
        <v>4760</v>
      </c>
      <c r="K1081">
        <v>3250</v>
      </c>
      <c r="L1081" s="32" t="s">
        <v>9545</v>
      </c>
    </row>
    <row r="1082" spans="1:12" x14ac:dyDescent="0.25">
      <c r="A1082">
        <v>1070030</v>
      </c>
      <c r="B1082">
        <v>0.43575999999999998</v>
      </c>
      <c r="C1082">
        <v>3</v>
      </c>
      <c r="D1082" t="s">
        <v>2364</v>
      </c>
      <c r="E1082" t="s">
        <v>4723</v>
      </c>
      <c r="F1082" t="s">
        <v>4756</v>
      </c>
      <c r="G1082" t="s">
        <v>1367</v>
      </c>
      <c r="H1082" t="s">
        <v>2348</v>
      </c>
      <c r="I1082" t="s">
        <v>2365</v>
      </c>
      <c r="J1082" t="s">
        <v>4760</v>
      </c>
      <c r="K1082">
        <v>2120</v>
      </c>
      <c r="L1082" s="32" t="s">
        <v>9546</v>
      </c>
    </row>
    <row r="1083" spans="1:12" x14ac:dyDescent="0.25">
      <c r="A1083">
        <v>1069900</v>
      </c>
      <c r="B1083">
        <v>0.69637700000000002</v>
      </c>
      <c r="C1083">
        <v>0</v>
      </c>
      <c r="D1083" t="s">
        <v>3902</v>
      </c>
      <c r="E1083" t="s">
        <v>4723</v>
      </c>
      <c r="F1083" t="s">
        <v>4756</v>
      </c>
      <c r="G1083" t="s">
        <v>1367</v>
      </c>
      <c r="H1083" t="s">
        <v>1463</v>
      </c>
      <c r="I1083" t="s">
        <v>3903</v>
      </c>
      <c r="J1083" t="s">
        <v>4760</v>
      </c>
      <c r="K1083">
        <v>2515</v>
      </c>
      <c r="L1083" s="32" t="s">
        <v>9547</v>
      </c>
    </row>
    <row r="1084" spans="1:12" x14ac:dyDescent="0.25">
      <c r="A1084">
        <v>215820</v>
      </c>
      <c r="B1084">
        <v>16.470030000000001</v>
      </c>
      <c r="C1084">
        <v>3</v>
      </c>
      <c r="D1084" t="s">
        <v>1458</v>
      </c>
      <c r="E1084" t="s">
        <v>4723</v>
      </c>
      <c r="F1084" t="s">
        <v>4756</v>
      </c>
      <c r="G1084" t="s">
        <v>4758</v>
      </c>
      <c r="H1084" t="s">
        <v>4758</v>
      </c>
      <c r="I1084" t="s">
        <v>1459</v>
      </c>
      <c r="J1084" t="s">
        <v>4760</v>
      </c>
      <c r="K1084">
        <v>11060</v>
      </c>
      <c r="L1084" s="32" t="s">
        <v>9548</v>
      </c>
    </row>
    <row r="1085" spans="1:12" x14ac:dyDescent="0.25">
      <c r="A1085">
        <v>83433</v>
      </c>
      <c r="B1085">
        <v>0.56949899999999998</v>
      </c>
      <c r="C1085">
        <v>2</v>
      </c>
      <c r="D1085" t="s">
        <v>2356</v>
      </c>
      <c r="E1085" t="s">
        <v>4723</v>
      </c>
      <c r="F1085" t="s">
        <v>4756</v>
      </c>
      <c r="G1085" t="s">
        <v>1367</v>
      </c>
      <c r="H1085" t="s">
        <v>4758</v>
      </c>
      <c r="I1085" t="s">
        <v>2357</v>
      </c>
      <c r="J1085" t="s">
        <v>4760</v>
      </c>
      <c r="K1085">
        <v>2691</v>
      </c>
      <c r="L1085" s="32" t="s">
        <v>9549</v>
      </c>
    </row>
    <row r="1086" spans="1:12" x14ac:dyDescent="0.25">
      <c r="A1086">
        <v>1069814</v>
      </c>
      <c r="B1086">
        <v>3.369977</v>
      </c>
      <c r="C1086">
        <v>4</v>
      </c>
      <c r="D1086" t="s">
        <v>3828</v>
      </c>
      <c r="E1086" t="s">
        <v>4723</v>
      </c>
      <c r="F1086" t="s">
        <v>4756</v>
      </c>
      <c r="G1086" t="s">
        <v>2297</v>
      </c>
      <c r="H1086" t="s">
        <v>4758</v>
      </c>
      <c r="I1086" t="s">
        <v>3829</v>
      </c>
      <c r="J1086" t="s">
        <v>4760</v>
      </c>
      <c r="K1086">
        <v>8421</v>
      </c>
      <c r="L1086" s="32" t="s">
        <v>9550</v>
      </c>
    </row>
    <row r="1087" spans="1:12" x14ac:dyDescent="0.25">
      <c r="A1087">
        <v>258145</v>
      </c>
      <c r="B1087">
        <v>2.4109639999999999</v>
      </c>
      <c r="C1087">
        <v>1</v>
      </c>
      <c r="D1087" t="s">
        <v>2423</v>
      </c>
      <c r="E1087" t="s">
        <v>4723</v>
      </c>
      <c r="F1087" t="s">
        <v>4756</v>
      </c>
      <c r="G1087" t="s">
        <v>1367</v>
      </c>
      <c r="H1087" t="s">
        <v>4758</v>
      </c>
      <c r="I1087" t="s">
        <v>2424</v>
      </c>
      <c r="J1087" t="s">
        <v>4760</v>
      </c>
      <c r="K1087">
        <v>7535</v>
      </c>
      <c r="L1087" s="32" t="s">
        <v>9551</v>
      </c>
    </row>
    <row r="1088" spans="1:12" x14ac:dyDescent="0.25">
      <c r="A1088">
        <v>1062214</v>
      </c>
      <c r="B1088">
        <v>2.7204350000000002</v>
      </c>
      <c r="C1088">
        <v>3</v>
      </c>
      <c r="D1088" t="s">
        <v>2352</v>
      </c>
      <c r="E1088" t="s">
        <v>4723</v>
      </c>
      <c r="F1088" t="s">
        <v>4756</v>
      </c>
      <c r="G1088" t="s">
        <v>1367</v>
      </c>
      <c r="H1088" t="s">
        <v>4758</v>
      </c>
      <c r="I1088" t="s">
        <v>2353</v>
      </c>
      <c r="J1088" t="s">
        <v>4760</v>
      </c>
      <c r="K1088">
        <v>4398</v>
      </c>
      <c r="L1088" s="32" t="s">
        <v>9552</v>
      </c>
    </row>
    <row r="1089" spans="1:12" x14ac:dyDescent="0.25">
      <c r="A1089">
        <v>1069769</v>
      </c>
      <c r="B1089">
        <v>0.41852800000000001</v>
      </c>
      <c r="C1089">
        <v>4</v>
      </c>
      <c r="D1089" t="s">
        <v>2370</v>
      </c>
      <c r="E1089" t="s">
        <v>4723</v>
      </c>
      <c r="F1089" t="s">
        <v>4756</v>
      </c>
      <c r="G1089" t="s">
        <v>1367</v>
      </c>
      <c r="H1089" t="s">
        <v>2348</v>
      </c>
      <c r="I1089" t="s">
        <v>2371</v>
      </c>
      <c r="J1089" t="s">
        <v>4760</v>
      </c>
      <c r="K1089">
        <v>2772</v>
      </c>
      <c r="L1089" s="32" t="s">
        <v>9553</v>
      </c>
    </row>
    <row r="1090" spans="1:12" x14ac:dyDescent="0.25">
      <c r="A1090">
        <v>1069956</v>
      </c>
      <c r="B1090">
        <v>1.309369</v>
      </c>
      <c r="C1090">
        <v>2</v>
      </c>
      <c r="D1090" t="s">
        <v>2350</v>
      </c>
      <c r="E1090" t="s">
        <v>4723</v>
      </c>
      <c r="F1090" t="s">
        <v>4756</v>
      </c>
      <c r="G1090" t="s">
        <v>1367</v>
      </c>
      <c r="H1090" t="s">
        <v>4758</v>
      </c>
      <c r="I1090" t="s">
        <v>2351</v>
      </c>
      <c r="J1090" t="s">
        <v>4760</v>
      </c>
      <c r="K1090">
        <v>7055</v>
      </c>
      <c r="L1090" s="32" t="s">
        <v>9554</v>
      </c>
    </row>
    <row r="1091" spans="1:12" x14ac:dyDescent="0.25">
      <c r="A1091">
        <v>1069753</v>
      </c>
      <c r="B1091">
        <v>0.63066500000000003</v>
      </c>
      <c r="C1091">
        <v>1</v>
      </c>
      <c r="D1091" t="s">
        <v>2605</v>
      </c>
      <c r="E1091" t="s">
        <v>4723</v>
      </c>
      <c r="F1091" t="s">
        <v>4756</v>
      </c>
      <c r="G1091" t="s">
        <v>1367</v>
      </c>
      <c r="H1091" t="s">
        <v>1368</v>
      </c>
      <c r="I1091" t="s">
        <v>2606</v>
      </c>
      <c r="J1091" t="s">
        <v>4760</v>
      </c>
      <c r="K1091">
        <v>2057</v>
      </c>
      <c r="L1091" s="32" t="s">
        <v>9555</v>
      </c>
    </row>
    <row r="1092" spans="1:12" x14ac:dyDescent="0.25">
      <c r="A1092">
        <v>289385</v>
      </c>
      <c r="B1092">
        <v>0.76249999999999996</v>
      </c>
      <c r="C1092">
        <v>1</v>
      </c>
      <c r="D1092" t="s">
        <v>2172</v>
      </c>
      <c r="E1092" t="s">
        <v>4723</v>
      </c>
      <c r="F1092" t="s">
        <v>4756</v>
      </c>
      <c r="G1092" t="s">
        <v>1367</v>
      </c>
      <c r="H1092" t="s">
        <v>1463</v>
      </c>
      <c r="I1092" t="s">
        <v>2173</v>
      </c>
      <c r="J1092" t="s">
        <v>4760</v>
      </c>
      <c r="K1092">
        <v>6046</v>
      </c>
      <c r="L1092" s="32" t="s">
        <v>9556</v>
      </c>
    </row>
    <row r="1093" spans="1:12" x14ac:dyDescent="0.25">
      <c r="A1093">
        <v>229847</v>
      </c>
      <c r="B1093">
        <v>9.1611349999999998</v>
      </c>
      <c r="C1093">
        <v>1</v>
      </c>
      <c r="D1093" t="s">
        <v>3641</v>
      </c>
      <c r="E1093" t="s">
        <v>4723</v>
      </c>
      <c r="F1093" t="s">
        <v>4756</v>
      </c>
      <c r="G1093" t="s">
        <v>4758</v>
      </c>
      <c r="H1093" t="s">
        <v>4758</v>
      </c>
      <c r="I1093" t="s">
        <v>3642</v>
      </c>
      <c r="J1093" t="s">
        <v>4760</v>
      </c>
      <c r="K1093">
        <v>4826</v>
      </c>
      <c r="L1093" s="32" t="s">
        <v>9557</v>
      </c>
    </row>
    <row r="1094" spans="1:12" x14ac:dyDescent="0.25">
      <c r="A1094">
        <v>96220</v>
      </c>
      <c r="B1094">
        <v>0.74843700000000002</v>
      </c>
      <c r="C1094">
        <v>3</v>
      </c>
      <c r="D1094" t="s">
        <v>1376</v>
      </c>
      <c r="E1094" t="s">
        <v>4723</v>
      </c>
      <c r="F1094" t="s">
        <v>4756</v>
      </c>
      <c r="G1094" t="s">
        <v>1367</v>
      </c>
      <c r="H1094" t="s">
        <v>4758</v>
      </c>
      <c r="I1094" t="s">
        <v>1377</v>
      </c>
      <c r="J1094" t="s">
        <v>4760</v>
      </c>
      <c r="K1094">
        <v>1943</v>
      </c>
      <c r="L1094" s="32" t="s">
        <v>9558</v>
      </c>
    </row>
    <row r="1095" spans="1:12" x14ac:dyDescent="0.25">
      <c r="A1095">
        <v>1247142</v>
      </c>
      <c r="B1095">
        <v>0.73918799999999996</v>
      </c>
      <c r="C1095">
        <v>3</v>
      </c>
      <c r="D1095" t="s">
        <v>2132</v>
      </c>
      <c r="E1095" t="s">
        <v>4723</v>
      </c>
      <c r="F1095" t="s">
        <v>4756</v>
      </c>
      <c r="G1095" t="s">
        <v>1367</v>
      </c>
      <c r="H1095" t="s">
        <v>1463</v>
      </c>
      <c r="I1095" t="s">
        <v>2133</v>
      </c>
      <c r="J1095" t="s">
        <v>4760</v>
      </c>
      <c r="K1095">
        <v>2079</v>
      </c>
      <c r="L1095" s="32" t="s">
        <v>9559</v>
      </c>
    </row>
    <row r="1096" spans="1:12" x14ac:dyDescent="0.25">
      <c r="A1096">
        <v>1190262</v>
      </c>
      <c r="B1096">
        <v>0.47933700000000001</v>
      </c>
      <c r="C1096">
        <v>1</v>
      </c>
      <c r="D1096" t="s">
        <v>1906</v>
      </c>
      <c r="E1096" t="s">
        <v>4723</v>
      </c>
      <c r="F1096" t="s">
        <v>4756</v>
      </c>
      <c r="G1096" t="s">
        <v>1367</v>
      </c>
      <c r="H1096" t="s">
        <v>1463</v>
      </c>
      <c r="I1096" t="s">
        <v>1907</v>
      </c>
      <c r="J1096" t="s">
        <v>4760</v>
      </c>
      <c r="K1096">
        <v>1914</v>
      </c>
      <c r="L1096" s="32" t="s">
        <v>9560</v>
      </c>
    </row>
    <row r="1097" spans="1:12" x14ac:dyDescent="0.25">
      <c r="A1097">
        <v>238450</v>
      </c>
      <c r="B1097">
        <v>0.74294700000000002</v>
      </c>
      <c r="C1097">
        <v>2</v>
      </c>
      <c r="D1097" t="s">
        <v>2251</v>
      </c>
      <c r="E1097" t="s">
        <v>4723</v>
      </c>
      <c r="F1097" t="s">
        <v>4756</v>
      </c>
      <c r="G1097" t="s">
        <v>1367</v>
      </c>
      <c r="H1097" t="s">
        <v>1463</v>
      </c>
      <c r="I1097" t="s">
        <v>2252</v>
      </c>
      <c r="J1097" t="s">
        <v>4760</v>
      </c>
      <c r="K1097">
        <v>3371</v>
      </c>
      <c r="L1097" s="32" t="s">
        <v>9561</v>
      </c>
    </row>
    <row r="1098" spans="1:12" x14ac:dyDescent="0.25">
      <c r="A1098">
        <v>238353</v>
      </c>
      <c r="B1098">
        <v>0.75839100000000004</v>
      </c>
      <c r="C1098">
        <v>3</v>
      </c>
      <c r="D1098" t="s">
        <v>2241</v>
      </c>
      <c r="E1098" t="s">
        <v>4723</v>
      </c>
      <c r="F1098" t="s">
        <v>4756</v>
      </c>
      <c r="G1098" t="s">
        <v>1367</v>
      </c>
      <c r="H1098" t="s">
        <v>1463</v>
      </c>
      <c r="I1098" t="s">
        <v>2242</v>
      </c>
      <c r="J1098" t="s">
        <v>4760</v>
      </c>
      <c r="K1098">
        <v>4198</v>
      </c>
      <c r="L1098" s="32" t="s">
        <v>9562</v>
      </c>
    </row>
    <row r="1099" spans="1:12" x14ac:dyDescent="0.25">
      <c r="A1099">
        <v>195682</v>
      </c>
      <c r="B1099">
        <v>0.51240799999999997</v>
      </c>
      <c r="C1099">
        <v>1</v>
      </c>
      <c r="D1099" t="s">
        <v>1984</v>
      </c>
      <c r="E1099" t="s">
        <v>4723</v>
      </c>
      <c r="F1099" t="s">
        <v>4756</v>
      </c>
      <c r="G1099" t="s">
        <v>1367</v>
      </c>
      <c r="H1099" t="s">
        <v>4758</v>
      </c>
      <c r="I1099" t="s">
        <v>1985</v>
      </c>
      <c r="J1099" t="s">
        <v>4760</v>
      </c>
      <c r="K1099">
        <v>3753</v>
      </c>
      <c r="L1099" s="32" t="s">
        <v>9563</v>
      </c>
    </row>
    <row r="1100" spans="1:12" x14ac:dyDescent="0.25">
      <c r="A1100">
        <v>282481</v>
      </c>
      <c r="B1100">
        <v>0.49323899999999998</v>
      </c>
      <c r="C1100">
        <v>1</v>
      </c>
      <c r="D1100" t="s">
        <v>6942</v>
      </c>
      <c r="E1100" t="s">
        <v>4723</v>
      </c>
      <c r="F1100" t="s">
        <v>4756</v>
      </c>
      <c r="G1100" t="s">
        <v>1367</v>
      </c>
      <c r="H1100" t="s">
        <v>1368</v>
      </c>
      <c r="I1100" t="s">
        <v>6943</v>
      </c>
      <c r="J1100" t="s">
        <v>4760</v>
      </c>
      <c r="K1100">
        <v>2185</v>
      </c>
      <c r="L1100" s="32" t="s">
        <v>9564</v>
      </c>
    </row>
    <row r="1101" spans="1:12" x14ac:dyDescent="0.25">
      <c r="A1101">
        <v>1062716</v>
      </c>
      <c r="B1101">
        <v>0.42293399999999998</v>
      </c>
      <c r="C1101">
        <v>0</v>
      </c>
      <c r="D1101" t="s">
        <v>2474</v>
      </c>
      <c r="E1101" t="s">
        <v>4723</v>
      </c>
      <c r="F1101" t="s">
        <v>4756</v>
      </c>
      <c r="G1101" t="s">
        <v>4758</v>
      </c>
      <c r="H1101" t="s">
        <v>4758</v>
      </c>
      <c r="I1101" t="s">
        <v>2475</v>
      </c>
      <c r="J1101" t="s">
        <v>4760</v>
      </c>
      <c r="K1101">
        <v>973</v>
      </c>
      <c r="L1101" s="32" t="s">
        <v>9565</v>
      </c>
    </row>
    <row r="1102" spans="1:12" x14ac:dyDescent="0.25">
      <c r="A1102">
        <v>1247196</v>
      </c>
      <c r="B1102">
        <v>4.1743540000000001</v>
      </c>
      <c r="C1102">
        <v>0</v>
      </c>
      <c r="D1102" t="s">
        <v>1382</v>
      </c>
      <c r="E1102" t="s">
        <v>4723</v>
      </c>
      <c r="F1102" t="s">
        <v>4756</v>
      </c>
      <c r="G1102" t="s">
        <v>1367</v>
      </c>
      <c r="H1102" t="s">
        <v>1368</v>
      </c>
      <c r="I1102" t="s">
        <v>1383</v>
      </c>
      <c r="J1102" t="s">
        <v>4760</v>
      </c>
      <c r="K1102">
        <v>1995</v>
      </c>
      <c r="L1102" s="32" t="s">
        <v>9566</v>
      </c>
    </row>
    <row r="1103" spans="1:12" x14ac:dyDescent="0.25">
      <c r="A1103">
        <v>1275314</v>
      </c>
      <c r="B1103">
        <v>34.22766</v>
      </c>
      <c r="C1103">
        <v>3</v>
      </c>
      <c r="D1103" t="s">
        <v>2960</v>
      </c>
      <c r="E1103" t="s">
        <v>4723</v>
      </c>
      <c r="F1103" t="s">
        <v>4756</v>
      </c>
      <c r="G1103" t="s">
        <v>4758</v>
      </c>
      <c r="H1103" t="s">
        <v>4758</v>
      </c>
      <c r="I1103" t="s">
        <v>2961</v>
      </c>
      <c r="J1103" t="s">
        <v>4760</v>
      </c>
      <c r="K1103">
        <v>3037</v>
      </c>
      <c r="L1103" s="32" t="s">
        <v>9567</v>
      </c>
    </row>
    <row r="1104" spans="1:12" x14ac:dyDescent="0.25">
      <c r="A1104">
        <v>1275172</v>
      </c>
      <c r="B1104">
        <v>32.430982999999998</v>
      </c>
      <c r="C1104">
        <v>2</v>
      </c>
      <c r="D1104" t="s">
        <v>2946</v>
      </c>
      <c r="E1104" t="s">
        <v>4723</v>
      </c>
      <c r="F1104" t="s">
        <v>4756</v>
      </c>
      <c r="G1104" t="s">
        <v>1367</v>
      </c>
      <c r="H1104" t="s">
        <v>4758</v>
      </c>
      <c r="I1104" t="s">
        <v>2947</v>
      </c>
      <c r="J1104" t="s">
        <v>4760</v>
      </c>
      <c r="K1104">
        <v>3160</v>
      </c>
      <c r="L1104" s="32" t="s">
        <v>9568</v>
      </c>
    </row>
    <row r="1105" spans="1:12" x14ac:dyDescent="0.25">
      <c r="A1105">
        <v>1274923</v>
      </c>
      <c r="B1105">
        <v>1.9935050000000001</v>
      </c>
      <c r="C1105">
        <v>3</v>
      </c>
      <c r="D1105" t="s">
        <v>2919</v>
      </c>
      <c r="E1105" t="s">
        <v>4723</v>
      </c>
      <c r="F1105" t="s">
        <v>4756</v>
      </c>
      <c r="G1105" t="s">
        <v>1367</v>
      </c>
      <c r="H1105" t="s">
        <v>1368</v>
      </c>
      <c r="I1105" t="s">
        <v>2920</v>
      </c>
      <c r="J1105" t="s">
        <v>4760</v>
      </c>
      <c r="K1105">
        <v>3056</v>
      </c>
      <c r="L1105" s="32" t="s">
        <v>9569</v>
      </c>
    </row>
    <row r="1106" spans="1:12" x14ac:dyDescent="0.25">
      <c r="A1106">
        <v>207926</v>
      </c>
      <c r="B1106">
        <v>1.034289</v>
      </c>
      <c r="C1106">
        <v>2</v>
      </c>
      <c r="D1106" t="s">
        <v>3024</v>
      </c>
      <c r="E1106" t="s">
        <v>4723</v>
      </c>
      <c r="F1106" t="s">
        <v>4756</v>
      </c>
      <c r="G1106" t="s">
        <v>1367</v>
      </c>
      <c r="H1106" t="s">
        <v>1463</v>
      </c>
      <c r="I1106" t="s">
        <v>3025</v>
      </c>
      <c r="J1106" t="s">
        <v>4760</v>
      </c>
      <c r="K1106">
        <v>3480</v>
      </c>
      <c r="L1106" s="32" t="s">
        <v>9570</v>
      </c>
    </row>
    <row r="1107" spans="1:12" x14ac:dyDescent="0.25">
      <c r="A1107">
        <v>1213521</v>
      </c>
      <c r="B1107">
        <v>0.54788599999999998</v>
      </c>
      <c r="C1107">
        <v>2</v>
      </c>
      <c r="D1107" t="s">
        <v>3868</v>
      </c>
      <c r="E1107" t="s">
        <v>4723</v>
      </c>
      <c r="F1107" t="s">
        <v>4756</v>
      </c>
      <c r="G1107" t="s">
        <v>1367</v>
      </c>
      <c r="H1107" t="s">
        <v>1463</v>
      </c>
      <c r="I1107" t="s">
        <v>3869</v>
      </c>
      <c r="J1107" t="s">
        <v>4760</v>
      </c>
      <c r="K1107">
        <v>1442</v>
      </c>
      <c r="L1107" s="32" t="s">
        <v>9571</v>
      </c>
    </row>
    <row r="1108" spans="1:12" x14ac:dyDescent="0.25">
      <c r="A1108">
        <v>215481</v>
      </c>
      <c r="B1108">
        <v>1.1774309999999999</v>
      </c>
      <c r="C1108">
        <v>2</v>
      </c>
      <c r="D1108" t="s">
        <v>3574</v>
      </c>
      <c r="E1108" t="s">
        <v>4723</v>
      </c>
      <c r="F1108" t="s">
        <v>4756</v>
      </c>
      <c r="G1108" t="s">
        <v>1367</v>
      </c>
      <c r="H1108" t="s">
        <v>1463</v>
      </c>
      <c r="I1108" t="s">
        <v>3575</v>
      </c>
      <c r="J1108" t="s">
        <v>4760</v>
      </c>
      <c r="K1108">
        <v>2308</v>
      </c>
      <c r="L1108" s="32" t="s">
        <v>9572</v>
      </c>
    </row>
    <row r="1109" spans="1:12" x14ac:dyDescent="0.25">
      <c r="A1109">
        <v>190045</v>
      </c>
      <c r="B1109">
        <v>1.1650529999999999</v>
      </c>
      <c r="C1109">
        <v>1</v>
      </c>
      <c r="D1109" t="s">
        <v>2032</v>
      </c>
      <c r="E1109" t="s">
        <v>4723</v>
      </c>
      <c r="F1109" t="s">
        <v>4756</v>
      </c>
      <c r="G1109" t="s">
        <v>1367</v>
      </c>
      <c r="H1109" t="s">
        <v>6400</v>
      </c>
      <c r="I1109" t="s">
        <v>2033</v>
      </c>
      <c r="J1109" t="s">
        <v>4760</v>
      </c>
      <c r="K1109">
        <v>2374</v>
      </c>
      <c r="L1109" s="32" t="s">
        <v>9573</v>
      </c>
    </row>
    <row r="1110" spans="1:12" x14ac:dyDescent="0.25">
      <c r="A1110">
        <v>1183911</v>
      </c>
      <c r="B1110">
        <v>0.84869399999999995</v>
      </c>
      <c r="C1110">
        <v>3</v>
      </c>
      <c r="D1110" t="s">
        <v>2036</v>
      </c>
      <c r="E1110" t="s">
        <v>4723</v>
      </c>
      <c r="F1110" t="s">
        <v>4756</v>
      </c>
      <c r="G1110" t="s">
        <v>1367</v>
      </c>
      <c r="H1110" t="s">
        <v>6400</v>
      </c>
      <c r="I1110" t="s">
        <v>2037</v>
      </c>
      <c r="J1110" t="s">
        <v>4760</v>
      </c>
      <c r="K1110">
        <v>4754</v>
      </c>
      <c r="L1110" s="32" t="s">
        <v>9574</v>
      </c>
    </row>
    <row r="1111" spans="1:12" x14ac:dyDescent="0.25">
      <c r="A1111">
        <v>1183933</v>
      </c>
      <c r="B1111">
        <v>0.46948099999999998</v>
      </c>
      <c r="C1111">
        <v>3</v>
      </c>
      <c r="D1111" t="s">
        <v>3727</v>
      </c>
      <c r="E1111" t="s">
        <v>4723</v>
      </c>
      <c r="F1111" t="s">
        <v>4756</v>
      </c>
      <c r="G1111" t="s">
        <v>1367</v>
      </c>
      <c r="H1111" t="s">
        <v>4758</v>
      </c>
      <c r="I1111" t="s">
        <v>3728</v>
      </c>
      <c r="J1111" t="s">
        <v>4760</v>
      </c>
      <c r="K1111">
        <v>1360</v>
      </c>
      <c r="L1111" s="32" t="s">
        <v>9575</v>
      </c>
    </row>
    <row r="1112" spans="1:12" x14ac:dyDescent="0.25">
      <c r="A1112">
        <v>347461</v>
      </c>
      <c r="B1112">
        <v>0.95128699999999999</v>
      </c>
      <c r="C1112">
        <v>3</v>
      </c>
      <c r="D1112" t="s">
        <v>6387</v>
      </c>
      <c r="E1112" t="s">
        <v>4723</v>
      </c>
      <c r="F1112" t="s">
        <v>4756</v>
      </c>
      <c r="G1112" t="s">
        <v>1367</v>
      </c>
      <c r="H1112" t="s">
        <v>1463</v>
      </c>
      <c r="I1112" t="s">
        <v>6388</v>
      </c>
      <c r="J1112" t="s">
        <v>4760</v>
      </c>
      <c r="K1112">
        <v>3587</v>
      </c>
      <c r="L1112" s="32" t="s">
        <v>9576</v>
      </c>
    </row>
    <row r="1113" spans="1:12" x14ac:dyDescent="0.25">
      <c r="A1113">
        <v>1197146</v>
      </c>
      <c r="B1113">
        <v>0.62738499999999997</v>
      </c>
      <c r="C1113">
        <v>0</v>
      </c>
      <c r="D1113" t="s">
        <v>6347</v>
      </c>
      <c r="E1113" t="s">
        <v>4723</v>
      </c>
      <c r="F1113" t="s">
        <v>4756</v>
      </c>
      <c r="G1113" t="s">
        <v>1367</v>
      </c>
      <c r="H1113" t="s">
        <v>1463</v>
      </c>
      <c r="I1113" t="s">
        <v>6348</v>
      </c>
      <c r="J1113" t="s">
        <v>4760</v>
      </c>
      <c r="K1113">
        <v>1992</v>
      </c>
      <c r="L1113" s="32" t="s">
        <v>9577</v>
      </c>
    </row>
    <row r="1114" spans="1:12" x14ac:dyDescent="0.25">
      <c r="A1114">
        <v>1196752</v>
      </c>
      <c r="B1114">
        <v>1.3087059999999999</v>
      </c>
      <c r="C1114">
        <v>2</v>
      </c>
      <c r="D1114" t="s">
        <v>2239</v>
      </c>
      <c r="E1114" t="s">
        <v>4723</v>
      </c>
      <c r="F1114" t="s">
        <v>4756</v>
      </c>
      <c r="G1114" t="s">
        <v>1367</v>
      </c>
      <c r="H1114" t="s">
        <v>1463</v>
      </c>
      <c r="I1114" t="s">
        <v>2240</v>
      </c>
      <c r="J1114" t="s">
        <v>4760</v>
      </c>
      <c r="K1114">
        <v>10172</v>
      </c>
      <c r="L1114" s="32" t="s">
        <v>9578</v>
      </c>
    </row>
    <row r="1115" spans="1:12" x14ac:dyDescent="0.25">
      <c r="A1115">
        <v>238330</v>
      </c>
      <c r="B1115">
        <v>1.4923029999999999</v>
      </c>
      <c r="C1115">
        <v>3</v>
      </c>
      <c r="D1115" t="s">
        <v>2485</v>
      </c>
      <c r="E1115" t="s">
        <v>4723</v>
      </c>
      <c r="F1115" t="s">
        <v>4756</v>
      </c>
      <c r="G1115" t="s">
        <v>1367</v>
      </c>
      <c r="H1115" t="s">
        <v>2479</v>
      </c>
      <c r="I1115" t="s">
        <v>2486</v>
      </c>
      <c r="J1115" t="s">
        <v>4760</v>
      </c>
      <c r="K1115">
        <v>6764</v>
      </c>
      <c r="L1115" s="32" t="s">
        <v>9579</v>
      </c>
    </row>
    <row r="1116" spans="1:12" x14ac:dyDescent="0.25">
      <c r="A1116">
        <v>1053900</v>
      </c>
      <c r="B1116">
        <v>0.60783100000000001</v>
      </c>
      <c r="C1116">
        <v>3</v>
      </c>
      <c r="D1116" t="s">
        <v>1495</v>
      </c>
      <c r="E1116" t="s">
        <v>4723</v>
      </c>
      <c r="F1116" t="s">
        <v>4756</v>
      </c>
      <c r="G1116" t="s">
        <v>1367</v>
      </c>
      <c r="H1116" t="s">
        <v>1463</v>
      </c>
      <c r="I1116" t="s">
        <v>1496</v>
      </c>
      <c r="J1116" t="s">
        <v>4760</v>
      </c>
      <c r="K1116">
        <v>2154</v>
      </c>
      <c r="L1116" s="32" t="s">
        <v>9580</v>
      </c>
    </row>
    <row r="1117" spans="1:12" x14ac:dyDescent="0.25">
      <c r="A1117">
        <v>1219860</v>
      </c>
      <c r="B1117">
        <v>2.2758630000000002</v>
      </c>
      <c r="C1117">
        <v>3</v>
      </c>
      <c r="D1117" t="s">
        <v>3568</v>
      </c>
      <c r="E1117" t="s">
        <v>4723</v>
      </c>
      <c r="F1117" t="s">
        <v>4756</v>
      </c>
      <c r="G1117" t="s">
        <v>1367</v>
      </c>
      <c r="H1117" t="s">
        <v>4758</v>
      </c>
      <c r="I1117" t="s">
        <v>3569</v>
      </c>
      <c r="J1117" t="s">
        <v>4760</v>
      </c>
      <c r="K1117">
        <v>9362</v>
      </c>
      <c r="L1117" s="32" t="s">
        <v>9581</v>
      </c>
    </row>
    <row r="1118" spans="1:12" x14ac:dyDescent="0.25">
      <c r="A1118">
        <v>189991</v>
      </c>
      <c r="B1118">
        <v>0.50403699999999996</v>
      </c>
      <c r="C1118">
        <v>2</v>
      </c>
      <c r="D1118" t="s">
        <v>4024</v>
      </c>
      <c r="E1118" t="s">
        <v>4723</v>
      </c>
      <c r="F1118" t="s">
        <v>4756</v>
      </c>
      <c r="G1118" t="s">
        <v>1367</v>
      </c>
      <c r="H1118" t="s">
        <v>1368</v>
      </c>
      <c r="I1118" t="s">
        <v>4025</v>
      </c>
      <c r="J1118" t="s">
        <v>4760</v>
      </c>
      <c r="K1118">
        <v>1933</v>
      </c>
      <c r="L1118" s="32" t="s">
        <v>9582</v>
      </c>
    </row>
    <row r="1119" spans="1:12" x14ac:dyDescent="0.25">
      <c r="A1119">
        <v>282268</v>
      </c>
      <c r="B1119">
        <v>0.60095500000000002</v>
      </c>
      <c r="C1119">
        <v>0</v>
      </c>
      <c r="D1119" t="s">
        <v>6946</v>
      </c>
      <c r="E1119" t="s">
        <v>4723</v>
      </c>
      <c r="F1119" t="s">
        <v>4756</v>
      </c>
      <c r="G1119" t="s">
        <v>1367</v>
      </c>
      <c r="H1119" t="s">
        <v>1368</v>
      </c>
      <c r="I1119" t="s">
        <v>6947</v>
      </c>
      <c r="J1119" t="s">
        <v>4760</v>
      </c>
      <c r="K1119">
        <v>4055</v>
      </c>
      <c r="L1119" s="32" t="s">
        <v>9583</v>
      </c>
    </row>
    <row r="1120" spans="1:12" x14ac:dyDescent="0.25">
      <c r="A1120">
        <v>282522</v>
      </c>
      <c r="B1120">
        <v>0.64339800000000003</v>
      </c>
      <c r="C1120">
        <v>3</v>
      </c>
      <c r="D1120" t="s">
        <v>1547</v>
      </c>
      <c r="E1120" t="s">
        <v>4723</v>
      </c>
      <c r="F1120" t="s">
        <v>4756</v>
      </c>
      <c r="G1120" t="s">
        <v>1367</v>
      </c>
      <c r="H1120" t="s">
        <v>1463</v>
      </c>
      <c r="I1120" t="s">
        <v>1548</v>
      </c>
      <c r="J1120" t="s">
        <v>4760</v>
      </c>
      <c r="K1120">
        <v>4104</v>
      </c>
      <c r="L1120" s="32" t="s">
        <v>9584</v>
      </c>
    </row>
    <row r="1121" spans="1:12" x14ac:dyDescent="0.25">
      <c r="A1121">
        <v>1206515</v>
      </c>
      <c r="B1121">
        <v>0.62436100000000005</v>
      </c>
      <c r="C1121">
        <v>2</v>
      </c>
      <c r="D1121" t="s">
        <v>1475</v>
      </c>
      <c r="E1121" t="s">
        <v>4723</v>
      </c>
      <c r="F1121" t="s">
        <v>4756</v>
      </c>
      <c r="G1121" t="s">
        <v>1367</v>
      </c>
      <c r="H1121" t="s">
        <v>1463</v>
      </c>
      <c r="I1121" t="s">
        <v>1476</v>
      </c>
      <c r="J1121" t="s">
        <v>4760</v>
      </c>
      <c r="K1121">
        <v>3865</v>
      </c>
      <c r="L1121" s="32" t="s">
        <v>9585</v>
      </c>
    </row>
    <row r="1122" spans="1:12" x14ac:dyDescent="0.25">
      <c r="A1122">
        <v>1219664</v>
      </c>
      <c r="B1122">
        <v>9.8421690000000002</v>
      </c>
      <c r="C1122">
        <v>1</v>
      </c>
      <c r="D1122" t="s">
        <v>3489</v>
      </c>
      <c r="E1122" t="s">
        <v>4723</v>
      </c>
      <c r="F1122" t="s">
        <v>4756</v>
      </c>
      <c r="G1122" t="s">
        <v>2297</v>
      </c>
      <c r="H1122" t="s">
        <v>4758</v>
      </c>
      <c r="I1122" t="s">
        <v>3490</v>
      </c>
      <c r="J1122" t="s">
        <v>4760</v>
      </c>
      <c r="K1122">
        <v>10702</v>
      </c>
      <c r="L1122" s="32" t="s">
        <v>9586</v>
      </c>
    </row>
    <row r="1123" spans="1:12" x14ac:dyDescent="0.25">
      <c r="A1123">
        <v>336137</v>
      </c>
      <c r="B1123">
        <v>18.341691999999998</v>
      </c>
      <c r="C1123">
        <v>1</v>
      </c>
      <c r="D1123" t="s">
        <v>3620</v>
      </c>
      <c r="E1123" t="s">
        <v>4723</v>
      </c>
      <c r="F1123" t="s">
        <v>4756</v>
      </c>
      <c r="G1123" t="s">
        <v>4758</v>
      </c>
      <c r="H1123" t="s">
        <v>4758</v>
      </c>
      <c r="I1123" t="s">
        <v>3621</v>
      </c>
      <c r="J1123" t="s">
        <v>4760</v>
      </c>
      <c r="K1123">
        <v>4178</v>
      </c>
      <c r="L1123" s="32" t="s">
        <v>9587</v>
      </c>
    </row>
    <row r="1124" spans="1:12" x14ac:dyDescent="0.25">
      <c r="A1124">
        <v>96019</v>
      </c>
      <c r="B1124">
        <v>0.59865599999999997</v>
      </c>
      <c r="C1124">
        <v>2</v>
      </c>
      <c r="D1124" t="s">
        <v>1366</v>
      </c>
      <c r="E1124" t="s">
        <v>4723</v>
      </c>
      <c r="F1124" t="s">
        <v>4756</v>
      </c>
      <c r="G1124" t="s">
        <v>1367</v>
      </c>
      <c r="H1124" t="s">
        <v>1368</v>
      </c>
      <c r="I1124" t="s">
        <v>1369</v>
      </c>
      <c r="J1124" t="s">
        <v>4760</v>
      </c>
      <c r="K1124">
        <v>1240</v>
      </c>
      <c r="L1124" s="32" t="s">
        <v>9588</v>
      </c>
    </row>
    <row r="1125" spans="1:12" x14ac:dyDescent="0.25">
      <c r="A1125">
        <v>1247063</v>
      </c>
      <c r="B1125">
        <v>0.34715099999999999</v>
      </c>
      <c r="C1125">
        <v>4</v>
      </c>
      <c r="D1125" t="s">
        <v>2186</v>
      </c>
      <c r="E1125" t="s">
        <v>4723</v>
      </c>
      <c r="F1125" t="s">
        <v>4756</v>
      </c>
      <c r="G1125" t="s">
        <v>1367</v>
      </c>
      <c r="H1125" t="s">
        <v>1463</v>
      </c>
      <c r="I1125" t="s">
        <v>2187</v>
      </c>
      <c r="J1125" t="s">
        <v>4760</v>
      </c>
      <c r="K1125">
        <v>1591</v>
      </c>
      <c r="L1125" s="32" t="s">
        <v>9589</v>
      </c>
    </row>
    <row r="1126" spans="1:12" x14ac:dyDescent="0.25">
      <c r="A1126">
        <v>229984</v>
      </c>
      <c r="B1126">
        <v>4.2041919999999999</v>
      </c>
      <c r="C1126">
        <v>2</v>
      </c>
      <c r="D1126" t="s">
        <v>3481</v>
      </c>
      <c r="E1126" t="s">
        <v>4723</v>
      </c>
      <c r="F1126" t="s">
        <v>4756</v>
      </c>
      <c r="G1126" t="s">
        <v>4758</v>
      </c>
      <c r="H1126" t="s">
        <v>4758</v>
      </c>
      <c r="I1126" t="s">
        <v>3482</v>
      </c>
      <c r="J1126" t="s">
        <v>4760</v>
      </c>
      <c r="K1126">
        <v>2908</v>
      </c>
      <c r="L1126" s="32" t="s">
        <v>9590</v>
      </c>
    </row>
    <row r="1127" spans="1:12" x14ac:dyDescent="0.25">
      <c r="A1127">
        <v>335665</v>
      </c>
      <c r="B1127">
        <v>0.36584699999999998</v>
      </c>
      <c r="C1127">
        <v>3</v>
      </c>
      <c r="D1127" t="s">
        <v>2595</v>
      </c>
      <c r="E1127" t="s">
        <v>4723</v>
      </c>
      <c r="F1127" t="s">
        <v>4756</v>
      </c>
      <c r="G1127" t="s">
        <v>1367</v>
      </c>
      <c r="H1127" t="s">
        <v>1368</v>
      </c>
      <c r="I1127" t="s">
        <v>2596</v>
      </c>
      <c r="J1127" t="s">
        <v>4760</v>
      </c>
      <c r="K1127">
        <v>1873</v>
      </c>
      <c r="L1127" s="32" t="s">
        <v>9591</v>
      </c>
    </row>
    <row r="1128" spans="1:12" x14ac:dyDescent="0.25">
      <c r="A1128">
        <v>289293</v>
      </c>
      <c r="B1128">
        <v>0.39120199999999999</v>
      </c>
      <c r="C1128">
        <v>3</v>
      </c>
      <c r="D1128" t="s">
        <v>2996</v>
      </c>
      <c r="E1128" t="s">
        <v>4723</v>
      </c>
      <c r="F1128" t="s">
        <v>4756</v>
      </c>
      <c r="G1128" t="s">
        <v>1367</v>
      </c>
      <c r="H1128" t="s">
        <v>1463</v>
      </c>
      <c r="I1128" t="s">
        <v>2997</v>
      </c>
      <c r="J1128" t="s">
        <v>4760</v>
      </c>
      <c r="K1128">
        <v>1439</v>
      </c>
      <c r="L1128" s="32" t="s">
        <v>9592</v>
      </c>
    </row>
    <row r="1129" spans="1:12" x14ac:dyDescent="0.25">
      <c r="A1129">
        <v>1213241</v>
      </c>
      <c r="B1129">
        <v>0.42540600000000001</v>
      </c>
      <c r="C1129">
        <v>0</v>
      </c>
      <c r="D1129" t="s">
        <v>2907</v>
      </c>
      <c r="E1129" t="s">
        <v>4723</v>
      </c>
      <c r="F1129" t="s">
        <v>4756</v>
      </c>
      <c r="G1129" t="s">
        <v>1367</v>
      </c>
      <c r="H1129" t="s">
        <v>1368</v>
      </c>
      <c r="I1129" t="s">
        <v>2908</v>
      </c>
      <c r="J1129" t="s">
        <v>4760</v>
      </c>
      <c r="K1129">
        <v>2569</v>
      </c>
      <c r="L1129" s="32" t="s">
        <v>9593</v>
      </c>
    </row>
    <row r="1130" spans="1:12" x14ac:dyDescent="0.25">
      <c r="A1130">
        <v>1274801</v>
      </c>
      <c r="B1130">
        <v>0.37748900000000002</v>
      </c>
      <c r="C1130">
        <v>0</v>
      </c>
      <c r="D1130" t="s">
        <v>2725</v>
      </c>
      <c r="E1130" t="s">
        <v>4723</v>
      </c>
      <c r="F1130" t="s">
        <v>4756</v>
      </c>
      <c r="G1130" t="s">
        <v>1367</v>
      </c>
      <c r="H1130" t="s">
        <v>1463</v>
      </c>
      <c r="I1130" t="s">
        <v>2726</v>
      </c>
      <c r="J1130" t="s">
        <v>4760</v>
      </c>
      <c r="K1130">
        <v>1177</v>
      </c>
      <c r="L1130" s="32" t="s">
        <v>9594</v>
      </c>
    </row>
    <row r="1131" spans="1:12" x14ac:dyDescent="0.25">
      <c r="A1131">
        <v>223019</v>
      </c>
      <c r="B1131">
        <v>0.44915699999999997</v>
      </c>
      <c r="C1131">
        <v>3</v>
      </c>
      <c r="D1131" t="s">
        <v>2394</v>
      </c>
      <c r="E1131" t="s">
        <v>4723</v>
      </c>
      <c r="F1131" t="s">
        <v>4756</v>
      </c>
      <c r="G1131" t="s">
        <v>6297</v>
      </c>
      <c r="H1131" t="s">
        <v>2348</v>
      </c>
      <c r="I1131" t="s">
        <v>2395</v>
      </c>
      <c r="J1131" t="s">
        <v>4760</v>
      </c>
      <c r="K1131">
        <v>1272</v>
      </c>
      <c r="L1131" s="32" t="s">
        <v>9595</v>
      </c>
    </row>
    <row r="1132" spans="1:12" x14ac:dyDescent="0.25">
      <c r="A1132">
        <v>1070206</v>
      </c>
      <c r="B1132">
        <v>1.423076</v>
      </c>
      <c r="C1132">
        <v>2</v>
      </c>
      <c r="D1132" t="s">
        <v>2935</v>
      </c>
      <c r="E1132" t="s">
        <v>4723</v>
      </c>
      <c r="F1132" t="s">
        <v>4756</v>
      </c>
      <c r="G1132" t="s">
        <v>1367</v>
      </c>
      <c r="H1132" t="s">
        <v>4758</v>
      </c>
      <c r="I1132" t="s">
        <v>2936</v>
      </c>
      <c r="J1132" t="s">
        <v>4760</v>
      </c>
      <c r="K1132">
        <v>2217</v>
      </c>
      <c r="L1132" s="32" t="s">
        <v>9596</v>
      </c>
    </row>
    <row r="1133" spans="1:12" x14ac:dyDescent="0.25">
      <c r="A1133">
        <v>1275074</v>
      </c>
      <c r="B1133">
        <v>3.5840299999999998</v>
      </c>
      <c r="C1133">
        <v>0</v>
      </c>
      <c r="D1133" t="s">
        <v>1530</v>
      </c>
      <c r="E1133" t="s">
        <v>4723</v>
      </c>
      <c r="F1133" t="s">
        <v>4756</v>
      </c>
      <c r="G1133" t="s">
        <v>1531</v>
      </c>
      <c r="H1133" t="s">
        <v>4758</v>
      </c>
      <c r="I1133" t="s">
        <v>1532</v>
      </c>
      <c r="J1133" t="s">
        <v>4760</v>
      </c>
      <c r="K1133">
        <v>1811</v>
      </c>
      <c r="L1133" s="32" t="s">
        <v>9597</v>
      </c>
    </row>
    <row r="1134" spans="1:12" x14ac:dyDescent="0.25">
      <c r="A1134">
        <v>1408587</v>
      </c>
      <c r="B1134">
        <v>1.0136510000000001</v>
      </c>
      <c r="C1134">
        <v>3</v>
      </c>
      <c r="D1134" t="s">
        <v>3596</v>
      </c>
      <c r="E1134" t="s">
        <v>4723</v>
      </c>
      <c r="F1134" t="s">
        <v>4756</v>
      </c>
      <c r="G1134" t="s">
        <v>1367</v>
      </c>
      <c r="H1134" t="s">
        <v>1463</v>
      </c>
      <c r="I1134" t="s">
        <v>3597</v>
      </c>
      <c r="J1134" t="s">
        <v>4760</v>
      </c>
      <c r="K1134">
        <v>4913</v>
      </c>
      <c r="L1134" s="32" t="s">
        <v>9598</v>
      </c>
    </row>
    <row r="1135" spans="1:12" x14ac:dyDescent="0.25">
      <c r="A1135">
        <v>190289</v>
      </c>
      <c r="B1135">
        <v>2.5597889999999999</v>
      </c>
      <c r="C1135">
        <v>2</v>
      </c>
      <c r="D1135" t="s">
        <v>3418</v>
      </c>
      <c r="E1135" t="s">
        <v>4723</v>
      </c>
      <c r="F1135" t="s">
        <v>4756</v>
      </c>
      <c r="G1135" t="s">
        <v>1367</v>
      </c>
      <c r="H1135" t="s">
        <v>4758</v>
      </c>
      <c r="I1135" t="s">
        <v>3419</v>
      </c>
      <c r="J1135" t="s">
        <v>4760</v>
      </c>
      <c r="K1135">
        <v>3352</v>
      </c>
      <c r="L1135" s="32" t="s">
        <v>9599</v>
      </c>
    </row>
    <row r="1136" spans="1:12" x14ac:dyDescent="0.25">
      <c r="A1136">
        <v>369319</v>
      </c>
      <c r="B1136">
        <v>11.338620000000001</v>
      </c>
      <c r="C1136">
        <v>2</v>
      </c>
      <c r="D1136" t="s">
        <v>3600</v>
      </c>
      <c r="E1136" t="s">
        <v>4723</v>
      </c>
      <c r="F1136" t="s">
        <v>4756</v>
      </c>
      <c r="G1136" t="s">
        <v>1367</v>
      </c>
      <c r="H1136" t="s">
        <v>4758</v>
      </c>
      <c r="I1136" t="s">
        <v>3601</v>
      </c>
      <c r="J1136" t="s">
        <v>4760</v>
      </c>
      <c r="K1136">
        <v>10531</v>
      </c>
      <c r="L1136" s="32" t="s">
        <v>9600</v>
      </c>
    </row>
    <row r="1137" spans="1:12" x14ac:dyDescent="0.25">
      <c r="A1137">
        <v>190327</v>
      </c>
      <c r="B1137">
        <v>0.48211599999999999</v>
      </c>
      <c r="C1137">
        <v>4</v>
      </c>
      <c r="D1137" t="s">
        <v>2030</v>
      </c>
      <c r="E1137" t="s">
        <v>4723</v>
      </c>
      <c r="F1137" t="s">
        <v>4756</v>
      </c>
      <c r="G1137" t="s">
        <v>1367</v>
      </c>
      <c r="H1137" t="s">
        <v>6400</v>
      </c>
      <c r="I1137" t="s">
        <v>2031</v>
      </c>
      <c r="J1137" t="s">
        <v>4760</v>
      </c>
      <c r="K1137">
        <v>2859</v>
      </c>
      <c r="L1137" s="32" t="s">
        <v>9601</v>
      </c>
    </row>
    <row r="1138" spans="1:12" x14ac:dyDescent="0.25">
      <c r="A1138">
        <v>1183870</v>
      </c>
      <c r="B1138">
        <v>0.98807100000000003</v>
      </c>
      <c r="C1138">
        <v>2</v>
      </c>
      <c r="D1138" t="s">
        <v>2000</v>
      </c>
      <c r="E1138" t="s">
        <v>4723</v>
      </c>
      <c r="F1138" t="s">
        <v>4756</v>
      </c>
      <c r="G1138" t="s">
        <v>1367</v>
      </c>
      <c r="H1138" t="s">
        <v>1463</v>
      </c>
      <c r="I1138" t="s">
        <v>2001</v>
      </c>
      <c r="J1138" t="s">
        <v>4760</v>
      </c>
      <c r="K1138">
        <v>4670</v>
      </c>
      <c r="L1138" s="32" t="s">
        <v>9602</v>
      </c>
    </row>
    <row r="1139" spans="1:12" x14ac:dyDescent="0.25">
      <c r="A1139">
        <v>195846</v>
      </c>
      <c r="B1139">
        <v>1.0055959999999999</v>
      </c>
      <c r="C1139">
        <v>3</v>
      </c>
      <c r="D1139" t="s">
        <v>1422</v>
      </c>
      <c r="E1139" t="s">
        <v>4723</v>
      </c>
      <c r="F1139" t="s">
        <v>4756</v>
      </c>
      <c r="G1139" t="s">
        <v>1367</v>
      </c>
      <c r="H1139" t="s">
        <v>1368</v>
      </c>
      <c r="I1139" t="s">
        <v>1423</v>
      </c>
      <c r="J1139" t="s">
        <v>4760</v>
      </c>
      <c r="K1139">
        <v>1707</v>
      </c>
      <c r="L1139" s="32" t="s">
        <v>9603</v>
      </c>
    </row>
    <row r="1140" spans="1:12" x14ac:dyDescent="0.25">
      <c r="A1140">
        <v>1247600</v>
      </c>
      <c r="B1140">
        <v>0.48832900000000001</v>
      </c>
      <c r="C1140">
        <v>0</v>
      </c>
      <c r="D1140" t="s">
        <v>3604</v>
      </c>
      <c r="E1140" t="s">
        <v>4723</v>
      </c>
      <c r="F1140" t="s">
        <v>4756</v>
      </c>
      <c r="G1140" t="s">
        <v>1367</v>
      </c>
      <c r="H1140" t="s">
        <v>1463</v>
      </c>
      <c r="I1140" t="s">
        <v>3605</v>
      </c>
      <c r="J1140" t="s">
        <v>4760</v>
      </c>
      <c r="K1140">
        <v>3596</v>
      </c>
      <c r="L1140" s="32" t="s">
        <v>9604</v>
      </c>
    </row>
    <row r="1141" spans="1:12" x14ac:dyDescent="0.25">
      <c r="A1141">
        <v>190375</v>
      </c>
      <c r="B1141">
        <v>0.55803899999999995</v>
      </c>
      <c r="C1141">
        <v>1</v>
      </c>
      <c r="D1141" t="s">
        <v>2140</v>
      </c>
      <c r="E1141" t="s">
        <v>4723</v>
      </c>
      <c r="F1141" t="s">
        <v>4756</v>
      </c>
      <c r="G1141" t="s">
        <v>1367</v>
      </c>
      <c r="H1141" t="s">
        <v>1463</v>
      </c>
      <c r="I1141" t="s">
        <v>2141</v>
      </c>
      <c r="J1141" t="s">
        <v>4760</v>
      </c>
      <c r="K1141">
        <v>2532</v>
      </c>
      <c r="L1141" s="32" t="s">
        <v>9605</v>
      </c>
    </row>
    <row r="1142" spans="1:12" x14ac:dyDescent="0.25">
      <c r="A1142">
        <v>208005</v>
      </c>
      <c r="B1142">
        <v>0.49284299999999998</v>
      </c>
      <c r="C1142">
        <v>2</v>
      </c>
      <c r="D1142" t="s">
        <v>2278</v>
      </c>
      <c r="E1142" t="s">
        <v>4723</v>
      </c>
      <c r="F1142" t="s">
        <v>4756</v>
      </c>
      <c r="G1142" t="s">
        <v>1367</v>
      </c>
      <c r="H1142" t="s">
        <v>4758</v>
      </c>
      <c r="I1142" t="s">
        <v>2279</v>
      </c>
      <c r="J1142" t="s">
        <v>4760</v>
      </c>
      <c r="K1142">
        <v>826</v>
      </c>
      <c r="L1142" s="32" t="s">
        <v>9606</v>
      </c>
    </row>
    <row r="1143" spans="1:12" x14ac:dyDescent="0.25">
      <c r="A1143">
        <v>238719</v>
      </c>
      <c r="B1143">
        <v>0.44305</v>
      </c>
      <c r="C1143">
        <v>1</v>
      </c>
      <c r="D1143" t="s">
        <v>6294</v>
      </c>
      <c r="E1143" t="s">
        <v>4723</v>
      </c>
      <c r="F1143" t="s">
        <v>4756</v>
      </c>
      <c r="G1143" t="s">
        <v>1367</v>
      </c>
      <c r="H1143" t="s">
        <v>1463</v>
      </c>
      <c r="I1143" t="s">
        <v>6295</v>
      </c>
      <c r="J1143" t="s">
        <v>4760</v>
      </c>
      <c r="K1143">
        <v>1996</v>
      </c>
      <c r="L1143" s="32" t="s">
        <v>9607</v>
      </c>
    </row>
    <row r="1144" spans="1:12" x14ac:dyDescent="0.25">
      <c r="A1144">
        <v>1206648</v>
      </c>
      <c r="B1144">
        <v>2.1939660000000001</v>
      </c>
      <c r="C1144">
        <v>3</v>
      </c>
      <c r="D1144" t="s">
        <v>3582</v>
      </c>
      <c r="E1144" t="s">
        <v>4723</v>
      </c>
      <c r="F1144" t="s">
        <v>4756</v>
      </c>
      <c r="G1144" t="s">
        <v>1367</v>
      </c>
      <c r="H1144" t="s">
        <v>4758</v>
      </c>
      <c r="I1144" t="s">
        <v>3583</v>
      </c>
      <c r="J1144" t="s">
        <v>4760</v>
      </c>
      <c r="K1144">
        <v>8453</v>
      </c>
      <c r="L1144" s="32" t="s">
        <v>9608</v>
      </c>
    </row>
    <row r="1145" spans="1:12" x14ac:dyDescent="0.25">
      <c r="A1145">
        <v>190138</v>
      </c>
      <c r="B1145">
        <v>0.62259799999999998</v>
      </c>
      <c r="C1145">
        <v>2</v>
      </c>
      <c r="D1145" t="s">
        <v>3440</v>
      </c>
      <c r="E1145" t="s">
        <v>4723</v>
      </c>
      <c r="F1145" t="s">
        <v>4756</v>
      </c>
      <c r="G1145" t="s">
        <v>1367</v>
      </c>
      <c r="H1145" t="s">
        <v>4758</v>
      </c>
      <c r="I1145" t="s">
        <v>3441</v>
      </c>
      <c r="J1145" t="s">
        <v>4760</v>
      </c>
      <c r="K1145">
        <v>6203</v>
      </c>
      <c r="L1145" s="32" t="s">
        <v>9609</v>
      </c>
    </row>
    <row r="1146" spans="1:12" x14ac:dyDescent="0.25">
      <c r="A1146">
        <v>153385</v>
      </c>
      <c r="B1146">
        <v>0.484151</v>
      </c>
      <c r="C1146">
        <v>2</v>
      </c>
      <c r="D1146" t="s">
        <v>2064</v>
      </c>
      <c r="E1146" t="s">
        <v>4723</v>
      </c>
      <c r="F1146" t="s">
        <v>4756</v>
      </c>
      <c r="G1146" t="s">
        <v>1367</v>
      </c>
      <c r="H1146" t="s">
        <v>1463</v>
      </c>
      <c r="I1146" t="s">
        <v>2065</v>
      </c>
      <c r="J1146" t="s">
        <v>4760</v>
      </c>
      <c r="K1146">
        <v>3524</v>
      </c>
      <c r="L1146" s="32" t="s">
        <v>9610</v>
      </c>
    </row>
    <row r="1147" spans="1:12" x14ac:dyDescent="0.25">
      <c r="A1147">
        <v>1184203</v>
      </c>
      <c r="B1147">
        <v>3.371842</v>
      </c>
      <c r="C1147">
        <v>3</v>
      </c>
      <c r="D1147" t="s">
        <v>6313</v>
      </c>
      <c r="E1147" t="s">
        <v>4723</v>
      </c>
      <c r="F1147" t="s">
        <v>4756</v>
      </c>
      <c r="G1147" t="s">
        <v>4758</v>
      </c>
      <c r="H1147" t="s">
        <v>1463</v>
      </c>
      <c r="I1147" t="s">
        <v>6314</v>
      </c>
      <c r="J1147" t="s">
        <v>4760</v>
      </c>
      <c r="K1147">
        <v>4495</v>
      </c>
      <c r="L1147" s="32" t="s">
        <v>9611</v>
      </c>
    </row>
    <row r="1148" spans="1:12" x14ac:dyDescent="0.25">
      <c r="A1148">
        <v>1206827</v>
      </c>
      <c r="B1148">
        <v>0.69800099999999998</v>
      </c>
      <c r="C1148">
        <v>3</v>
      </c>
      <c r="D1148" t="s">
        <v>2456</v>
      </c>
      <c r="E1148" t="s">
        <v>4723</v>
      </c>
      <c r="F1148" t="s">
        <v>4756</v>
      </c>
      <c r="G1148" t="s">
        <v>1367</v>
      </c>
      <c r="H1148" t="s">
        <v>2419</v>
      </c>
      <c r="I1148" t="s">
        <v>2457</v>
      </c>
      <c r="J1148" t="s">
        <v>4760</v>
      </c>
      <c r="K1148">
        <v>1764</v>
      </c>
      <c r="L1148" s="32" t="s">
        <v>9612</v>
      </c>
    </row>
    <row r="1149" spans="1:12" x14ac:dyDescent="0.25">
      <c r="A1149">
        <v>1062544</v>
      </c>
      <c r="B1149">
        <v>2.0374340000000002</v>
      </c>
      <c r="C1149">
        <v>2</v>
      </c>
      <c r="D1149" t="s">
        <v>3685</v>
      </c>
      <c r="E1149" t="s">
        <v>4723</v>
      </c>
      <c r="F1149" t="s">
        <v>4756</v>
      </c>
      <c r="G1149" t="s">
        <v>4758</v>
      </c>
      <c r="H1149" t="s">
        <v>4758</v>
      </c>
      <c r="I1149" t="s">
        <v>3686</v>
      </c>
      <c r="J1149" t="s">
        <v>4760</v>
      </c>
      <c r="K1149">
        <v>1769</v>
      </c>
      <c r="L1149" s="32" t="s">
        <v>9613</v>
      </c>
    </row>
    <row r="1150" spans="1:12" x14ac:dyDescent="0.25">
      <c r="A1150">
        <v>347046</v>
      </c>
      <c r="B1150">
        <v>0.40182499999999999</v>
      </c>
      <c r="C1150">
        <v>1</v>
      </c>
      <c r="D1150" t="s">
        <v>2042</v>
      </c>
      <c r="E1150" t="s">
        <v>4723</v>
      </c>
      <c r="F1150" t="s">
        <v>4756</v>
      </c>
      <c r="G1150" t="s">
        <v>1367</v>
      </c>
      <c r="H1150" t="s">
        <v>4758</v>
      </c>
      <c r="I1150" t="s">
        <v>2043</v>
      </c>
      <c r="J1150" t="s">
        <v>4760</v>
      </c>
      <c r="K1150">
        <v>2514</v>
      </c>
      <c r="L1150" s="32" t="s">
        <v>9614</v>
      </c>
    </row>
    <row r="1151" spans="1:12" x14ac:dyDescent="0.25">
      <c r="A1151">
        <v>1183995</v>
      </c>
      <c r="B1151">
        <v>0.18310399999999999</v>
      </c>
      <c r="C1151">
        <v>3</v>
      </c>
      <c r="D1151" t="s">
        <v>2208</v>
      </c>
      <c r="E1151" t="s">
        <v>4723</v>
      </c>
      <c r="F1151" t="s">
        <v>4756</v>
      </c>
      <c r="G1151" t="s">
        <v>1367</v>
      </c>
      <c r="H1151" t="s">
        <v>1463</v>
      </c>
      <c r="I1151" t="s">
        <v>2209</v>
      </c>
      <c r="J1151" t="s">
        <v>4760</v>
      </c>
      <c r="K1151">
        <v>1425</v>
      </c>
      <c r="L1151" s="32" t="s">
        <v>9615</v>
      </c>
    </row>
    <row r="1152" spans="1:12" x14ac:dyDescent="0.25">
      <c r="A1152">
        <v>230207</v>
      </c>
      <c r="B1152">
        <v>0.36320999999999998</v>
      </c>
      <c r="C1152">
        <v>1</v>
      </c>
      <c r="D1152" t="s">
        <v>2435</v>
      </c>
      <c r="E1152" t="s">
        <v>4723</v>
      </c>
      <c r="F1152" t="s">
        <v>4756</v>
      </c>
      <c r="G1152" t="s">
        <v>1367</v>
      </c>
      <c r="H1152" t="s">
        <v>2419</v>
      </c>
      <c r="I1152" t="s">
        <v>2436</v>
      </c>
      <c r="J1152" t="s">
        <v>4760</v>
      </c>
      <c r="K1152">
        <v>1784</v>
      </c>
      <c r="L1152" s="32" t="s">
        <v>9616</v>
      </c>
    </row>
    <row r="1153" spans="1:12" x14ac:dyDescent="0.25">
      <c r="A1153">
        <v>1062335</v>
      </c>
      <c r="B1153">
        <v>0.48626000000000003</v>
      </c>
      <c r="C1153">
        <v>1</v>
      </c>
      <c r="D1153" t="s">
        <v>6351</v>
      </c>
      <c r="E1153" t="s">
        <v>4723</v>
      </c>
      <c r="F1153" t="s">
        <v>4756</v>
      </c>
      <c r="G1153" t="s">
        <v>1367</v>
      </c>
      <c r="H1153" t="s">
        <v>1463</v>
      </c>
      <c r="I1153" t="s">
        <v>6352</v>
      </c>
      <c r="J1153" t="s">
        <v>4760</v>
      </c>
      <c r="K1153">
        <v>2200</v>
      </c>
      <c r="L1153" s="32" t="s">
        <v>9617</v>
      </c>
    </row>
    <row r="1154" spans="1:12" x14ac:dyDescent="0.25">
      <c r="A1154">
        <v>1196792</v>
      </c>
      <c r="B1154">
        <v>0.50535099999999999</v>
      </c>
      <c r="C1154">
        <v>3</v>
      </c>
      <c r="D1154" t="s">
        <v>2170</v>
      </c>
      <c r="E1154" t="s">
        <v>4723</v>
      </c>
      <c r="F1154" t="s">
        <v>4756</v>
      </c>
      <c r="G1154" t="s">
        <v>1367</v>
      </c>
      <c r="H1154" t="s">
        <v>1463</v>
      </c>
      <c r="I1154" t="s">
        <v>2171</v>
      </c>
      <c r="J1154" t="s">
        <v>4760</v>
      </c>
      <c r="K1154">
        <v>4267</v>
      </c>
      <c r="L1154" s="32" t="s">
        <v>9618</v>
      </c>
    </row>
    <row r="1155" spans="1:12" x14ac:dyDescent="0.25">
      <c r="A1155">
        <v>229827</v>
      </c>
      <c r="B1155">
        <v>0.95089500000000005</v>
      </c>
      <c r="C1155">
        <v>1</v>
      </c>
      <c r="D1155" t="s">
        <v>3938</v>
      </c>
      <c r="E1155" t="s">
        <v>4723</v>
      </c>
      <c r="F1155" t="s">
        <v>4756</v>
      </c>
      <c r="G1155" t="s">
        <v>2297</v>
      </c>
      <c r="H1155" t="s">
        <v>4758</v>
      </c>
      <c r="I1155" t="s">
        <v>3939</v>
      </c>
      <c r="J1155" t="s">
        <v>4760</v>
      </c>
      <c r="K1155">
        <v>4262</v>
      </c>
      <c r="L1155" s="32" t="s">
        <v>9619</v>
      </c>
    </row>
    <row r="1156" spans="1:12" x14ac:dyDescent="0.25">
      <c r="A1156">
        <v>295986</v>
      </c>
      <c r="B1156">
        <v>0.592032</v>
      </c>
      <c r="C1156">
        <v>4</v>
      </c>
      <c r="D1156" t="s">
        <v>2472</v>
      </c>
      <c r="E1156" t="s">
        <v>4723</v>
      </c>
      <c r="F1156" t="s">
        <v>4756</v>
      </c>
      <c r="G1156" t="s">
        <v>1367</v>
      </c>
      <c r="H1156" t="s">
        <v>4758</v>
      </c>
      <c r="I1156" t="s">
        <v>2473</v>
      </c>
      <c r="J1156" t="s">
        <v>4760</v>
      </c>
      <c r="K1156">
        <v>1706</v>
      </c>
      <c r="L1156" s="32" t="s">
        <v>9620</v>
      </c>
    </row>
    <row r="1157" spans="1:12" x14ac:dyDescent="0.25">
      <c r="A1157">
        <v>1062698</v>
      </c>
      <c r="B1157">
        <v>0.30361100000000002</v>
      </c>
      <c r="C1157">
        <v>0</v>
      </c>
      <c r="D1157" t="s">
        <v>6339</v>
      </c>
      <c r="E1157" t="s">
        <v>4723</v>
      </c>
      <c r="F1157" t="s">
        <v>4756</v>
      </c>
      <c r="G1157" t="s">
        <v>1367</v>
      </c>
      <c r="H1157" t="s">
        <v>1463</v>
      </c>
      <c r="I1157" t="s">
        <v>6340</v>
      </c>
      <c r="J1157" t="s">
        <v>4760</v>
      </c>
      <c r="K1157">
        <v>2504</v>
      </c>
      <c r="L1157" s="32" t="s">
        <v>9621</v>
      </c>
    </row>
    <row r="1158" spans="1:12" x14ac:dyDescent="0.25">
      <c r="A1158">
        <v>1196675</v>
      </c>
      <c r="B1158">
        <v>0.49155599999999999</v>
      </c>
      <c r="C1158">
        <v>1</v>
      </c>
      <c r="D1158" t="s">
        <v>4028</v>
      </c>
      <c r="E1158" t="s">
        <v>4723</v>
      </c>
      <c r="F1158" t="s">
        <v>4756</v>
      </c>
      <c r="G1158" t="s">
        <v>1367</v>
      </c>
      <c r="H1158" t="s">
        <v>1368</v>
      </c>
      <c r="I1158" t="s">
        <v>4029</v>
      </c>
      <c r="J1158" t="s">
        <v>4760</v>
      </c>
      <c r="K1158">
        <v>1305</v>
      </c>
      <c r="L1158" s="32" t="s">
        <v>9622</v>
      </c>
    </row>
    <row r="1159" spans="1:12" x14ac:dyDescent="0.25">
      <c r="A1159">
        <v>282308</v>
      </c>
      <c r="B1159">
        <v>0.41458600000000001</v>
      </c>
      <c r="C1159">
        <v>2</v>
      </c>
      <c r="D1159" t="s">
        <v>2196</v>
      </c>
      <c r="E1159" t="s">
        <v>4723</v>
      </c>
      <c r="F1159" t="s">
        <v>4756</v>
      </c>
      <c r="G1159" t="s">
        <v>1367</v>
      </c>
      <c r="H1159" t="s">
        <v>1463</v>
      </c>
      <c r="I1159" t="s">
        <v>2197</v>
      </c>
      <c r="J1159" t="s">
        <v>4760</v>
      </c>
      <c r="K1159">
        <v>1254</v>
      </c>
      <c r="L1159" s="32" t="s">
        <v>9623</v>
      </c>
    </row>
    <row r="1160" spans="1:12" x14ac:dyDescent="0.25">
      <c r="A1160">
        <v>230083</v>
      </c>
      <c r="B1160">
        <v>8.1310999999999994E-2</v>
      </c>
      <c r="C1160">
        <v>1</v>
      </c>
      <c r="D1160" t="s">
        <v>1445</v>
      </c>
      <c r="E1160" t="s">
        <v>4723</v>
      </c>
      <c r="F1160" t="s">
        <v>4756</v>
      </c>
      <c r="G1160" t="s">
        <v>1446</v>
      </c>
      <c r="H1160" t="s">
        <v>4758</v>
      </c>
      <c r="I1160" t="s">
        <v>1447</v>
      </c>
      <c r="J1160" t="s">
        <v>4760</v>
      </c>
      <c r="K1160">
        <v>388</v>
      </c>
      <c r="L1160" s="32" t="s">
        <v>9624</v>
      </c>
    </row>
    <row r="1161" spans="1:12" x14ac:dyDescent="0.25">
      <c r="A1161">
        <v>83318</v>
      </c>
      <c r="B1161">
        <v>0.76646999999999998</v>
      </c>
      <c r="C1161">
        <v>0</v>
      </c>
      <c r="D1161" t="s">
        <v>2980</v>
      </c>
      <c r="E1161" t="s">
        <v>4723</v>
      </c>
      <c r="F1161" t="s">
        <v>4756</v>
      </c>
      <c r="G1161" t="s">
        <v>1367</v>
      </c>
      <c r="H1161" t="s">
        <v>1463</v>
      </c>
      <c r="I1161" t="s">
        <v>2981</v>
      </c>
      <c r="J1161" t="s">
        <v>4760</v>
      </c>
      <c r="K1161">
        <v>1812</v>
      </c>
      <c r="L1161" s="32" t="s">
        <v>9625</v>
      </c>
    </row>
    <row r="1162" spans="1:12" x14ac:dyDescent="0.25">
      <c r="A1162">
        <v>1213085</v>
      </c>
      <c r="B1162">
        <v>0.52643499999999999</v>
      </c>
      <c r="C1162">
        <v>3</v>
      </c>
      <c r="D1162" t="s">
        <v>1386</v>
      </c>
      <c r="E1162" t="s">
        <v>4723</v>
      </c>
      <c r="F1162" t="s">
        <v>4756</v>
      </c>
      <c r="G1162" t="s">
        <v>1367</v>
      </c>
      <c r="H1162" t="s">
        <v>1368</v>
      </c>
      <c r="I1162" t="s">
        <v>1387</v>
      </c>
      <c r="J1162" t="s">
        <v>4760</v>
      </c>
      <c r="K1162">
        <v>1789</v>
      </c>
      <c r="L1162" s="32" t="s">
        <v>9626</v>
      </c>
    </row>
    <row r="1163" spans="1:12" x14ac:dyDescent="0.25">
      <c r="A1163">
        <v>1247238</v>
      </c>
      <c r="B1163">
        <v>1.4497310000000001</v>
      </c>
      <c r="C1163">
        <v>1</v>
      </c>
      <c r="D1163" t="s">
        <v>1390</v>
      </c>
      <c r="E1163" t="s">
        <v>4723</v>
      </c>
      <c r="F1163" t="s">
        <v>4756</v>
      </c>
      <c r="G1163" t="s">
        <v>1367</v>
      </c>
      <c r="H1163" t="s">
        <v>1368</v>
      </c>
      <c r="I1163" t="s">
        <v>1391</v>
      </c>
      <c r="J1163" t="s">
        <v>4760</v>
      </c>
      <c r="K1163">
        <v>3436</v>
      </c>
      <c r="L1163" s="32" t="s">
        <v>9627</v>
      </c>
    </row>
    <row r="1164" spans="1:12" x14ac:dyDescent="0.25">
      <c r="A1164">
        <v>1247278</v>
      </c>
      <c r="B1164">
        <v>0.46957100000000002</v>
      </c>
      <c r="C1164">
        <v>1</v>
      </c>
      <c r="D1164" t="s">
        <v>3900</v>
      </c>
      <c r="E1164" t="s">
        <v>4723</v>
      </c>
      <c r="F1164" t="s">
        <v>4756</v>
      </c>
      <c r="G1164" t="s">
        <v>1367</v>
      </c>
      <c r="H1164" t="s">
        <v>1463</v>
      </c>
      <c r="I1164" t="s">
        <v>3901</v>
      </c>
      <c r="J1164" t="s">
        <v>4760</v>
      </c>
      <c r="K1164">
        <v>2209</v>
      </c>
      <c r="L1164" s="32" t="s">
        <v>9628</v>
      </c>
    </row>
    <row r="1165" spans="1:12" x14ac:dyDescent="0.25">
      <c r="A1165">
        <v>215797</v>
      </c>
      <c r="B1165">
        <v>0.84421400000000002</v>
      </c>
      <c r="C1165">
        <v>4</v>
      </c>
      <c r="D1165" t="s">
        <v>1378</v>
      </c>
      <c r="E1165" t="s">
        <v>4723</v>
      </c>
      <c r="F1165" t="s">
        <v>4756</v>
      </c>
      <c r="G1165" t="s">
        <v>1367</v>
      </c>
      <c r="H1165" t="s">
        <v>4758</v>
      </c>
      <c r="I1165" t="s">
        <v>1379</v>
      </c>
      <c r="J1165" t="s">
        <v>4760</v>
      </c>
      <c r="K1165">
        <v>2994</v>
      </c>
      <c r="L1165" s="32" t="s">
        <v>9629</v>
      </c>
    </row>
    <row r="1166" spans="1:12" x14ac:dyDescent="0.25">
      <c r="A1166">
        <v>1247160</v>
      </c>
      <c r="B1166">
        <v>2.9558559999999998</v>
      </c>
      <c r="C1166">
        <v>1</v>
      </c>
      <c r="D1166" t="s">
        <v>3766</v>
      </c>
      <c r="E1166" t="s">
        <v>4723</v>
      </c>
      <c r="F1166" t="s">
        <v>4756</v>
      </c>
      <c r="G1166" t="s">
        <v>1367</v>
      </c>
      <c r="H1166" t="s">
        <v>4758</v>
      </c>
      <c r="I1166" t="s">
        <v>3767</v>
      </c>
      <c r="J1166" t="s">
        <v>4760</v>
      </c>
      <c r="K1166">
        <v>2790</v>
      </c>
      <c r="L1166" s="32" t="s">
        <v>9630</v>
      </c>
    </row>
    <row r="1167" spans="1:12" x14ac:dyDescent="0.25">
      <c r="A1167">
        <v>303686</v>
      </c>
      <c r="B1167">
        <v>0.63345099999999999</v>
      </c>
      <c r="C1167">
        <v>0</v>
      </c>
      <c r="D1167" t="s">
        <v>1418</v>
      </c>
      <c r="E1167" t="s">
        <v>4723</v>
      </c>
      <c r="F1167" t="s">
        <v>4756</v>
      </c>
      <c r="G1167" t="s">
        <v>1367</v>
      </c>
      <c r="H1167" t="s">
        <v>1368</v>
      </c>
      <c r="I1167" t="s">
        <v>1419</v>
      </c>
      <c r="J1167" t="s">
        <v>4760</v>
      </c>
      <c r="K1167">
        <v>1947</v>
      </c>
      <c r="L1167" s="32" t="s">
        <v>9631</v>
      </c>
    </row>
    <row r="1168" spans="1:12" x14ac:dyDescent="0.25">
      <c r="A1168">
        <v>1247559</v>
      </c>
      <c r="B1168">
        <v>1.0165470000000001</v>
      </c>
      <c r="C1168">
        <v>1</v>
      </c>
      <c r="D1168" t="s">
        <v>2502</v>
      </c>
      <c r="E1168" t="s">
        <v>4723</v>
      </c>
      <c r="F1168" t="s">
        <v>4756</v>
      </c>
      <c r="G1168" t="s">
        <v>2450</v>
      </c>
      <c r="H1168" t="s">
        <v>2479</v>
      </c>
      <c r="I1168" t="s">
        <v>2503</v>
      </c>
      <c r="J1168" t="s">
        <v>4760</v>
      </c>
      <c r="K1168">
        <v>2073</v>
      </c>
      <c r="L1168" s="32" t="s">
        <v>9632</v>
      </c>
    </row>
    <row r="1169" spans="1:12" x14ac:dyDescent="0.25">
      <c r="A1169">
        <v>1054053</v>
      </c>
      <c r="B1169">
        <v>3.4841479999999998</v>
      </c>
      <c r="C1169">
        <v>0</v>
      </c>
      <c r="D1169" t="s">
        <v>3507</v>
      </c>
      <c r="E1169" t="s">
        <v>4723</v>
      </c>
      <c r="F1169" t="s">
        <v>4756</v>
      </c>
      <c r="G1169" t="s">
        <v>1367</v>
      </c>
      <c r="H1169" t="s">
        <v>4758</v>
      </c>
      <c r="I1169" t="s">
        <v>3508</v>
      </c>
      <c r="J1169" t="s">
        <v>4760</v>
      </c>
      <c r="K1169">
        <v>6325</v>
      </c>
      <c r="L1169" s="32" t="s">
        <v>9633</v>
      </c>
    </row>
    <row r="1170" spans="1:12" x14ac:dyDescent="0.25">
      <c r="A1170">
        <v>105728</v>
      </c>
      <c r="B1170">
        <v>4.323677</v>
      </c>
      <c r="C1170">
        <v>1</v>
      </c>
      <c r="D1170" t="s">
        <v>3820</v>
      </c>
      <c r="E1170" t="s">
        <v>4723</v>
      </c>
      <c r="F1170" t="s">
        <v>4756</v>
      </c>
      <c r="G1170" t="s">
        <v>2297</v>
      </c>
      <c r="H1170" t="s">
        <v>4758</v>
      </c>
      <c r="I1170" t="s">
        <v>3821</v>
      </c>
      <c r="J1170" t="s">
        <v>4760</v>
      </c>
      <c r="K1170">
        <v>2608</v>
      </c>
      <c r="L1170" s="32" t="s">
        <v>9634</v>
      </c>
    </row>
    <row r="1171" spans="1:12" x14ac:dyDescent="0.25">
      <c r="A1171">
        <v>258068</v>
      </c>
      <c r="B1171">
        <v>0.39246300000000001</v>
      </c>
      <c r="C1171">
        <v>1</v>
      </c>
      <c r="D1171" t="s">
        <v>1396</v>
      </c>
      <c r="E1171" t="s">
        <v>4723</v>
      </c>
      <c r="F1171" t="s">
        <v>4756</v>
      </c>
      <c r="G1171" t="s">
        <v>1367</v>
      </c>
      <c r="H1171" t="s">
        <v>1368</v>
      </c>
      <c r="I1171" t="s">
        <v>1397</v>
      </c>
      <c r="J1171" t="s">
        <v>4760</v>
      </c>
      <c r="K1171">
        <v>1365</v>
      </c>
      <c r="L1171" s="32" t="s">
        <v>9635</v>
      </c>
    </row>
    <row r="1172" spans="1:12" x14ac:dyDescent="0.25">
      <c r="A1172">
        <v>1247339</v>
      </c>
      <c r="B1172">
        <v>173.65765099999999</v>
      </c>
      <c r="C1172">
        <v>2</v>
      </c>
      <c r="D1172" t="s">
        <v>3634</v>
      </c>
      <c r="E1172" t="s">
        <v>4723</v>
      </c>
      <c r="F1172" t="s">
        <v>4756</v>
      </c>
      <c r="G1172" t="s">
        <v>4758</v>
      </c>
      <c r="H1172" t="s">
        <v>4758</v>
      </c>
      <c r="I1172" t="s">
        <v>3635</v>
      </c>
      <c r="J1172" t="s">
        <v>4760</v>
      </c>
      <c r="K1172">
        <v>266</v>
      </c>
      <c r="L1172" s="32" t="s">
        <v>9636</v>
      </c>
    </row>
    <row r="1173" spans="1:12" x14ac:dyDescent="0.25">
      <c r="A1173">
        <v>96162</v>
      </c>
      <c r="B1173">
        <v>0.60439500000000002</v>
      </c>
      <c r="C1173">
        <v>3</v>
      </c>
      <c r="D1173" t="s">
        <v>2431</v>
      </c>
      <c r="E1173" t="s">
        <v>4723</v>
      </c>
      <c r="F1173" t="s">
        <v>4756</v>
      </c>
      <c r="G1173" t="s">
        <v>1367</v>
      </c>
      <c r="H1173" t="s">
        <v>2419</v>
      </c>
      <c r="I1173" t="s">
        <v>2432</v>
      </c>
      <c r="J1173" t="s">
        <v>4760</v>
      </c>
      <c r="K1173">
        <v>2461</v>
      </c>
      <c r="L1173" s="32" t="s">
        <v>9637</v>
      </c>
    </row>
    <row r="1174" spans="1:12" x14ac:dyDescent="0.25">
      <c r="A1174">
        <v>1062293</v>
      </c>
      <c r="B1174">
        <v>0.78686</v>
      </c>
      <c r="C1174">
        <v>2</v>
      </c>
      <c r="D1174" t="s">
        <v>6944</v>
      </c>
      <c r="E1174" t="s">
        <v>4723</v>
      </c>
      <c r="F1174" t="s">
        <v>4756</v>
      </c>
      <c r="G1174" t="s">
        <v>1367</v>
      </c>
      <c r="H1174" t="s">
        <v>4758</v>
      </c>
      <c r="I1174" t="s">
        <v>6945</v>
      </c>
      <c r="J1174" t="s">
        <v>4760</v>
      </c>
      <c r="K1174">
        <v>2394</v>
      </c>
      <c r="L1174" s="32" t="s">
        <v>9638</v>
      </c>
    </row>
    <row r="1175" spans="1:12" x14ac:dyDescent="0.25">
      <c r="A1175">
        <v>282501</v>
      </c>
      <c r="B1175">
        <v>0.242896</v>
      </c>
      <c r="C1175">
        <v>0</v>
      </c>
      <c r="D1175" t="s">
        <v>3444</v>
      </c>
      <c r="E1175" t="s">
        <v>4723</v>
      </c>
      <c r="F1175" t="s">
        <v>4756</v>
      </c>
      <c r="G1175" t="s">
        <v>1367</v>
      </c>
      <c r="H1175" t="s">
        <v>1463</v>
      </c>
      <c r="I1175" t="s">
        <v>3445</v>
      </c>
      <c r="J1175" t="s">
        <v>4760</v>
      </c>
      <c r="K1175">
        <v>2585</v>
      </c>
      <c r="L1175" s="32" t="s">
        <v>9639</v>
      </c>
    </row>
    <row r="1176" spans="1:12" x14ac:dyDescent="0.25">
      <c r="A1176">
        <v>153426</v>
      </c>
      <c r="B1176">
        <v>1881.1228699999999</v>
      </c>
      <c r="C1176">
        <v>1</v>
      </c>
      <c r="D1176" t="s">
        <v>1432</v>
      </c>
      <c r="E1176" t="s">
        <v>4723</v>
      </c>
      <c r="F1176" t="s">
        <v>4756</v>
      </c>
      <c r="G1176" t="s">
        <v>4758</v>
      </c>
      <c r="H1176" t="s">
        <v>4758</v>
      </c>
      <c r="I1176" t="s">
        <v>1433</v>
      </c>
      <c r="J1176" t="s">
        <v>4760</v>
      </c>
      <c r="K1176">
        <v>426</v>
      </c>
      <c r="L1176" s="32" t="s">
        <v>9640</v>
      </c>
    </row>
    <row r="1177" spans="1:12" x14ac:dyDescent="0.25">
      <c r="A1177">
        <v>83189</v>
      </c>
      <c r="B1177">
        <v>0.39068599999999998</v>
      </c>
      <c r="C1177">
        <v>3</v>
      </c>
      <c r="D1177" t="s">
        <v>1400</v>
      </c>
      <c r="E1177" t="s">
        <v>4723</v>
      </c>
      <c r="F1177" t="s">
        <v>4756</v>
      </c>
      <c r="G1177" t="s">
        <v>1367</v>
      </c>
      <c r="H1177" t="s">
        <v>1368</v>
      </c>
      <c r="I1177" t="s">
        <v>1401</v>
      </c>
      <c r="J1177" t="s">
        <v>4760</v>
      </c>
      <c r="K1177">
        <v>3307</v>
      </c>
      <c r="L1177" s="32" t="s">
        <v>9641</v>
      </c>
    </row>
    <row r="1178" spans="1:12" x14ac:dyDescent="0.25">
      <c r="A1178">
        <v>1247378</v>
      </c>
      <c r="B1178">
        <v>0.479879</v>
      </c>
      <c r="C1178">
        <v>3</v>
      </c>
      <c r="D1178" t="s">
        <v>2008</v>
      </c>
      <c r="E1178" t="s">
        <v>4723</v>
      </c>
      <c r="F1178" t="s">
        <v>4756</v>
      </c>
      <c r="G1178" t="s">
        <v>1367</v>
      </c>
      <c r="H1178" t="s">
        <v>1463</v>
      </c>
      <c r="I1178" t="s">
        <v>2009</v>
      </c>
      <c r="J1178" t="s">
        <v>4760</v>
      </c>
      <c r="K1178">
        <v>4262</v>
      </c>
      <c r="L1178" s="32" t="s">
        <v>9642</v>
      </c>
    </row>
    <row r="1179" spans="1:12" x14ac:dyDescent="0.25">
      <c r="A1179">
        <v>195926</v>
      </c>
      <c r="B1179">
        <v>0.75753300000000001</v>
      </c>
      <c r="C1179">
        <v>0</v>
      </c>
      <c r="D1179" t="s">
        <v>2527</v>
      </c>
      <c r="E1179" t="s">
        <v>4723</v>
      </c>
      <c r="F1179" t="s">
        <v>4756</v>
      </c>
      <c r="G1179" t="s">
        <v>4758</v>
      </c>
      <c r="H1179" t="s">
        <v>4758</v>
      </c>
      <c r="I1179" t="s">
        <v>2528</v>
      </c>
      <c r="J1179" t="s">
        <v>4760</v>
      </c>
      <c r="K1179">
        <v>1153</v>
      </c>
      <c r="L1179" s="32" t="s">
        <v>9643</v>
      </c>
    </row>
    <row r="1180" spans="1:12" x14ac:dyDescent="0.25">
      <c r="A1180">
        <v>1054286</v>
      </c>
      <c r="B1180">
        <v>0.50318799999999997</v>
      </c>
      <c r="C1180">
        <v>2</v>
      </c>
      <c r="D1180" t="s">
        <v>1493</v>
      </c>
      <c r="E1180" t="s">
        <v>4723</v>
      </c>
      <c r="F1180" t="s">
        <v>4756</v>
      </c>
      <c r="G1180" t="s">
        <v>1367</v>
      </c>
      <c r="H1180" t="s">
        <v>1463</v>
      </c>
      <c r="I1180" t="s">
        <v>1494</v>
      </c>
      <c r="J1180" t="s">
        <v>4760</v>
      </c>
      <c r="K1180">
        <v>1907</v>
      </c>
      <c r="L1180" s="32" t="s">
        <v>9644</v>
      </c>
    </row>
    <row r="1181" spans="1:12" x14ac:dyDescent="0.25">
      <c r="A1181">
        <v>1219841</v>
      </c>
      <c r="B1181">
        <v>0.89989399999999997</v>
      </c>
      <c r="C1181">
        <v>0</v>
      </c>
      <c r="D1181" t="s">
        <v>1479</v>
      </c>
      <c r="E1181" t="s">
        <v>4723</v>
      </c>
      <c r="F1181" t="s">
        <v>4756</v>
      </c>
      <c r="G1181" t="s">
        <v>1367</v>
      </c>
      <c r="H1181" t="s">
        <v>4758</v>
      </c>
      <c r="I1181" t="s">
        <v>1480</v>
      </c>
      <c r="J1181" t="s">
        <v>4760</v>
      </c>
      <c r="K1181">
        <v>1519</v>
      </c>
      <c r="L1181" s="32" t="s">
        <v>9645</v>
      </c>
    </row>
    <row r="1182" spans="1:12" x14ac:dyDescent="0.25">
      <c r="A1182">
        <v>1219705</v>
      </c>
      <c r="B1182">
        <v>0.33428799999999997</v>
      </c>
      <c r="C1182">
        <v>2</v>
      </c>
      <c r="D1182" t="s">
        <v>6391</v>
      </c>
      <c r="E1182" t="s">
        <v>4723</v>
      </c>
      <c r="F1182" t="s">
        <v>4756</v>
      </c>
      <c r="G1182" t="s">
        <v>1367</v>
      </c>
      <c r="H1182" t="s">
        <v>1463</v>
      </c>
      <c r="I1182" t="s">
        <v>6392</v>
      </c>
      <c r="J1182" t="s">
        <v>4760</v>
      </c>
      <c r="K1182">
        <v>1930</v>
      </c>
      <c r="L1182" s="32" t="s">
        <v>9646</v>
      </c>
    </row>
    <row r="1183" spans="1:12" x14ac:dyDescent="0.25">
      <c r="A1183">
        <v>1197185</v>
      </c>
      <c r="B1183">
        <v>0.45095299999999999</v>
      </c>
      <c r="C1183">
        <v>2</v>
      </c>
      <c r="D1183" t="s">
        <v>3705</v>
      </c>
      <c r="E1183" t="s">
        <v>4723</v>
      </c>
      <c r="F1183" t="s">
        <v>4756</v>
      </c>
      <c r="G1183" t="s">
        <v>1367</v>
      </c>
      <c r="H1183" t="s">
        <v>2610</v>
      </c>
      <c r="I1183" t="s">
        <v>3706</v>
      </c>
      <c r="J1183" t="s">
        <v>4760</v>
      </c>
      <c r="K1183">
        <v>1179</v>
      </c>
      <c r="L1183" s="32" t="s">
        <v>9647</v>
      </c>
    </row>
    <row r="1184" spans="1:12" x14ac:dyDescent="0.25">
      <c r="A1184">
        <v>347245</v>
      </c>
      <c r="B1184">
        <v>0.371832</v>
      </c>
      <c r="C1184">
        <v>2</v>
      </c>
      <c r="D1184" t="s">
        <v>2460</v>
      </c>
      <c r="E1184" t="s">
        <v>4723</v>
      </c>
      <c r="F1184" t="s">
        <v>4756</v>
      </c>
      <c r="G1184" t="s">
        <v>1367</v>
      </c>
      <c r="H1184" t="s">
        <v>2419</v>
      </c>
      <c r="I1184" t="s">
        <v>2461</v>
      </c>
      <c r="J1184" t="s">
        <v>4760</v>
      </c>
      <c r="K1184">
        <v>982</v>
      </c>
      <c r="L1184" s="32" t="s">
        <v>9648</v>
      </c>
    </row>
    <row r="1185" spans="1:12" x14ac:dyDescent="0.25">
      <c r="A1185">
        <v>1062581</v>
      </c>
      <c r="B1185">
        <v>0.46135399999999999</v>
      </c>
      <c r="C1185">
        <v>0</v>
      </c>
      <c r="D1185" t="s">
        <v>6343</v>
      </c>
      <c r="E1185" t="s">
        <v>4723</v>
      </c>
      <c r="F1185" t="s">
        <v>4756</v>
      </c>
      <c r="G1185" t="s">
        <v>1367</v>
      </c>
      <c r="H1185" t="s">
        <v>1463</v>
      </c>
      <c r="I1185" t="s">
        <v>6344</v>
      </c>
      <c r="J1185" t="s">
        <v>4760</v>
      </c>
      <c r="K1185">
        <v>3290</v>
      </c>
      <c r="L1185" s="32" t="s">
        <v>9649</v>
      </c>
    </row>
    <row r="1186" spans="1:12" x14ac:dyDescent="0.25">
      <c r="A1186">
        <v>1196713</v>
      </c>
      <c r="B1186">
        <v>0.995749</v>
      </c>
      <c r="C1186">
        <v>2</v>
      </c>
      <c r="D1186" t="s">
        <v>2317</v>
      </c>
      <c r="E1186" t="s">
        <v>4723</v>
      </c>
      <c r="F1186" t="s">
        <v>4756</v>
      </c>
      <c r="G1186" t="s">
        <v>2297</v>
      </c>
      <c r="H1186" t="s">
        <v>4758</v>
      </c>
      <c r="I1186" t="s">
        <v>2318</v>
      </c>
      <c r="J1186" t="s">
        <v>4760</v>
      </c>
      <c r="K1186">
        <v>2373</v>
      </c>
      <c r="L1186" s="32" t="s">
        <v>9650</v>
      </c>
    </row>
    <row r="1187" spans="1:12" x14ac:dyDescent="0.25">
      <c r="A1187">
        <v>249403</v>
      </c>
      <c r="B1187">
        <v>0.50408500000000001</v>
      </c>
      <c r="C1187">
        <v>0</v>
      </c>
      <c r="D1187" t="s">
        <v>2984</v>
      </c>
      <c r="E1187" t="s">
        <v>4723</v>
      </c>
      <c r="F1187" t="s">
        <v>4756</v>
      </c>
      <c r="G1187" t="s">
        <v>1367</v>
      </c>
      <c r="H1187" t="s">
        <v>1463</v>
      </c>
      <c r="I1187" t="s">
        <v>2985</v>
      </c>
      <c r="J1187" t="s">
        <v>4760</v>
      </c>
      <c r="K1187">
        <v>2774</v>
      </c>
      <c r="L1187" s="32" t="s">
        <v>9651</v>
      </c>
    </row>
    <row r="1188" spans="1:12" x14ac:dyDescent="0.25">
      <c r="A1188">
        <v>1213122</v>
      </c>
      <c r="B1188">
        <v>0.42266999999999999</v>
      </c>
      <c r="C1188">
        <v>1</v>
      </c>
      <c r="D1188" t="s">
        <v>2970</v>
      </c>
      <c r="E1188" t="s">
        <v>4723</v>
      </c>
      <c r="F1188" t="s">
        <v>4756</v>
      </c>
      <c r="G1188" t="s">
        <v>1367</v>
      </c>
      <c r="H1188" t="s">
        <v>1463</v>
      </c>
      <c r="I1188" t="s">
        <v>2971</v>
      </c>
      <c r="J1188" t="s">
        <v>4760</v>
      </c>
      <c r="K1188">
        <v>1560</v>
      </c>
      <c r="L1188" s="32" t="s">
        <v>9652</v>
      </c>
    </row>
    <row r="1189" spans="1:12" x14ac:dyDescent="0.25">
      <c r="A1189">
        <v>1212990</v>
      </c>
      <c r="B1189">
        <v>1.4812700000000001</v>
      </c>
      <c r="C1189">
        <v>3</v>
      </c>
      <c r="D1189" t="s">
        <v>3616</v>
      </c>
      <c r="E1189" t="s">
        <v>4723</v>
      </c>
      <c r="F1189" t="s">
        <v>4756</v>
      </c>
      <c r="G1189" t="s">
        <v>1367</v>
      </c>
      <c r="H1189" t="s">
        <v>1463</v>
      </c>
      <c r="I1189" t="s">
        <v>3617</v>
      </c>
      <c r="J1189" t="s">
        <v>4760</v>
      </c>
      <c r="K1189">
        <v>4487</v>
      </c>
      <c r="L1189" s="32" t="s">
        <v>9653</v>
      </c>
    </row>
    <row r="1190" spans="1:12" x14ac:dyDescent="0.25">
      <c r="A1190">
        <v>190500</v>
      </c>
      <c r="B1190">
        <v>0.80518100000000004</v>
      </c>
      <c r="C1190">
        <v>0</v>
      </c>
      <c r="D1190" t="s">
        <v>2072</v>
      </c>
      <c r="E1190" t="s">
        <v>4723</v>
      </c>
      <c r="F1190" t="s">
        <v>4756</v>
      </c>
      <c r="G1190" t="s">
        <v>1367</v>
      </c>
      <c r="H1190" t="s">
        <v>1463</v>
      </c>
      <c r="I1190" t="s">
        <v>2073</v>
      </c>
      <c r="J1190" t="s">
        <v>4760</v>
      </c>
      <c r="K1190">
        <v>4691</v>
      </c>
      <c r="L1190" s="32" t="s">
        <v>9654</v>
      </c>
    </row>
    <row r="1191" spans="1:12" x14ac:dyDescent="0.25">
      <c r="A1191">
        <v>1184285</v>
      </c>
      <c r="B1191">
        <v>0.74638199999999999</v>
      </c>
      <c r="C1191">
        <v>3</v>
      </c>
      <c r="D1191" t="s">
        <v>3878</v>
      </c>
      <c r="E1191" t="s">
        <v>4723</v>
      </c>
      <c r="F1191" t="s">
        <v>4756</v>
      </c>
      <c r="G1191" t="s">
        <v>1367</v>
      </c>
      <c r="H1191" t="s">
        <v>1463</v>
      </c>
      <c r="I1191" t="s">
        <v>3879</v>
      </c>
      <c r="J1191" t="s">
        <v>4760</v>
      </c>
      <c r="K1191">
        <v>5050</v>
      </c>
      <c r="L1191" s="32" t="s">
        <v>9655</v>
      </c>
    </row>
    <row r="1192" spans="1:12" x14ac:dyDescent="0.25">
      <c r="A1192">
        <v>215579</v>
      </c>
      <c r="B1192">
        <v>0.49717600000000001</v>
      </c>
      <c r="C1192">
        <v>3</v>
      </c>
      <c r="D1192" t="s">
        <v>1471</v>
      </c>
      <c r="E1192" t="s">
        <v>4723</v>
      </c>
      <c r="F1192" t="s">
        <v>4756</v>
      </c>
      <c r="G1192" t="s">
        <v>1367</v>
      </c>
      <c r="H1192" t="s">
        <v>1463</v>
      </c>
      <c r="I1192" t="s">
        <v>1472</v>
      </c>
      <c r="J1192" t="s">
        <v>4760</v>
      </c>
      <c r="K1192">
        <v>2162</v>
      </c>
      <c r="L1192" s="32" t="s">
        <v>9656</v>
      </c>
    </row>
    <row r="1193" spans="1:12" x14ac:dyDescent="0.25">
      <c r="A1193">
        <v>1219621</v>
      </c>
      <c r="B1193">
        <v>0.50277799999999995</v>
      </c>
      <c r="C1193">
        <v>1</v>
      </c>
      <c r="D1193" t="s">
        <v>3725</v>
      </c>
      <c r="E1193" t="s">
        <v>4723</v>
      </c>
      <c r="F1193" t="s">
        <v>4756</v>
      </c>
      <c r="G1193" t="s">
        <v>1367</v>
      </c>
      <c r="H1193" t="s">
        <v>4758</v>
      </c>
      <c r="I1193" t="s">
        <v>3726</v>
      </c>
      <c r="J1193" t="s">
        <v>4760</v>
      </c>
      <c r="K1193">
        <v>2944</v>
      </c>
      <c r="L1193" s="32" t="s">
        <v>9657</v>
      </c>
    </row>
    <row r="1194" spans="1:12" x14ac:dyDescent="0.25">
      <c r="A1194">
        <v>347441</v>
      </c>
      <c r="B1194">
        <v>0.69836500000000001</v>
      </c>
      <c r="C1194">
        <v>3</v>
      </c>
      <c r="D1194" t="s">
        <v>3014</v>
      </c>
      <c r="E1194" t="s">
        <v>4723</v>
      </c>
      <c r="F1194" t="s">
        <v>4756</v>
      </c>
      <c r="G1194" t="s">
        <v>1367</v>
      </c>
      <c r="H1194" t="s">
        <v>1463</v>
      </c>
      <c r="I1194" t="s">
        <v>3015</v>
      </c>
      <c r="J1194" t="s">
        <v>4760</v>
      </c>
      <c r="K1194">
        <v>2920</v>
      </c>
      <c r="L1194" s="32" t="s">
        <v>9658</v>
      </c>
    </row>
    <row r="1195" spans="1:12" x14ac:dyDescent="0.25">
      <c r="A1195">
        <v>1213426</v>
      </c>
      <c r="B1195">
        <v>0.26570500000000002</v>
      </c>
      <c r="C1195">
        <v>2</v>
      </c>
      <c r="D1195" t="s">
        <v>2739</v>
      </c>
      <c r="E1195" t="s">
        <v>4723</v>
      </c>
      <c r="F1195" t="s">
        <v>4756</v>
      </c>
      <c r="G1195" t="s">
        <v>1367</v>
      </c>
      <c r="H1195" t="s">
        <v>1463</v>
      </c>
      <c r="I1195" t="s">
        <v>2740</v>
      </c>
      <c r="J1195" t="s">
        <v>4760</v>
      </c>
      <c r="K1195">
        <v>2818</v>
      </c>
      <c r="L1195" s="32" t="s">
        <v>9659</v>
      </c>
    </row>
    <row r="1196" spans="1:12" x14ac:dyDescent="0.25">
      <c r="A1196">
        <v>223155</v>
      </c>
      <c r="B1196">
        <v>0.41506900000000002</v>
      </c>
      <c r="C1196">
        <v>0</v>
      </c>
      <c r="D1196" t="s">
        <v>1485</v>
      </c>
      <c r="E1196" t="s">
        <v>4723</v>
      </c>
      <c r="F1196" t="s">
        <v>4756</v>
      </c>
      <c r="G1196" t="s">
        <v>1367</v>
      </c>
      <c r="H1196" t="s">
        <v>1463</v>
      </c>
      <c r="I1196" t="s">
        <v>1486</v>
      </c>
      <c r="J1196" t="s">
        <v>4760</v>
      </c>
      <c r="K1196">
        <v>4014</v>
      </c>
      <c r="L1196" s="32" t="s">
        <v>9660</v>
      </c>
    </row>
    <row r="1197" spans="1:12" x14ac:dyDescent="0.25">
      <c r="A1197">
        <v>1219765</v>
      </c>
      <c r="B1197">
        <v>0.66416200000000003</v>
      </c>
      <c r="C1197">
        <v>3</v>
      </c>
      <c r="D1197" t="s">
        <v>1430</v>
      </c>
      <c r="E1197" t="s">
        <v>4723</v>
      </c>
      <c r="F1197" t="s">
        <v>4756</v>
      </c>
      <c r="G1197" t="s">
        <v>1367</v>
      </c>
      <c r="H1197" t="s">
        <v>1368</v>
      </c>
      <c r="I1197" t="s">
        <v>1431</v>
      </c>
      <c r="J1197" t="s">
        <v>4760</v>
      </c>
      <c r="K1197">
        <v>2208</v>
      </c>
      <c r="L1197" s="32" t="s">
        <v>9661</v>
      </c>
    </row>
    <row r="1198" spans="1:12" x14ac:dyDescent="0.25">
      <c r="A1198">
        <v>1247679</v>
      </c>
      <c r="B1198">
        <v>0.49535099999999999</v>
      </c>
      <c r="C1198">
        <v>0</v>
      </c>
      <c r="D1198" t="s">
        <v>2799</v>
      </c>
      <c r="E1198" t="s">
        <v>4723</v>
      </c>
      <c r="F1198" t="s">
        <v>4756</v>
      </c>
      <c r="G1198" t="s">
        <v>1367</v>
      </c>
      <c r="H1198" t="s">
        <v>1463</v>
      </c>
      <c r="I1198" t="s">
        <v>2800</v>
      </c>
      <c r="J1198" t="s">
        <v>4760</v>
      </c>
      <c r="K1198">
        <v>7235</v>
      </c>
      <c r="L1198" s="32" t="s">
        <v>9662</v>
      </c>
    </row>
    <row r="1199" spans="1:12" x14ac:dyDescent="0.25">
      <c r="A1199">
        <v>202000</v>
      </c>
      <c r="B1199">
        <v>0.50586600000000004</v>
      </c>
      <c r="C1199">
        <v>2</v>
      </c>
      <c r="D1199" t="s">
        <v>6353</v>
      </c>
      <c r="E1199" t="s">
        <v>4723</v>
      </c>
      <c r="F1199" t="s">
        <v>4756</v>
      </c>
      <c r="G1199" t="s">
        <v>1367</v>
      </c>
      <c r="H1199" t="s">
        <v>1463</v>
      </c>
      <c r="I1199" t="s">
        <v>6354</v>
      </c>
      <c r="J1199" t="s">
        <v>4760</v>
      </c>
      <c r="K1199">
        <v>1403</v>
      </c>
      <c r="L1199" s="32" t="s">
        <v>9663</v>
      </c>
    </row>
    <row r="1200" spans="1:12" x14ac:dyDescent="0.25">
      <c r="A1200">
        <v>1196811</v>
      </c>
      <c r="B1200">
        <v>0.43914999999999998</v>
      </c>
      <c r="C1200">
        <v>0</v>
      </c>
      <c r="D1200" t="s">
        <v>2204</v>
      </c>
      <c r="E1200" t="s">
        <v>4723</v>
      </c>
      <c r="F1200" t="s">
        <v>4756</v>
      </c>
      <c r="G1200" t="s">
        <v>1367</v>
      </c>
      <c r="H1200" t="s">
        <v>1463</v>
      </c>
      <c r="I1200" t="s">
        <v>2205</v>
      </c>
      <c r="J1200" t="s">
        <v>4760</v>
      </c>
      <c r="K1200">
        <v>1945</v>
      </c>
      <c r="L1200" s="32" t="s">
        <v>9664</v>
      </c>
    </row>
    <row r="1201" spans="1:12" x14ac:dyDescent="0.25">
      <c r="A1201">
        <v>230164</v>
      </c>
      <c r="B1201">
        <v>2.0052660000000002</v>
      </c>
      <c r="C1201">
        <v>2</v>
      </c>
      <c r="D1201" t="s">
        <v>3715</v>
      </c>
      <c r="E1201" t="s">
        <v>4723</v>
      </c>
      <c r="F1201" t="s">
        <v>4756</v>
      </c>
      <c r="G1201" t="s">
        <v>1367</v>
      </c>
      <c r="H1201" t="s">
        <v>2610</v>
      </c>
      <c r="I1201" t="s">
        <v>3716</v>
      </c>
      <c r="J1201" t="s">
        <v>4760</v>
      </c>
      <c r="K1201">
        <v>6060</v>
      </c>
      <c r="L1201" s="32" t="s">
        <v>9665</v>
      </c>
    </row>
    <row r="1202" spans="1:12" x14ac:dyDescent="0.25">
      <c r="A1202">
        <v>347344</v>
      </c>
      <c r="B1202">
        <v>8.2579829999999994</v>
      </c>
      <c r="C1202">
        <v>1</v>
      </c>
      <c r="D1202" t="s">
        <v>2156</v>
      </c>
      <c r="E1202" t="s">
        <v>4723</v>
      </c>
      <c r="F1202" t="s">
        <v>4756</v>
      </c>
      <c r="G1202" t="s">
        <v>1367</v>
      </c>
      <c r="H1202" t="s">
        <v>4758</v>
      </c>
      <c r="I1202" t="s">
        <v>2157</v>
      </c>
      <c r="J1202" t="s">
        <v>4760</v>
      </c>
      <c r="K1202">
        <v>1302</v>
      </c>
      <c r="L1202" s="32" t="s">
        <v>9666</v>
      </c>
    </row>
    <row r="1203" spans="1:12" x14ac:dyDescent="0.25">
      <c r="A1203">
        <v>229682</v>
      </c>
      <c r="B1203">
        <v>0.72116599999999997</v>
      </c>
      <c r="C1203">
        <v>0</v>
      </c>
      <c r="D1203" t="s">
        <v>2509</v>
      </c>
      <c r="E1203" t="s">
        <v>4723</v>
      </c>
      <c r="F1203" t="s">
        <v>4756</v>
      </c>
      <c r="G1203" t="s">
        <v>2450</v>
      </c>
      <c r="H1203" t="s">
        <v>2505</v>
      </c>
      <c r="I1203" t="s">
        <v>2510</v>
      </c>
      <c r="J1203" t="s">
        <v>4760</v>
      </c>
      <c r="K1203">
        <v>1666</v>
      </c>
      <c r="L1203" s="32" t="s">
        <v>9667</v>
      </c>
    </row>
    <row r="1204" spans="1:12" x14ac:dyDescent="0.25">
      <c r="A1204">
        <v>1054112</v>
      </c>
      <c r="B1204">
        <v>22.103767999999999</v>
      </c>
      <c r="C1204">
        <v>1</v>
      </c>
      <c r="D1204" t="s">
        <v>2858</v>
      </c>
      <c r="E1204" t="s">
        <v>4723</v>
      </c>
      <c r="F1204" t="s">
        <v>4756</v>
      </c>
      <c r="G1204" t="s">
        <v>6297</v>
      </c>
      <c r="H1204" t="s">
        <v>1463</v>
      </c>
      <c r="I1204" t="s">
        <v>2859</v>
      </c>
      <c r="J1204" t="s">
        <v>4760</v>
      </c>
      <c r="K1204">
        <v>7967</v>
      </c>
      <c r="L1204" s="32" t="s">
        <v>9668</v>
      </c>
    </row>
    <row r="1205" spans="1:12" x14ac:dyDescent="0.25">
      <c r="A1205">
        <v>1239600</v>
      </c>
      <c r="B1205">
        <v>0.448681</v>
      </c>
      <c r="C1205">
        <v>2</v>
      </c>
      <c r="D1205" t="s">
        <v>2108</v>
      </c>
      <c r="E1205" t="s">
        <v>4723</v>
      </c>
      <c r="F1205" t="s">
        <v>4756</v>
      </c>
      <c r="G1205" t="s">
        <v>1367</v>
      </c>
      <c r="H1205" t="s">
        <v>1463</v>
      </c>
      <c r="I1205" t="s">
        <v>2109</v>
      </c>
      <c r="J1205" t="s">
        <v>4760</v>
      </c>
      <c r="K1205">
        <v>1111</v>
      </c>
      <c r="L1205" s="32" t="s">
        <v>9669</v>
      </c>
    </row>
    <row r="1206" spans="1:12" x14ac:dyDescent="0.25">
      <c r="A1206">
        <v>207690</v>
      </c>
      <c r="B1206">
        <v>0.50298200000000004</v>
      </c>
      <c r="C1206">
        <v>1</v>
      </c>
      <c r="D1206" t="s">
        <v>2418</v>
      </c>
      <c r="E1206" t="s">
        <v>4723</v>
      </c>
      <c r="F1206" t="s">
        <v>4756</v>
      </c>
      <c r="G1206" t="s">
        <v>1367</v>
      </c>
      <c r="H1206" t="s">
        <v>2419</v>
      </c>
      <c r="I1206" t="s">
        <v>2420</v>
      </c>
      <c r="J1206" t="s">
        <v>4760</v>
      </c>
      <c r="K1206">
        <v>1479</v>
      </c>
      <c r="L1206" s="32" t="s">
        <v>9670</v>
      </c>
    </row>
    <row r="1207" spans="1:12" x14ac:dyDescent="0.25">
      <c r="A1207">
        <v>1062176</v>
      </c>
      <c r="B1207">
        <v>0.502965</v>
      </c>
      <c r="C1207">
        <v>1</v>
      </c>
      <c r="D1207" t="s">
        <v>2120</v>
      </c>
      <c r="E1207" t="s">
        <v>4723</v>
      </c>
      <c r="F1207" t="s">
        <v>4756</v>
      </c>
      <c r="G1207" t="s">
        <v>1367</v>
      </c>
      <c r="H1207" t="s">
        <v>1463</v>
      </c>
      <c r="I1207" t="s">
        <v>2121</v>
      </c>
      <c r="J1207" t="s">
        <v>4760</v>
      </c>
      <c r="K1207">
        <v>2012</v>
      </c>
      <c r="L1207" s="32" t="s">
        <v>9671</v>
      </c>
    </row>
    <row r="1208" spans="1:12" x14ac:dyDescent="0.25">
      <c r="A1208">
        <v>207810</v>
      </c>
      <c r="B1208">
        <v>0.36574400000000001</v>
      </c>
      <c r="C1208">
        <v>2</v>
      </c>
      <c r="D1208" t="s">
        <v>2229</v>
      </c>
      <c r="E1208" t="s">
        <v>4723</v>
      </c>
      <c r="F1208" t="s">
        <v>4756</v>
      </c>
      <c r="G1208" t="s">
        <v>1367</v>
      </c>
      <c r="H1208" t="s">
        <v>1463</v>
      </c>
      <c r="I1208" t="s">
        <v>2230</v>
      </c>
      <c r="J1208" t="s">
        <v>4760</v>
      </c>
      <c r="K1208">
        <v>1042</v>
      </c>
      <c r="L1208" s="32" t="s">
        <v>9672</v>
      </c>
    </row>
    <row r="1209" spans="1:12" x14ac:dyDescent="0.25">
      <c r="A1209">
        <v>238232</v>
      </c>
      <c r="B1209">
        <v>0.55032099999999995</v>
      </c>
      <c r="C1209">
        <v>0</v>
      </c>
      <c r="D1209" t="s">
        <v>3864</v>
      </c>
      <c r="E1209" t="s">
        <v>4723</v>
      </c>
      <c r="F1209" t="s">
        <v>4756</v>
      </c>
      <c r="G1209" t="s">
        <v>1367</v>
      </c>
      <c r="H1209" t="s">
        <v>1463</v>
      </c>
      <c r="I1209" t="s">
        <v>3865</v>
      </c>
      <c r="J1209" t="s">
        <v>4760</v>
      </c>
      <c r="K1209">
        <v>2191</v>
      </c>
      <c r="L1209" s="32" t="s">
        <v>9673</v>
      </c>
    </row>
    <row r="1210" spans="1:12" x14ac:dyDescent="0.25">
      <c r="A1210">
        <v>215438</v>
      </c>
      <c r="B1210">
        <v>1.907132</v>
      </c>
      <c r="C1210">
        <v>2</v>
      </c>
      <c r="D1210" t="s">
        <v>3882</v>
      </c>
      <c r="E1210" t="s">
        <v>4723</v>
      </c>
      <c r="F1210" t="s">
        <v>4756</v>
      </c>
      <c r="G1210" t="s">
        <v>1367</v>
      </c>
      <c r="H1210" t="s">
        <v>1463</v>
      </c>
      <c r="I1210" t="s">
        <v>3883</v>
      </c>
      <c r="J1210" t="s">
        <v>4760</v>
      </c>
      <c r="K1210">
        <v>6151</v>
      </c>
      <c r="L1210" s="32" t="s">
        <v>9674</v>
      </c>
    </row>
    <row r="1211" spans="1:12" x14ac:dyDescent="0.25">
      <c r="A1211">
        <v>215617</v>
      </c>
      <c r="B1211">
        <v>1.194976</v>
      </c>
      <c r="C1211">
        <v>1</v>
      </c>
      <c r="D1211" t="s">
        <v>3590</v>
      </c>
      <c r="E1211" t="s">
        <v>4723</v>
      </c>
      <c r="F1211" t="s">
        <v>4756</v>
      </c>
      <c r="G1211" t="s">
        <v>1367</v>
      </c>
      <c r="H1211" t="s">
        <v>1463</v>
      </c>
      <c r="I1211" t="s">
        <v>3591</v>
      </c>
      <c r="J1211" t="s">
        <v>4760</v>
      </c>
      <c r="K1211">
        <v>7695</v>
      </c>
      <c r="L1211" s="32" t="s">
        <v>9675</v>
      </c>
    </row>
    <row r="1212" spans="1:12" x14ac:dyDescent="0.25">
      <c r="A1212">
        <v>190228</v>
      </c>
      <c r="B1212">
        <v>1.348867</v>
      </c>
      <c r="C1212">
        <v>0</v>
      </c>
      <c r="D1212" t="s">
        <v>2498</v>
      </c>
      <c r="E1212" t="s">
        <v>4723</v>
      </c>
      <c r="F1212" t="s">
        <v>4756</v>
      </c>
      <c r="G1212" t="s">
        <v>2450</v>
      </c>
      <c r="H1212" t="s">
        <v>4758</v>
      </c>
      <c r="I1212" t="s">
        <v>2499</v>
      </c>
      <c r="J1212" t="s">
        <v>4760</v>
      </c>
      <c r="K1212">
        <v>3397</v>
      </c>
      <c r="L1212" s="32" t="s">
        <v>9676</v>
      </c>
    </row>
    <row r="1213" spans="1:12" x14ac:dyDescent="0.25">
      <c r="A1213">
        <v>1054013</v>
      </c>
      <c r="B1213">
        <v>0.50219599999999998</v>
      </c>
      <c r="C1213">
        <v>0</v>
      </c>
      <c r="D1213" t="s">
        <v>7080</v>
      </c>
      <c r="E1213" t="s">
        <v>4723</v>
      </c>
      <c r="F1213" t="s">
        <v>4756</v>
      </c>
      <c r="G1213" t="s">
        <v>2297</v>
      </c>
      <c r="H1213" t="s">
        <v>2307</v>
      </c>
      <c r="I1213" t="s">
        <v>7081</v>
      </c>
      <c r="J1213" t="s">
        <v>4760</v>
      </c>
      <c r="K1213">
        <v>2713</v>
      </c>
      <c r="L1213" s="32" t="s">
        <v>9677</v>
      </c>
    </row>
    <row r="1214" spans="1:12" x14ac:dyDescent="0.25">
      <c r="A1214">
        <v>263231</v>
      </c>
      <c r="B1214">
        <v>0.48295500000000002</v>
      </c>
      <c r="C1214">
        <v>3</v>
      </c>
      <c r="D1214" t="s">
        <v>6355</v>
      </c>
      <c r="E1214" t="s">
        <v>4723</v>
      </c>
      <c r="F1214" t="s">
        <v>4756</v>
      </c>
      <c r="G1214" t="s">
        <v>1367</v>
      </c>
      <c r="H1214" t="s">
        <v>1463</v>
      </c>
      <c r="I1214" t="s">
        <v>6356</v>
      </c>
      <c r="J1214" t="s">
        <v>4760</v>
      </c>
      <c r="K1214">
        <v>3948</v>
      </c>
      <c r="L1214" s="32" t="s">
        <v>9678</v>
      </c>
    </row>
    <row r="1215" spans="1:12" x14ac:dyDescent="0.25">
      <c r="A1215">
        <v>1196829</v>
      </c>
      <c r="B1215">
        <v>0.99969300000000005</v>
      </c>
      <c r="C1215">
        <v>1</v>
      </c>
      <c r="D1215" t="s">
        <v>3944</v>
      </c>
      <c r="E1215" t="s">
        <v>4723</v>
      </c>
      <c r="F1215" t="s">
        <v>4756</v>
      </c>
      <c r="G1215" t="s">
        <v>1367</v>
      </c>
      <c r="H1215" t="s">
        <v>4758</v>
      </c>
      <c r="I1215" t="s">
        <v>3945</v>
      </c>
      <c r="J1215" t="s">
        <v>4760</v>
      </c>
      <c r="K1215">
        <v>3044</v>
      </c>
      <c r="L1215" s="32" t="s">
        <v>9679</v>
      </c>
    </row>
    <row r="1216" spans="1:12" x14ac:dyDescent="0.25">
      <c r="A1216">
        <v>296041</v>
      </c>
      <c r="B1216">
        <v>0.49805199999999999</v>
      </c>
      <c r="C1216">
        <v>3</v>
      </c>
      <c r="D1216" t="s">
        <v>2425</v>
      </c>
      <c r="E1216" t="s">
        <v>4723</v>
      </c>
      <c r="F1216" t="s">
        <v>4756</v>
      </c>
      <c r="G1216" t="s">
        <v>1367</v>
      </c>
      <c r="H1216" t="s">
        <v>2419</v>
      </c>
      <c r="I1216" t="s">
        <v>2426</v>
      </c>
      <c r="J1216" t="s">
        <v>4760</v>
      </c>
      <c r="K1216">
        <v>1571</v>
      </c>
      <c r="L1216" s="32" t="s">
        <v>9680</v>
      </c>
    </row>
    <row r="1217" spans="1:12" x14ac:dyDescent="0.25">
      <c r="A1217">
        <v>1062237</v>
      </c>
      <c r="B1217">
        <v>0.81262999999999996</v>
      </c>
      <c r="C1217">
        <v>3</v>
      </c>
      <c r="D1217" t="s">
        <v>2221</v>
      </c>
      <c r="E1217" t="s">
        <v>4723</v>
      </c>
      <c r="F1217" t="s">
        <v>4756</v>
      </c>
      <c r="G1217" t="s">
        <v>1367</v>
      </c>
      <c r="H1217" t="s">
        <v>1463</v>
      </c>
      <c r="I1217" t="s">
        <v>2222</v>
      </c>
      <c r="J1217" t="s">
        <v>4760</v>
      </c>
      <c r="K1217">
        <v>3550</v>
      </c>
      <c r="L1217" s="32" t="s">
        <v>9681</v>
      </c>
    </row>
    <row r="1218" spans="1:12" x14ac:dyDescent="0.25">
      <c r="A1218">
        <v>238151</v>
      </c>
      <c r="B1218">
        <v>0.494168</v>
      </c>
      <c r="C1218">
        <v>3</v>
      </c>
      <c r="D1218" t="s">
        <v>2249</v>
      </c>
      <c r="E1218" t="s">
        <v>4723</v>
      </c>
      <c r="F1218" t="s">
        <v>4756</v>
      </c>
      <c r="G1218" t="s">
        <v>1367</v>
      </c>
      <c r="H1218" t="s">
        <v>1463</v>
      </c>
      <c r="I1218" t="s">
        <v>2250</v>
      </c>
      <c r="J1218" t="s">
        <v>4760</v>
      </c>
      <c r="K1218">
        <v>3341</v>
      </c>
      <c r="L1218" s="32" t="s">
        <v>9682</v>
      </c>
    </row>
    <row r="1219" spans="1:12" x14ac:dyDescent="0.25">
      <c r="A1219">
        <v>238431</v>
      </c>
      <c r="B1219">
        <v>0.49676500000000001</v>
      </c>
      <c r="C1219">
        <v>0</v>
      </c>
      <c r="D1219" t="s">
        <v>3012</v>
      </c>
      <c r="E1219" t="s">
        <v>4723</v>
      </c>
      <c r="F1219" t="s">
        <v>4756</v>
      </c>
      <c r="G1219" t="s">
        <v>1367</v>
      </c>
      <c r="H1219" t="s">
        <v>1463</v>
      </c>
      <c r="I1219" t="s">
        <v>3013</v>
      </c>
      <c r="J1219" t="s">
        <v>4760</v>
      </c>
      <c r="K1219">
        <v>4873</v>
      </c>
      <c r="L1219" s="32" t="s">
        <v>9683</v>
      </c>
    </row>
    <row r="1220" spans="1:12" x14ac:dyDescent="0.25">
      <c r="A1220">
        <v>1213404</v>
      </c>
      <c r="B1220">
        <v>0.75567700000000004</v>
      </c>
      <c r="C1220">
        <v>0</v>
      </c>
      <c r="D1220" t="s">
        <v>2034</v>
      </c>
      <c r="E1220" t="s">
        <v>4723</v>
      </c>
      <c r="F1220" t="s">
        <v>4756</v>
      </c>
      <c r="G1220" t="s">
        <v>1367</v>
      </c>
      <c r="H1220" t="s">
        <v>6400</v>
      </c>
      <c r="I1220" t="s">
        <v>2035</v>
      </c>
      <c r="J1220" t="s">
        <v>4760</v>
      </c>
      <c r="K1220">
        <v>4254</v>
      </c>
      <c r="L1220" s="32" t="s">
        <v>9684</v>
      </c>
    </row>
    <row r="1221" spans="1:12" x14ac:dyDescent="0.25">
      <c r="A1221">
        <v>1183889</v>
      </c>
      <c r="B1221">
        <v>0.37279299999999999</v>
      </c>
      <c r="C1221">
        <v>3</v>
      </c>
      <c r="D1221" t="s">
        <v>1958</v>
      </c>
      <c r="E1221" t="s">
        <v>4723</v>
      </c>
      <c r="F1221" t="s">
        <v>4756</v>
      </c>
      <c r="G1221" t="s">
        <v>1367</v>
      </c>
      <c r="H1221" t="s">
        <v>1463</v>
      </c>
      <c r="I1221" t="s">
        <v>1959</v>
      </c>
      <c r="J1221" t="s">
        <v>4760</v>
      </c>
      <c r="K1221">
        <v>3980</v>
      </c>
      <c r="L1221" s="32" t="s">
        <v>9685</v>
      </c>
    </row>
    <row r="1222" spans="1:12" x14ac:dyDescent="0.25">
      <c r="A1222">
        <v>195432</v>
      </c>
      <c r="B1222">
        <v>68.324402000000006</v>
      </c>
      <c r="C1222">
        <v>1</v>
      </c>
      <c r="D1222" t="s">
        <v>2966</v>
      </c>
      <c r="E1222" t="s">
        <v>4723</v>
      </c>
      <c r="F1222" t="s">
        <v>4756</v>
      </c>
      <c r="G1222" t="s">
        <v>4758</v>
      </c>
      <c r="H1222" t="s">
        <v>4758</v>
      </c>
      <c r="I1222" t="s">
        <v>2967</v>
      </c>
      <c r="J1222" t="s">
        <v>4760</v>
      </c>
      <c r="K1222">
        <v>3328</v>
      </c>
      <c r="L1222" s="32" t="s">
        <v>9686</v>
      </c>
    </row>
    <row r="1223" spans="1:12" x14ac:dyDescent="0.25">
      <c r="A1223">
        <v>1275374</v>
      </c>
      <c r="B1223">
        <v>1.721338</v>
      </c>
      <c r="C1223">
        <v>0</v>
      </c>
      <c r="D1223" t="s">
        <v>2452</v>
      </c>
      <c r="E1223" t="s">
        <v>4723</v>
      </c>
      <c r="F1223" t="s">
        <v>4756</v>
      </c>
      <c r="G1223" t="s">
        <v>4758</v>
      </c>
      <c r="H1223" t="s">
        <v>4758</v>
      </c>
      <c r="I1223" t="s">
        <v>2453</v>
      </c>
      <c r="J1223" t="s">
        <v>4760</v>
      </c>
      <c r="K1223">
        <v>1519</v>
      </c>
      <c r="L1223" s="32" t="s">
        <v>9687</v>
      </c>
    </row>
    <row r="1224" spans="1:12" x14ac:dyDescent="0.25">
      <c r="A1224">
        <v>1062496</v>
      </c>
      <c r="B1224">
        <v>0.61718600000000001</v>
      </c>
      <c r="C1224">
        <v>3</v>
      </c>
      <c r="D1224" t="s">
        <v>3548</v>
      </c>
      <c r="E1224" t="s">
        <v>4723</v>
      </c>
      <c r="F1224" t="s">
        <v>4756</v>
      </c>
      <c r="G1224" t="s">
        <v>1367</v>
      </c>
      <c r="H1224" t="s">
        <v>1463</v>
      </c>
      <c r="I1224" t="s">
        <v>3549</v>
      </c>
      <c r="J1224" t="s">
        <v>4760</v>
      </c>
      <c r="K1224">
        <v>5724</v>
      </c>
      <c r="L1224" s="32" t="s">
        <v>9688</v>
      </c>
    </row>
    <row r="1225" spans="1:12" x14ac:dyDescent="0.25">
      <c r="A1225">
        <v>106140</v>
      </c>
      <c r="B1225">
        <v>0.38630100000000001</v>
      </c>
      <c r="C1225">
        <v>3</v>
      </c>
      <c r="D1225" t="s">
        <v>2086</v>
      </c>
      <c r="E1225" t="s">
        <v>4723</v>
      </c>
      <c r="F1225" t="s">
        <v>4756</v>
      </c>
      <c r="G1225" t="s">
        <v>1367</v>
      </c>
      <c r="H1225" t="s">
        <v>1463</v>
      </c>
      <c r="I1225" t="s">
        <v>2087</v>
      </c>
      <c r="J1225" t="s">
        <v>4760</v>
      </c>
      <c r="K1225">
        <v>3825</v>
      </c>
      <c r="L1225" s="32" t="s">
        <v>9689</v>
      </c>
    </row>
    <row r="1226" spans="1:12" x14ac:dyDescent="0.25">
      <c r="A1226">
        <v>207481</v>
      </c>
      <c r="B1226">
        <v>1.0417380000000001</v>
      </c>
      <c r="C1226">
        <v>2</v>
      </c>
      <c r="D1226" t="s">
        <v>2905</v>
      </c>
      <c r="E1226" t="s">
        <v>4723</v>
      </c>
      <c r="F1226" t="s">
        <v>4756</v>
      </c>
      <c r="G1226" t="s">
        <v>1367</v>
      </c>
      <c r="H1226" t="s">
        <v>1368</v>
      </c>
      <c r="I1226" t="s">
        <v>2906</v>
      </c>
      <c r="J1226" t="s">
        <v>4760</v>
      </c>
      <c r="K1226">
        <v>2489</v>
      </c>
      <c r="L1226" s="32" t="s">
        <v>9690</v>
      </c>
    </row>
    <row r="1227" spans="1:12" x14ac:dyDescent="0.25">
      <c r="A1227">
        <v>1274782</v>
      </c>
      <c r="B1227">
        <v>1.48637</v>
      </c>
      <c r="C1227">
        <v>3</v>
      </c>
      <c r="D1227" t="s">
        <v>3614</v>
      </c>
      <c r="E1227" t="s">
        <v>4723</v>
      </c>
      <c r="F1227" t="s">
        <v>4756</v>
      </c>
      <c r="G1227" t="s">
        <v>1367</v>
      </c>
      <c r="H1227" t="s">
        <v>1463</v>
      </c>
      <c r="I1227" t="s">
        <v>3615</v>
      </c>
      <c r="J1227" t="s">
        <v>4760</v>
      </c>
      <c r="K1227">
        <v>4528</v>
      </c>
      <c r="L1227" s="32" t="s">
        <v>9691</v>
      </c>
    </row>
    <row r="1228" spans="1:12" x14ac:dyDescent="0.25">
      <c r="A1228">
        <v>190479</v>
      </c>
      <c r="B1228">
        <v>1.7212369999999999</v>
      </c>
      <c r="C1228">
        <v>3</v>
      </c>
      <c r="D1228" t="s">
        <v>2292</v>
      </c>
      <c r="E1228" t="s">
        <v>4723</v>
      </c>
      <c r="F1228" t="s">
        <v>4756</v>
      </c>
      <c r="G1228" t="s">
        <v>1367</v>
      </c>
      <c r="H1228" t="s">
        <v>4758</v>
      </c>
      <c r="I1228" t="s">
        <v>2293</v>
      </c>
      <c r="J1228" t="s">
        <v>4760</v>
      </c>
      <c r="K1228">
        <v>1092</v>
      </c>
      <c r="L1228" s="32" t="s">
        <v>9692</v>
      </c>
    </row>
    <row r="1229" spans="1:12" x14ac:dyDescent="0.25">
      <c r="A1229">
        <v>249160</v>
      </c>
      <c r="B1229">
        <v>0.66152500000000003</v>
      </c>
      <c r="C1229">
        <v>3</v>
      </c>
      <c r="D1229" t="s">
        <v>3866</v>
      </c>
      <c r="E1229" t="s">
        <v>4723</v>
      </c>
      <c r="F1229" t="s">
        <v>4756</v>
      </c>
      <c r="G1229" t="s">
        <v>1367</v>
      </c>
      <c r="H1229" t="s">
        <v>1463</v>
      </c>
      <c r="I1229" t="s">
        <v>3867</v>
      </c>
      <c r="J1229" t="s">
        <v>4760</v>
      </c>
      <c r="K1229">
        <v>2880</v>
      </c>
      <c r="L1229" s="32" t="s">
        <v>9693</v>
      </c>
    </row>
    <row r="1230" spans="1:12" x14ac:dyDescent="0.25">
      <c r="A1230">
        <v>215460</v>
      </c>
      <c r="B1230">
        <v>0.72850099999999995</v>
      </c>
      <c r="C1230">
        <v>3</v>
      </c>
      <c r="D1230" t="s">
        <v>2517</v>
      </c>
      <c r="E1230" t="s">
        <v>4723</v>
      </c>
      <c r="F1230" t="s">
        <v>4756</v>
      </c>
      <c r="G1230" t="s">
        <v>2450</v>
      </c>
      <c r="H1230" t="s">
        <v>2505</v>
      </c>
      <c r="I1230" t="s">
        <v>2518</v>
      </c>
      <c r="J1230" t="s">
        <v>4760</v>
      </c>
      <c r="K1230">
        <v>1715</v>
      </c>
      <c r="L1230" s="32" t="s">
        <v>9694</v>
      </c>
    </row>
    <row r="1231" spans="1:12" x14ac:dyDescent="0.25">
      <c r="A1231">
        <v>1054188</v>
      </c>
      <c r="B1231">
        <v>0.71901199999999998</v>
      </c>
      <c r="C1231">
        <v>3</v>
      </c>
      <c r="D1231" t="s">
        <v>2429</v>
      </c>
      <c r="E1231" t="s">
        <v>4723</v>
      </c>
      <c r="F1231" t="s">
        <v>4756</v>
      </c>
      <c r="G1231" t="s">
        <v>1367</v>
      </c>
      <c r="H1231" t="s">
        <v>2419</v>
      </c>
      <c r="I1231" t="s">
        <v>2430</v>
      </c>
      <c r="J1231" t="s">
        <v>4760</v>
      </c>
      <c r="K1231">
        <v>1831</v>
      </c>
      <c r="L1231" s="32" t="s">
        <v>9695</v>
      </c>
    </row>
    <row r="1232" spans="1:12" x14ac:dyDescent="0.25">
      <c r="A1232">
        <v>1062276</v>
      </c>
      <c r="B1232">
        <v>1.0039089999999999</v>
      </c>
      <c r="C1232">
        <v>1</v>
      </c>
      <c r="D1232" t="s">
        <v>2302</v>
      </c>
      <c r="E1232" t="s">
        <v>4723</v>
      </c>
      <c r="F1232" t="s">
        <v>4756</v>
      </c>
      <c r="G1232" t="s">
        <v>2297</v>
      </c>
      <c r="H1232" t="s">
        <v>4758</v>
      </c>
      <c r="I1232" t="s">
        <v>2303</v>
      </c>
      <c r="J1232" t="s">
        <v>4760</v>
      </c>
      <c r="K1232">
        <v>2875</v>
      </c>
      <c r="L1232" s="32" t="s">
        <v>9696</v>
      </c>
    </row>
    <row r="1233" spans="1:12" x14ac:dyDescent="0.25">
      <c r="A1233">
        <v>249269</v>
      </c>
      <c r="B1233">
        <v>0.52412599999999998</v>
      </c>
      <c r="C1233">
        <v>3</v>
      </c>
      <c r="D1233" t="s">
        <v>2296</v>
      </c>
      <c r="E1233" t="s">
        <v>4723</v>
      </c>
      <c r="F1233" t="s">
        <v>4756</v>
      </c>
      <c r="G1233" t="s">
        <v>2297</v>
      </c>
      <c r="H1233" t="s">
        <v>2298</v>
      </c>
      <c r="I1233" t="s">
        <v>2299</v>
      </c>
      <c r="J1233" t="s">
        <v>4760</v>
      </c>
      <c r="K1233">
        <v>1417</v>
      </c>
      <c r="L1233" s="32" t="s">
        <v>9697</v>
      </c>
    </row>
    <row r="1234" spans="1:12" x14ac:dyDescent="0.25">
      <c r="A1234">
        <v>249234</v>
      </c>
      <c r="B1234">
        <v>0.50522999999999996</v>
      </c>
      <c r="C1234">
        <v>4</v>
      </c>
      <c r="D1234" t="s">
        <v>2300</v>
      </c>
      <c r="E1234" t="s">
        <v>4723</v>
      </c>
      <c r="F1234" t="s">
        <v>4756</v>
      </c>
      <c r="G1234" t="s">
        <v>2297</v>
      </c>
      <c r="H1234" t="s">
        <v>2298</v>
      </c>
      <c r="I1234" t="s">
        <v>2301</v>
      </c>
      <c r="J1234" t="s">
        <v>4760</v>
      </c>
      <c r="K1234">
        <v>1338</v>
      </c>
      <c r="L1234" s="32" t="s">
        <v>9698</v>
      </c>
    </row>
    <row r="1235" spans="1:12" x14ac:dyDescent="0.25">
      <c r="A1235">
        <v>249251</v>
      </c>
      <c r="B1235">
        <v>0.49544899999999997</v>
      </c>
      <c r="C1235">
        <v>3</v>
      </c>
      <c r="D1235" t="s">
        <v>2304</v>
      </c>
      <c r="E1235" t="s">
        <v>4723</v>
      </c>
      <c r="F1235" t="s">
        <v>4756</v>
      </c>
      <c r="G1235" t="s">
        <v>2297</v>
      </c>
      <c r="H1235" t="s">
        <v>2298</v>
      </c>
      <c r="I1235" t="s">
        <v>2305</v>
      </c>
      <c r="J1235" t="s">
        <v>4760</v>
      </c>
      <c r="K1235">
        <v>1290</v>
      </c>
      <c r="L1235" s="32" t="s">
        <v>9699</v>
      </c>
    </row>
    <row r="1236" spans="1:12" x14ac:dyDescent="0.25">
      <c r="A1236">
        <v>249287</v>
      </c>
      <c r="B1236">
        <v>0.520783</v>
      </c>
      <c r="C1236">
        <v>1</v>
      </c>
      <c r="D1236" t="s">
        <v>2315</v>
      </c>
      <c r="E1236" t="s">
        <v>4723</v>
      </c>
      <c r="F1236" t="s">
        <v>4756</v>
      </c>
      <c r="G1236" t="s">
        <v>2297</v>
      </c>
      <c r="H1236" t="s">
        <v>2298</v>
      </c>
      <c r="I1236" t="s">
        <v>2316</v>
      </c>
      <c r="J1236" t="s">
        <v>4760</v>
      </c>
      <c r="K1236">
        <v>1414</v>
      </c>
      <c r="L1236" s="32" t="s">
        <v>9700</v>
      </c>
    </row>
    <row r="1237" spans="1:12" x14ac:dyDescent="0.25">
      <c r="A1237">
        <v>249385</v>
      </c>
      <c r="B1237">
        <v>0.462314</v>
      </c>
      <c r="C1237">
        <v>3</v>
      </c>
      <c r="D1237" t="s">
        <v>2319</v>
      </c>
      <c r="E1237" t="s">
        <v>4723</v>
      </c>
      <c r="F1237" t="s">
        <v>4756</v>
      </c>
      <c r="G1237" t="s">
        <v>2297</v>
      </c>
      <c r="H1237" t="s">
        <v>4758</v>
      </c>
      <c r="I1237" t="s">
        <v>2320</v>
      </c>
      <c r="J1237" t="s">
        <v>4760</v>
      </c>
      <c r="K1237">
        <v>1326</v>
      </c>
      <c r="L1237" s="32" t="s">
        <v>9701</v>
      </c>
    </row>
    <row r="1238" spans="1:12" x14ac:dyDescent="0.25">
      <c r="A1238">
        <v>249423</v>
      </c>
      <c r="B1238">
        <v>0.53442100000000003</v>
      </c>
      <c r="C1238">
        <v>2</v>
      </c>
      <c r="D1238" t="s">
        <v>2321</v>
      </c>
      <c r="E1238" t="s">
        <v>4723</v>
      </c>
      <c r="F1238" t="s">
        <v>4756</v>
      </c>
      <c r="G1238" t="s">
        <v>2297</v>
      </c>
      <c r="H1238" t="s">
        <v>4758</v>
      </c>
      <c r="I1238" t="s">
        <v>2322</v>
      </c>
      <c r="J1238" t="s">
        <v>4760</v>
      </c>
      <c r="K1238">
        <v>1202</v>
      </c>
      <c r="L1238" s="32" t="s">
        <v>9702</v>
      </c>
    </row>
    <row r="1239" spans="1:12" x14ac:dyDescent="0.25">
      <c r="A1239">
        <v>249441</v>
      </c>
      <c r="B1239">
        <v>0.51982399999999995</v>
      </c>
      <c r="C1239">
        <v>2</v>
      </c>
      <c r="D1239" t="s">
        <v>6948</v>
      </c>
      <c r="E1239" t="s">
        <v>4723</v>
      </c>
      <c r="F1239" t="s">
        <v>4756</v>
      </c>
      <c r="G1239" t="s">
        <v>1367</v>
      </c>
      <c r="H1239" t="s">
        <v>1368</v>
      </c>
      <c r="I1239" t="s">
        <v>6949</v>
      </c>
      <c r="J1239" t="s">
        <v>4760</v>
      </c>
      <c r="K1239">
        <v>1736</v>
      </c>
      <c r="L1239" s="32" t="s">
        <v>9703</v>
      </c>
    </row>
    <row r="1240" spans="1:12" x14ac:dyDescent="0.25">
      <c r="A1240">
        <v>282543</v>
      </c>
      <c r="B1240">
        <v>0.990923</v>
      </c>
      <c r="C1240">
        <v>0</v>
      </c>
      <c r="D1240" t="s">
        <v>2070</v>
      </c>
      <c r="E1240" t="s">
        <v>4723</v>
      </c>
      <c r="F1240" t="s">
        <v>4756</v>
      </c>
      <c r="G1240" t="s">
        <v>1367</v>
      </c>
      <c r="H1240" t="s">
        <v>1463</v>
      </c>
      <c r="I1240" t="s">
        <v>2071</v>
      </c>
      <c r="J1240" t="s">
        <v>4760</v>
      </c>
      <c r="K1240">
        <v>3941</v>
      </c>
      <c r="L1240" s="32" t="s">
        <v>9704</v>
      </c>
    </row>
    <row r="1241" spans="1:12" x14ac:dyDescent="0.25">
      <c r="A1241">
        <v>1184262</v>
      </c>
      <c r="B1241">
        <v>1.022268</v>
      </c>
      <c r="C1241">
        <v>2</v>
      </c>
      <c r="D1241" t="s">
        <v>3530</v>
      </c>
      <c r="E1241" t="s">
        <v>4723</v>
      </c>
      <c r="F1241" t="s">
        <v>4756</v>
      </c>
      <c r="G1241" t="s">
        <v>1367</v>
      </c>
      <c r="H1241" t="s">
        <v>4758</v>
      </c>
      <c r="I1241" t="s">
        <v>3531</v>
      </c>
      <c r="J1241" t="s">
        <v>4760</v>
      </c>
      <c r="K1241">
        <v>5807</v>
      </c>
      <c r="L1241" s="32" t="s">
        <v>9705</v>
      </c>
    </row>
    <row r="1242" spans="1:12" x14ac:dyDescent="0.25">
      <c r="A1242">
        <v>105952</v>
      </c>
      <c r="B1242">
        <v>1.1536090000000001</v>
      </c>
      <c r="C1242">
        <v>2</v>
      </c>
      <c r="D1242" t="s">
        <v>2591</v>
      </c>
      <c r="E1242" t="s">
        <v>4723</v>
      </c>
      <c r="F1242" t="s">
        <v>4756</v>
      </c>
      <c r="G1242" t="s">
        <v>1367</v>
      </c>
      <c r="H1242" t="s">
        <v>4758</v>
      </c>
      <c r="I1242" t="s">
        <v>2592</v>
      </c>
      <c r="J1242" t="s">
        <v>4760</v>
      </c>
      <c r="K1242">
        <v>2355</v>
      </c>
      <c r="L1242" s="32" t="s">
        <v>9706</v>
      </c>
    </row>
    <row r="1243" spans="1:12" x14ac:dyDescent="0.25">
      <c r="A1243">
        <v>289254</v>
      </c>
      <c r="B1243">
        <v>141.147547</v>
      </c>
      <c r="C1243">
        <v>3</v>
      </c>
      <c r="D1243" t="s">
        <v>1535</v>
      </c>
      <c r="E1243" t="s">
        <v>4723</v>
      </c>
      <c r="F1243" t="s">
        <v>4756</v>
      </c>
      <c r="G1243" t="s">
        <v>1531</v>
      </c>
      <c r="H1243" t="s">
        <v>4758</v>
      </c>
      <c r="I1243" t="s">
        <v>1536</v>
      </c>
      <c r="J1243" t="s">
        <v>4760</v>
      </c>
      <c r="K1243">
        <v>26</v>
      </c>
      <c r="L1243" s="32" t="s">
        <v>9707</v>
      </c>
    </row>
    <row r="1244" spans="1:12" x14ac:dyDescent="0.25">
      <c r="A1244">
        <v>1408635</v>
      </c>
      <c r="B1244">
        <v>0.99001899999999998</v>
      </c>
      <c r="C1244">
        <v>2</v>
      </c>
      <c r="D1244" t="s">
        <v>3594</v>
      </c>
      <c r="E1244" t="s">
        <v>4723</v>
      </c>
      <c r="F1244" t="s">
        <v>4756</v>
      </c>
      <c r="G1244" t="s">
        <v>1367</v>
      </c>
      <c r="H1244" t="s">
        <v>1463</v>
      </c>
      <c r="I1244" t="s">
        <v>3595</v>
      </c>
      <c r="J1244" t="s">
        <v>4760</v>
      </c>
      <c r="K1244">
        <v>4570</v>
      </c>
      <c r="L1244" s="32" t="s">
        <v>9708</v>
      </c>
    </row>
    <row r="1245" spans="1:12" x14ac:dyDescent="0.25">
      <c r="A1245">
        <v>190267</v>
      </c>
      <c r="B1245">
        <v>0.50919800000000004</v>
      </c>
      <c r="C1245">
        <v>3</v>
      </c>
      <c r="D1245" t="s">
        <v>6359</v>
      </c>
      <c r="E1245" t="s">
        <v>4723</v>
      </c>
      <c r="F1245" t="s">
        <v>4756</v>
      </c>
      <c r="G1245" t="s">
        <v>1367</v>
      </c>
      <c r="H1245" t="s">
        <v>1463</v>
      </c>
      <c r="I1245" t="s">
        <v>6360</v>
      </c>
      <c r="J1245" t="s">
        <v>4760</v>
      </c>
      <c r="K1245">
        <v>1925</v>
      </c>
      <c r="L1245" s="32" t="s">
        <v>9709</v>
      </c>
    </row>
    <row r="1246" spans="1:12" x14ac:dyDescent="0.25">
      <c r="A1246">
        <v>1196866</v>
      </c>
      <c r="B1246">
        <v>0.51348899999999997</v>
      </c>
      <c r="C1246">
        <v>1</v>
      </c>
      <c r="D1246" t="s">
        <v>1515</v>
      </c>
      <c r="E1246" t="s">
        <v>4723</v>
      </c>
      <c r="F1246" t="s">
        <v>4756</v>
      </c>
      <c r="G1246" t="s">
        <v>1367</v>
      </c>
      <c r="H1246" t="s">
        <v>1463</v>
      </c>
      <c r="I1246" t="s">
        <v>1516</v>
      </c>
      <c r="J1246" t="s">
        <v>4760</v>
      </c>
      <c r="K1246">
        <v>1291</v>
      </c>
      <c r="L1246" s="32" t="s">
        <v>9710</v>
      </c>
    </row>
    <row r="1247" spans="1:12" x14ac:dyDescent="0.25">
      <c r="A1247">
        <v>1220058</v>
      </c>
      <c r="B1247">
        <v>0.93712899999999999</v>
      </c>
      <c r="C1247">
        <v>1</v>
      </c>
      <c r="D1247" t="s">
        <v>6363</v>
      </c>
      <c r="E1247" t="s">
        <v>4723</v>
      </c>
      <c r="F1247" t="s">
        <v>4756</v>
      </c>
      <c r="G1247" t="s">
        <v>1367</v>
      </c>
      <c r="H1247" t="s">
        <v>1463</v>
      </c>
      <c r="I1247" t="s">
        <v>6364</v>
      </c>
      <c r="J1247" t="s">
        <v>4760</v>
      </c>
      <c r="K1247">
        <v>4253</v>
      </c>
      <c r="L1247" s="32" t="s">
        <v>9711</v>
      </c>
    </row>
    <row r="1248" spans="1:12" x14ac:dyDescent="0.25">
      <c r="A1248">
        <v>1196905</v>
      </c>
      <c r="B1248">
        <v>0.55165900000000001</v>
      </c>
      <c r="C1248">
        <v>2</v>
      </c>
      <c r="D1248" t="s">
        <v>3890</v>
      </c>
      <c r="E1248" t="s">
        <v>4723</v>
      </c>
      <c r="F1248" t="s">
        <v>4756</v>
      </c>
      <c r="G1248" t="s">
        <v>1367</v>
      </c>
      <c r="H1248" t="s">
        <v>1463</v>
      </c>
      <c r="I1248" t="s">
        <v>3891</v>
      </c>
      <c r="J1248" t="s">
        <v>4760</v>
      </c>
      <c r="K1248">
        <v>3012</v>
      </c>
      <c r="L1248" s="32" t="s">
        <v>9712</v>
      </c>
    </row>
    <row r="1249" spans="1:12" x14ac:dyDescent="0.25">
      <c r="A1249">
        <v>215698</v>
      </c>
      <c r="B1249">
        <v>1.9384760000000001</v>
      </c>
      <c r="C1249">
        <v>0</v>
      </c>
      <c r="D1249" t="s">
        <v>3598</v>
      </c>
      <c r="E1249" t="s">
        <v>4723</v>
      </c>
      <c r="F1249" t="s">
        <v>4756</v>
      </c>
      <c r="G1249" t="s">
        <v>1367</v>
      </c>
      <c r="H1249" t="s">
        <v>1463</v>
      </c>
      <c r="I1249" t="s">
        <v>3599</v>
      </c>
      <c r="J1249" t="s">
        <v>4760</v>
      </c>
      <c r="K1249">
        <v>8761</v>
      </c>
      <c r="L1249" s="32" t="s">
        <v>9713</v>
      </c>
    </row>
    <row r="1250" spans="1:12" x14ac:dyDescent="0.25">
      <c r="A1250">
        <v>190307</v>
      </c>
      <c r="B1250">
        <v>1.032027</v>
      </c>
      <c r="C1250">
        <v>1</v>
      </c>
      <c r="D1250" t="s">
        <v>2445</v>
      </c>
      <c r="E1250" t="s">
        <v>4723</v>
      </c>
      <c r="F1250" t="s">
        <v>4756</v>
      </c>
      <c r="G1250" t="s">
        <v>1367</v>
      </c>
      <c r="H1250" t="s">
        <v>4758</v>
      </c>
      <c r="I1250" t="s">
        <v>2446</v>
      </c>
      <c r="J1250" t="s">
        <v>4760</v>
      </c>
      <c r="K1250">
        <v>1700</v>
      </c>
      <c r="L1250" s="32" t="s">
        <v>9714</v>
      </c>
    </row>
    <row r="1251" spans="1:12" x14ac:dyDescent="0.25">
      <c r="A1251">
        <v>1062435</v>
      </c>
      <c r="B1251">
        <v>0.25093500000000002</v>
      </c>
      <c r="C1251">
        <v>0</v>
      </c>
      <c r="D1251" t="s">
        <v>6383</v>
      </c>
      <c r="E1251" t="s">
        <v>4723</v>
      </c>
      <c r="F1251" t="s">
        <v>4756</v>
      </c>
      <c r="G1251" t="s">
        <v>1367</v>
      </c>
      <c r="H1251" t="s">
        <v>1463</v>
      </c>
      <c r="I1251" t="s">
        <v>6384</v>
      </c>
      <c r="J1251" t="s">
        <v>4760</v>
      </c>
      <c r="K1251">
        <v>1899</v>
      </c>
      <c r="L1251" s="32" t="s">
        <v>9715</v>
      </c>
    </row>
    <row r="1252" spans="1:12" x14ac:dyDescent="0.25">
      <c r="A1252">
        <v>1197109</v>
      </c>
      <c r="B1252">
        <v>0.73927600000000004</v>
      </c>
      <c r="C1252">
        <v>0</v>
      </c>
      <c r="D1252" t="s">
        <v>1972</v>
      </c>
      <c r="E1252" t="s">
        <v>4723</v>
      </c>
      <c r="F1252" t="s">
        <v>4756</v>
      </c>
      <c r="G1252" t="s">
        <v>1367</v>
      </c>
      <c r="H1252" t="s">
        <v>1463</v>
      </c>
      <c r="I1252" t="s">
        <v>1973</v>
      </c>
      <c r="J1252" t="s">
        <v>4760</v>
      </c>
      <c r="K1252">
        <v>4481</v>
      </c>
      <c r="L1252" s="32" t="s">
        <v>9716</v>
      </c>
    </row>
    <row r="1253" spans="1:12" x14ac:dyDescent="0.25">
      <c r="A1253">
        <v>195564</v>
      </c>
      <c r="B1253">
        <v>0.27402799999999999</v>
      </c>
      <c r="C1253">
        <v>2</v>
      </c>
      <c r="D1253" t="s">
        <v>2038</v>
      </c>
      <c r="E1253" t="s">
        <v>4723</v>
      </c>
      <c r="F1253" t="s">
        <v>4756</v>
      </c>
      <c r="G1253" t="s">
        <v>1367</v>
      </c>
      <c r="H1253" t="s">
        <v>4758</v>
      </c>
      <c r="I1253" t="s">
        <v>2039</v>
      </c>
      <c r="J1253" t="s">
        <v>4760</v>
      </c>
      <c r="K1253">
        <v>1732</v>
      </c>
      <c r="L1253" s="32" t="s">
        <v>9717</v>
      </c>
    </row>
    <row r="1254" spans="1:12" x14ac:dyDescent="0.25">
      <c r="A1254">
        <v>1183956</v>
      </c>
      <c r="B1254">
        <v>3.0777920000000001</v>
      </c>
      <c r="C1254">
        <v>2</v>
      </c>
      <c r="D1254" t="s">
        <v>2496</v>
      </c>
      <c r="E1254" t="s">
        <v>4723</v>
      </c>
      <c r="F1254" t="s">
        <v>4756</v>
      </c>
      <c r="G1254" t="s">
        <v>1367</v>
      </c>
      <c r="H1254" t="s">
        <v>4758</v>
      </c>
      <c r="I1254" t="s">
        <v>2497</v>
      </c>
      <c r="J1254" t="s">
        <v>4760</v>
      </c>
      <c r="K1254">
        <v>8555</v>
      </c>
      <c r="L1254" s="32" t="s">
        <v>9718</v>
      </c>
    </row>
    <row r="1255" spans="1:12" x14ac:dyDescent="0.25">
      <c r="A1255">
        <v>1053987</v>
      </c>
      <c r="B1255">
        <v>0.91491100000000003</v>
      </c>
      <c r="C1255">
        <v>3</v>
      </c>
      <c r="D1255" t="s">
        <v>2909</v>
      </c>
      <c r="E1255" t="s">
        <v>4723</v>
      </c>
      <c r="F1255" t="s">
        <v>4756</v>
      </c>
      <c r="G1255" t="s">
        <v>1367</v>
      </c>
      <c r="H1255" t="s">
        <v>1368</v>
      </c>
      <c r="I1255" t="s">
        <v>2910</v>
      </c>
      <c r="J1255" t="s">
        <v>4760</v>
      </c>
      <c r="K1255">
        <v>1125</v>
      </c>
      <c r="L1255" s="32" t="s">
        <v>9719</v>
      </c>
    </row>
    <row r="1256" spans="1:12" x14ac:dyDescent="0.25">
      <c r="A1256">
        <v>1274822</v>
      </c>
      <c r="B1256">
        <v>0.42453999999999997</v>
      </c>
      <c r="C1256">
        <v>4</v>
      </c>
      <c r="D1256" t="s">
        <v>2040</v>
      </c>
      <c r="E1256" t="s">
        <v>4723</v>
      </c>
      <c r="F1256" t="s">
        <v>4756</v>
      </c>
      <c r="G1256" t="s">
        <v>1367</v>
      </c>
      <c r="H1256" t="s">
        <v>6400</v>
      </c>
      <c r="I1256" t="s">
        <v>2041</v>
      </c>
      <c r="J1256" t="s">
        <v>4760</v>
      </c>
      <c r="K1256">
        <v>2688</v>
      </c>
      <c r="L1256" s="32" t="s">
        <v>9720</v>
      </c>
    </row>
    <row r="1257" spans="1:12" x14ac:dyDescent="0.25">
      <c r="A1257">
        <v>1183976</v>
      </c>
      <c r="B1257">
        <v>0.41309099999999999</v>
      </c>
      <c r="C1257">
        <v>3</v>
      </c>
      <c r="D1257" t="s">
        <v>4018</v>
      </c>
      <c r="E1257" t="s">
        <v>4723</v>
      </c>
      <c r="F1257" t="s">
        <v>4756</v>
      </c>
      <c r="G1257" t="s">
        <v>1367</v>
      </c>
      <c r="H1257" t="s">
        <v>4758</v>
      </c>
      <c r="I1257" t="s">
        <v>4019</v>
      </c>
      <c r="J1257" t="s">
        <v>4760</v>
      </c>
      <c r="K1257">
        <v>1861</v>
      </c>
      <c r="L1257" s="32" t="s">
        <v>9721</v>
      </c>
    </row>
    <row r="1258" spans="1:12" x14ac:dyDescent="0.25">
      <c r="A1258">
        <v>282208</v>
      </c>
      <c r="B1258">
        <v>1.0185029999999999</v>
      </c>
      <c r="C1258">
        <v>1</v>
      </c>
      <c r="D1258" t="s">
        <v>3790</v>
      </c>
      <c r="E1258" t="s">
        <v>4723</v>
      </c>
      <c r="F1258" t="s">
        <v>4756</v>
      </c>
      <c r="G1258" t="s">
        <v>1367</v>
      </c>
      <c r="H1258" t="s">
        <v>2610</v>
      </c>
      <c r="I1258" t="s">
        <v>3791</v>
      </c>
      <c r="J1258" t="s">
        <v>4760</v>
      </c>
      <c r="K1258">
        <v>5866</v>
      </c>
      <c r="L1258" s="32" t="s">
        <v>9722</v>
      </c>
    </row>
    <row r="1259" spans="1:12" x14ac:dyDescent="0.25">
      <c r="A1259">
        <v>303920</v>
      </c>
      <c r="B1259">
        <v>0.68928400000000001</v>
      </c>
      <c r="C1259">
        <v>0</v>
      </c>
      <c r="D1259" t="s">
        <v>2515</v>
      </c>
      <c r="E1259" t="s">
        <v>4723</v>
      </c>
      <c r="F1259" t="s">
        <v>4756</v>
      </c>
      <c r="G1259" t="s">
        <v>1367</v>
      </c>
      <c r="H1259" t="s">
        <v>2479</v>
      </c>
      <c r="I1259" t="s">
        <v>2516</v>
      </c>
      <c r="J1259" t="s">
        <v>4760</v>
      </c>
      <c r="K1259">
        <v>3829</v>
      </c>
      <c r="L1259" s="32" t="s">
        <v>9723</v>
      </c>
    </row>
    <row r="1260" spans="1:12" x14ac:dyDescent="0.25">
      <c r="A1260">
        <v>1054171</v>
      </c>
      <c r="B1260">
        <v>0.55119200000000002</v>
      </c>
      <c r="C1260">
        <v>4</v>
      </c>
      <c r="D1260" t="s">
        <v>1426</v>
      </c>
      <c r="E1260" t="s">
        <v>4723</v>
      </c>
      <c r="F1260" t="s">
        <v>4756</v>
      </c>
      <c r="G1260" t="s">
        <v>1367</v>
      </c>
      <c r="H1260" t="s">
        <v>1368</v>
      </c>
      <c r="I1260" t="s">
        <v>1427</v>
      </c>
      <c r="J1260" t="s">
        <v>4760</v>
      </c>
      <c r="K1260">
        <v>2500</v>
      </c>
      <c r="L1260" s="32" t="s">
        <v>9724</v>
      </c>
    </row>
    <row r="1261" spans="1:12" x14ac:dyDescent="0.25">
      <c r="A1261">
        <v>1247643</v>
      </c>
      <c r="B1261">
        <v>0.50114599999999998</v>
      </c>
      <c r="C1261">
        <v>3</v>
      </c>
      <c r="D1261" t="s">
        <v>2380</v>
      </c>
      <c r="E1261" t="s">
        <v>4723</v>
      </c>
      <c r="F1261" t="s">
        <v>4756</v>
      </c>
      <c r="G1261" t="s">
        <v>1367</v>
      </c>
      <c r="H1261" t="s">
        <v>2348</v>
      </c>
      <c r="I1261" t="s">
        <v>2381</v>
      </c>
      <c r="J1261" t="s">
        <v>4760</v>
      </c>
      <c r="K1261">
        <v>3091</v>
      </c>
      <c r="L1261" s="32" t="s">
        <v>9725</v>
      </c>
    </row>
    <row r="1262" spans="1:12" x14ac:dyDescent="0.25">
      <c r="A1262">
        <v>1070053</v>
      </c>
      <c r="B1262">
        <v>1.192018</v>
      </c>
      <c r="C1262">
        <v>1</v>
      </c>
      <c r="D1262" t="s">
        <v>2360</v>
      </c>
      <c r="E1262" t="s">
        <v>4723</v>
      </c>
      <c r="F1262" t="s">
        <v>4756</v>
      </c>
      <c r="G1262" t="s">
        <v>1367</v>
      </c>
      <c r="H1262" t="s">
        <v>2348</v>
      </c>
      <c r="I1262" t="s">
        <v>2361</v>
      </c>
      <c r="J1262" t="s">
        <v>4760</v>
      </c>
      <c r="K1262">
        <v>5232</v>
      </c>
      <c r="L1262" s="32" t="s">
        <v>9726</v>
      </c>
    </row>
    <row r="1263" spans="1:12" x14ac:dyDescent="0.25">
      <c r="A1263">
        <v>1069858</v>
      </c>
      <c r="B1263">
        <v>2.8060879999999999</v>
      </c>
      <c r="C1263">
        <v>3</v>
      </c>
      <c r="D1263" t="s">
        <v>3661</v>
      </c>
      <c r="E1263" t="s">
        <v>4723</v>
      </c>
      <c r="F1263" t="s">
        <v>4756</v>
      </c>
      <c r="G1263" t="s">
        <v>1367</v>
      </c>
      <c r="H1263" t="s">
        <v>3637</v>
      </c>
      <c r="I1263" t="s">
        <v>3662</v>
      </c>
      <c r="J1263" t="s">
        <v>4760</v>
      </c>
      <c r="K1263">
        <v>4574</v>
      </c>
      <c r="L1263" s="32" t="s">
        <v>9727</v>
      </c>
    </row>
    <row r="1264" spans="1:12" x14ac:dyDescent="0.25">
      <c r="A1264">
        <v>96423</v>
      </c>
      <c r="B1264">
        <v>0.59489199999999998</v>
      </c>
      <c r="C1264">
        <v>1</v>
      </c>
      <c r="D1264" t="s">
        <v>2146</v>
      </c>
      <c r="E1264" t="s">
        <v>4723</v>
      </c>
      <c r="F1264" t="s">
        <v>4756</v>
      </c>
      <c r="G1264" t="s">
        <v>4758</v>
      </c>
      <c r="H1264" t="s">
        <v>4758</v>
      </c>
      <c r="I1264" t="s">
        <v>2147</v>
      </c>
      <c r="J1264" t="s">
        <v>4760</v>
      </c>
      <c r="K1264">
        <v>3386</v>
      </c>
      <c r="L1264" s="32" t="s">
        <v>9728</v>
      </c>
    </row>
    <row r="1265" spans="1:12" x14ac:dyDescent="0.25">
      <c r="A1265">
        <v>208061</v>
      </c>
      <c r="B1265">
        <v>0.79301200000000005</v>
      </c>
      <c r="C1265">
        <v>1</v>
      </c>
      <c r="D1265" t="s">
        <v>6397</v>
      </c>
      <c r="E1265" t="s">
        <v>4723</v>
      </c>
      <c r="F1265" t="s">
        <v>4756</v>
      </c>
      <c r="G1265" t="s">
        <v>1367</v>
      </c>
      <c r="H1265" t="s">
        <v>1463</v>
      </c>
      <c r="I1265" t="s">
        <v>6398</v>
      </c>
      <c r="J1265" t="s">
        <v>4760</v>
      </c>
      <c r="K1265">
        <v>3438</v>
      </c>
      <c r="L1265" s="32" t="s">
        <v>9729</v>
      </c>
    </row>
    <row r="1266" spans="1:12" x14ac:dyDescent="0.25">
      <c r="A1266">
        <v>1197241</v>
      </c>
      <c r="B1266">
        <v>10.394289000000001</v>
      </c>
      <c r="C1266">
        <v>1</v>
      </c>
      <c r="D1266" t="s">
        <v>2854</v>
      </c>
      <c r="E1266" t="s">
        <v>4723</v>
      </c>
      <c r="F1266" t="s">
        <v>4756</v>
      </c>
      <c r="G1266" t="s">
        <v>1367</v>
      </c>
      <c r="H1266" t="s">
        <v>4758</v>
      </c>
      <c r="I1266" t="s">
        <v>2855</v>
      </c>
      <c r="J1266" t="s">
        <v>4760</v>
      </c>
      <c r="K1266">
        <v>5386</v>
      </c>
      <c r="L1266" s="32" t="s">
        <v>9730</v>
      </c>
    </row>
    <row r="1267" spans="1:12" x14ac:dyDescent="0.25">
      <c r="A1267">
        <v>1239557</v>
      </c>
      <c r="B1267">
        <v>0.44881100000000002</v>
      </c>
      <c r="C1267">
        <v>1</v>
      </c>
      <c r="D1267" t="s">
        <v>4012</v>
      </c>
      <c r="E1267" t="s">
        <v>4723</v>
      </c>
      <c r="F1267" t="s">
        <v>4756</v>
      </c>
      <c r="G1267" t="s">
        <v>1367</v>
      </c>
      <c r="H1267" t="s">
        <v>2256</v>
      </c>
      <c r="I1267" t="s">
        <v>4013</v>
      </c>
      <c r="J1267" t="s">
        <v>4760</v>
      </c>
      <c r="K1267">
        <v>3200</v>
      </c>
      <c r="L1267" s="32" t="s">
        <v>9731</v>
      </c>
    </row>
    <row r="1268" spans="1:12" x14ac:dyDescent="0.25">
      <c r="A1268">
        <v>282149</v>
      </c>
      <c r="B1268">
        <v>1.791844</v>
      </c>
      <c r="C1268">
        <v>0</v>
      </c>
      <c r="D1268" t="s">
        <v>2258</v>
      </c>
      <c r="E1268" t="s">
        <v>4723</v>
      </c>
      <c r="F1268" t="s">
        <v>4756</v>
      </c>
      <c r="G1268" t="s">
        <v>1367</v>
      </c>
      <c r="H1268" t="s">
        <v>4758</v>
      </c>
      <c r="I1268" t="s">
        <v>2259</v>
      </c>
      <c r="J1268" t="s">
        <v>4760</v>
      </c>
      <c r="K1268">
        <v>2558</v>
      </c>
      <c r="L1268" s="32" t="s">
        <v>9732</v>
      </c>
    </row>
    <row r="1269" spans="1:12" x14ac:dyDescent="0.25">
      <c r="A1269">
        <v>238512</v>
      </c>
      <c r="B1269">
        <v>0.99185000000000001</v>
      </c>
      <c r="C1269">
        <v>3</v>
      </c>
      <c r="D1269" t="s">
        <v>4014</v>
      </c>
      <c r="E1269" t="s">
        <v>4723</v>
      </c>
      <c r="F1269" t="s">
        <v>4756</v>
      </c>
      <c r="G1269" t="s">
        <v>1367</v>
      </c>
      <c r="H1269" t="s">
        <v>4758</v>
      </c>
      <c r="I1269" t="s">
        <v>4015</v>
      </c>
      <c r="J1269" t="s">
        <v>4760</v>
      </c>
      <c r="K1269">
        <v>2887</v>
      </c>
      <c r="L1269" s="32" t="s">
        <v>9733</v>
      </c>
    </row>
    <row r="1270" spans="1:12" x14ac:dyDescent="0.25">
      <c r="A1270">
        <v>282168</v>
      </c>
      <c r="B1270">
        <v>1.545801</v>
      </c>
      <c r="C1270">
        <v>2</v>
      </c>
      <c r="D1270" t="s">
        <v>2253</v>
      </c>
      <c r="E1270" t="s">
        <v>4723</v>
      </c>
      <c r="F1270" t="s">
        <v>4756</v>
      </c>
      <c r="G1270" t="s">
        <v>1367</v>
      </c>
      <c r="H1270" t="s">
        <v>4758</v>
      </c>
      <c r="I1270" t="s">
        <v>2254</v>
      </c>
      <c r="J1270" t="s">
        <v>4760</v>
      </c>
      <c r="K1270">
        <v>3497</v>
      </c>
      <c r="L1270" s="32" t="s">
        <v>9734</v>
      </c>
    </row>
    <row r="1271" spans="1:12" x14ac:dyDescent="0.25">
      <c r="A1271">
        <v>238473</v>
      </c>
      <c r="B1271">
        <v>0.65843499999999999</v>
      </c>
      <c r="C1271">
        <v>1</v>
      </c>
      <c r="D1271" t="s">
        <v>2255</v>
      </c>
      <c r="E1271" t="s">
        <v>4723</v>
      </c>
      <c r="F1271" t="s">
        <v>4756</v>
      </c>
      <c r="G1271" t="s">
        <v>1367</v>
      </c>
      <c r="H1271" t="s">
        <v>2256</v>
      </c>
      <c r="I1271" t="s">
        <v>2257</v>
      </c>
      <c r="J1271" t="s">
        <v>4760</v>
      </c>
      <c r="K1271">
        <v>3295</v>
      </c>
      <c r="L1271" s="32" t="s">
        <v>9735</v>
      </c>
    </row>
    <row r="1272" spans="1:12" x14ac:dyDescent="0.25">
      <c r="A1272">
        <v>238493</v>
      </c>
      <c r="B1272">
        <v>1.548484</v>
      </c>
      <c r="C1272">
        <v>2</v>
      </c>
      <c r="D1272" t="s">
        <v>3764</v>
      </c>
      <c r="E1272" t="s">
        <v>4723</v>
      </c>
      <c r="F1272" t="s">
        <v>4756</v>
      </c>
      <c r="G1272" t="s">
        <v>1367</v>
      </c>
      <c r="H1272" t="s">
        <v>3738</v>
      </c>
      <c r="I1272" t="s">
        <v>3765</v>
      </c>
      <c r="J1272" t="s">
        <v>4760</v>
      </c>
      <c r="K1272">
        <v>6044</v>
      </c>
      <c r="L1272" s="32" t="s">
        <v>9736</v>
      </c>
    </row>
    <row r="1273" spans="1:12" x14ac:dyDescent="0.25">
      <c r="A1273">
        <v>303668</v>
      </c>
      <c r="B1273">
        <v>1.7418769999999999</v>
      </c>
      <c r="C1273">
        <v>2</v>
      </c>
      <c r="D1273" t="s">
        <v>4010</v>
      </c>
      <c r="E1273" t="s">
        <v>4723</v>
      </c>
      <c r="F1273" t="s">
        <v>4756</v>
      </c>
      <c r="G1273" t="s">
        <v>1367</v>
      </c>
      <c r="H1273" t="s">
        <v>2256</v>
      </c>
      <c r="I1273" t="s">
        <v>4011</v>
      </c>
      <c r="J1273" t="s">
        <v>4760</v>
      </c>
      <c r="K1273">
        <v>3274</v>
      </c>
      <c r="L1273" s="32" t="s">
        <v>9737</v>
      </c>
    </row>
    <row r="1274" spans="1:12" x14ac:dyDescent="0.25">
      <c r="A1274">
        <v>282128</v>
      </c>
      <c r="B1274">
        <v>1.2557160000000001</v>
      </c>
      <c r="C1274">
        <v>1</v>
      </c>
      <c r="D1274" t="s">
        <v>6934</v>
      </c>
      <c r="E1274" t="s">
        <v>4723</v>
      </c>
      <c r="F1274" t="s">
        <v>4756</v>
      </c>
      <c r="G1274" t="s">
        <v>1367</v>
      </c>
      <c r="H1274" t="s">
        <v>4758</v>
      </c>
      <c r="I1274" t="s">
        <v>6935</v>
      </c>
      <c r="J1274" t="s">
        <v>4760</v>
      </c>
      <c r="K1274">
        <v>2295</v>
      </c>
      <c r="L1274" s="32" t="s">
        <v>9738</v>
      </c>
    </row>
    <row r="1275" spans="1:12" x14ac:dyDescent="0.25">
      <c r="A1275">
        <v>282403</v>
      </c>
      <c r="B1275">
        <v>0.82476099999999997</v>
      </c>
      <c r="C1275">
        <v>0</v>
      </c>
      <c r="D1275" t="s">
        <v>2711</v>
      </c>
      <c r="E1275" t="s">
        <v>4723</v>
      </c>
      <c r="F1275" t="s">
        <v>4756</v>
      </c>
      <c r="G1275" t="s">
        <v>1367</v>
      </c>
      <c r="H1275" t="s">
        <v>2256</v>
      </c>
      <c r="I1275" t="s">
        <v>2712</v>
      </c>
      <c r="J1275" t="s">
        <v>4760</v>
      </c>
      <c r="K1275">
        <v>1489</v>
      </c>
      <c r="L1275" s="32" t="s">
        <v>9739</v>
      </c>
    </row>
    <row r="1276" spans="1:12" x14ac:dyDescent="0.25">
      <c r="A1276">
        <v>222874</v>
      </c>
      <c r="B1276">
        <v>0.35555100000000001</v>
      </c>
      <c r="C1276">
        <v>3</v>
      </c>
      <c r="D1276" t="s">
        <v>2715</v>
      </c>
      <c r="E1276" t="s">
        <v>4723</v>
      </c>
      <c r="F1276" t="s">
        <v>4756</v>
      </c>
      <c r="G1276" t="s">
        <v>1367</v>
      </c>
      <c r="H1276" t="s">
        <v>2256</v>
      </c>
      <c r="I1276" t="s">
        <v>2716</v>
      </c>
      <c r="J1276" t="s">
        <v>4760</v>
      </c>
      <c r="K1276">
        <v>1843</v>
      </c>
      <c r="L1276" s="32" t="s">
        <v>9740</v>
      </c>
    </row>
    <row r="1277" spans="1:12" x14ac:dyDescent="0.25">
      <c r="A1277">
        <v>222915</v>
      </c>
      <c r="B1277">
        <v>0.72604299999999999</v>
      </c>
      <c r="C1277">
        <v>0</v>
      </c>
      <c r="D1277" t="s">
        <v>7124</v>
      </c>
      <c r="E1277" t="s">
        <v>4723</v>
      </c>
      <c r="F1277" t="s">
        <v>4756</v>
      </c>
      <c r="G1277" t="s">
        <v>1367</v>
      </c>
      <c r="H1277" t="s">
        <v>2256</v>
      </c>
      <c r="I1277" t="s">
        <v>7125</v>
      </c>
      <c r="J1277" t="s">
        <v>4760</v>
      </c>
      <c r="K1277">
        <v>12458</v>
      </c>
      <c r="L1277" s="32" t="s">
        <v>9741</v>
      </c>
    </row>
    <row r="1278" spans="1:12" x14ac:dyDescent="0.25">
      <c r="A1278">
        <v>263649</v>
      </c>
      <c r="B1278">
        <v>0.24890000000000001</v>
      </c>
      <c r="C1278">
        <v>3</v>
      </c>
      <c r="D1278" t="s">
        <v>2670</v>
      </c>
      <c r="E1278" t="s">
        <v>4723</v>
      </c>
      <c r="F1278" t="s">
        <v>4756</v>
      </c>
      <c r="G1278" t="s">
        <v>1367</v>
      </c>
      <c r="H1278" t="s">
        <v>2256</v>
      </c>
      <c r="I1278" t="s">
        <v>2671</v>
      </c>
      <c r="J1278" t="s">
        <v>4760</v>
      </c>
      <c r="K1278">
        <v>2392</v>
      </c>
      <c r="L1278" s="32" t="s">
        <v>9742</v>
      </c>
    </row>
    <row r="1279" spans="1:12" x14ac:dyDescent="0.25">
      <c r="A1279">
        <v>263763</v>
      </c>
      <c r="B1279">
        <v>0.24859800000000001</v>
      </c>
      <c r="C1279">
        <v>0</v>
      </c>
      <c r="D1279" t="s">
        <v>2672</v>
      </c>
      <c r="E1279" t="s">
        <v>4723</v>
      </c>
      <c r="F1279" t="s">
        <v>4756</v>
      </c>
      <c r="G1279" t="s">
        <v>1367</v>
      </c>
      <c r="H1279" t="s">
        <v>2256</v>
      </c>
      <c r="I1279" t="s">
        <v>2673</v>
      </c>
      <c r="J1279" t="s">
        <v>4760</v>
      </c>
      <c r="K1279">
        <v>3112</v>
      </c>
      <c r="L1279" s="32" t="s">
        <v>9743</v>
      </c>
    </row>
    <row r="1280" spans="1:12" x14ac:dyDescent="0.25">
      <c r="A1280">
        <v>263781</v>
      </c>
      <c r="B1280">
        <v>0.45183800000000002</v>
      </c>
      <c r="C1280">
        <v>0</v>
      </c>
      <c r="D1280" t="s">
        <v>7038</v>
      </c>
      <c r="E1280" t="s">
        <v>4723</v>
      </c>
      <c r="F1280" t="s">
        <v>4756</v>
      </c>
      <c r="G1280" t="s">
        <v>1367</v>
      </c>
      <c r="H1280" t="s">
        <v>2256</v>
      </c>
      <c r="I1280" t="s">
        <v>7039</v>
      </c>
      <c r="J1280" t="s">
        <v>4760</v>
      </c>
      <c r="K1280">
        <v>2420</v>
      </c>
      <c r="L1280" s="32" t="s">
        <v>9744</v>
      </c>
    </row>
    <row r="1281" spans="1:12" x14ac:dyDescent="0.25">
      <c r="A1281">
        <v>269242</v>
      </c>
      <c r="B1281">
        <v>0.57173099999999999</v>
      </c>
      <c r="C1281">
        <v>2</v>
      </c>
      <c r="D1281" t="s">
        <v>2709</v>
      </c>
      <c r="E1281" t="s">
        <v>4723</v>
      </c>
      <c r="F1281" t="s">
        <v>4756</v>
      </c>
      <c r="G1281" t="s">
        <v>1367</v>
      </c>
      <c r="H1281" t="s">
        <v>2256</v>
      </c>
      <c r="I1281" t="s">
        <v>2710</v>
      </c>
      <c r="J1281" t="s">
        <v>4760</v>
      </c>
      <c r="K1281">
        <v>2009</v>
      </c>
      <c r="L1281" s="32" t="s">
        <v>9745</v>
      </c>
    </row>
    <row r="1282" spans="1:12" x14ac:dyDescent="0.25">
      <c r="A1282">
        <v>222855</v>
      </c>
      <c r="B1282">
        <v>0.35593799999999998</v>
      </c>
      <c r="C1282">
        <v>1</v>
      </c>
      <c r="D1282" t="s">
        <v>2713</v>
      </c>
      <c r="E1282" t="s">
        <v>4723</v>
      </c>
      <c r="F1282" t="s">
        <v>4756</v>
      </c>
      <c r="G1282" t="s">
        <v>1367</v>
      </c>
      <c r="H1282" t="s">
        <v>2256</v>
      </c>
      <c r="I1282" t="s">
        <v>2714</v>
      </c>
      <c r="J1282" t="s">
        <v>4760</v>
      </c>
      <c r="K1282">
        <v>1429</v>
      </c>
      <c r="L1282" s="32" t="s">
        <v>9746</v>
      </c>
    </row>
    <row r="1283" spans="1:12" x14ac:dyDescent="0.25">
      <c r="A1283">
        <v>222894</v>
      </c>
      <c r="B1283">
        <v>1.053674</v>
      </c>
      <c r="C1283">
        <v>3</v>
      </c>
      <c r="D1283" t="s">
        <v>3920</v>
      </c>
      <c r="E1283" t="s">
        <v>4723</v>
      </c>
      <c r="F1283" t="s">
        <v>4756</v>
      </c>
      <c r="G1283" t="s">
        <v>4758</v>
      </c>
      <c r="H1283" t="s">
        <v>4758</v>
      </c>
      <c r="I1283" t="s">
        <v>3921</v>
      </c>
      <c r="J1283" t="s">
        <v>4760</v>
      </c>
      <c r="K1283">
        <v>1711</v>
      </c>
      <c r="L1283" s="32" t="s">
        <v>9747</v>
      </c>
    </row>
    <row r="1284" spans="1:12" x14ac:dyDescent="0.25">
      <c r="A1284">
        <v>215999</v>
      </c>
      <c r="B1284">
        <v>0.31121100000000002</v>
      </c>
      <c r="C1284">
        <v>2</v>
      </c>
      <c r="D1284" t="s">
        <v>7122</v>
      </c>
      <c r="E1284" t="s">
        <v>4723</v>
      </c>
      <c r="F1284" t="s">
        <v>4756</v>
      </c>
      <c r="G1284" t="s">
        <v>1367</v>
      </c>
      <c r="H1284" t="s">
        <v>2256</v>
      </c>
      <c r="I1284" t="s">
        <v>7123</v>
      </c>
      <c r="J1284" t="s">
        <v>4760</v>
      </c>
      <c r="K1284">
        <v>1189</v>
      </c>
      <c r="L1284" s="32" t="s">
        <v>9748</v>
      </c>
    </row>
    <row r="1285" spans="1:12" x14ac:dyDescent="0.25">
      <c r="A1285">
        <v>263629</v>
      </c>
      <c r="B1285">
        <v>0.25892500000000002</v>
      </c>
      <c r="C1285">
        <v>1</v>
      </c>
      <c r="D1285" t="s">
        <v>2668</v>
      </c>
      <c r="E1285" t="s">
        <v>4723</v>
      </c>
      <c r="F1285" t="s">
        <v>4756</v>
      </c>
      <c r="G1285" t="s">
        <v>1367</v>
      </c>
      <c r="H1285" t="s">
        <v>2256</v>
      </c>
      <c r="I1285" t="s">
        <v>2669</v>
      </c>
      <c r="J1285" t="s">
        <v>4760</v>
      </c>
      <c r="K1285">
        <v>2144</v>
      </c>
      <c r="L1285" s="32" t="s">
        <v>9749</v>
      </c>
    </row>
    <row r="1286" spans="1:12" x14ac:dyDescent="0.25">
      <c r="A1286">
        <v>263745</v>
      </c>
      <c r="B1286">
        <v>0.23852300000000001</v>
      </c>
      <c r="C1286">
        <v>3</v>
      </c>
      <c r="D1286" t="s">
        <v>2666</v>
      </c>
      <c r="E1286" t="s">
        <v>4723</v>
      </c>
      <c r="F1286" t="s">
        <v>4756</v>
      </c>
      <c r="G1286" t="s">
        <v>1367</v>
      </c>
      <c r="H1286" t="s">
        <v>2256</v>
      </c>
      <c r="I1286" t="s">
        <v>2667</v>
      </c>
      <c r="J1286" t="s">
        <v>4760</v>
      </c>
      <c r="K1286">
        <v>2958</v>
      </c>
      <c r="L1286" s="32" t="s">
        <v>9750</v>
      </c>
    </row>
    <row r="1287" spans="1:12" x14ac:dyDescent="0.25">
      <c r="A1287">
        <v>263726</v>
      </c>
      <c r="B1287">
        <v>0.49665599999999999</v>
      </c>
      <c r="C1287">
        <v>2</v>
      </c>
      <c r="D1287" t="s">
        <v>7034</v>
      </c>
      <c r="E1287" t="s">
        <v>4723</v>
      </c>
      <c r="F1287" t="s">
        <v>4756</v>
      </c>
      <c r="G1287" t="s">
        <v>1367</v>
      </c>
      <c r="H1287" t="s">
        <v>2256</v>
      </c>
      <c r="I1287" t="s">
        <v>7035</v>
      </c>
      <c r="J1287" t="s">
        <v>4760</v>
      </c>
      <c r="K1287">
        <v>3232</v>
      </c>
      <c r="L1287" s="32" t="s">
        <v>9751</v>
      </c>
    </row>
    <row r="1288" spans="1:12" x14ac:dyDescent="0.25">
      <c r="A1288">
        <v>269202</v>
      </c>
      <c r="B1288">
        <v>1.3211029999999999</v>
      </c>
      <c r="C1288">
        <v>3</v>
      </c>
      <c r="D1288" t="s">
        <v>2688</v>
      </c>
      <c r="E1288" t="s">
        <v>4723</v>
      </c>
      <c r="F1288" t="s">
        <v>4756</v>
      </c>
      <c r="G1288" t="s">
        <v>1367</v>
      </c>
      <c r="H1288" t="s">
        <v>4758</v>
      </c>
      <c r="I1288" t="s">
        <v>2689</v>
      </c>
      <c r="J1288" t="s">
        <v>4760</v>
      </c>
      <c r="K1288">
        <v>2977</v>
      </c>
      <c r="L1288" s="32" t="s">
        <v>9752</v>
      </c>
    </row>
    <row r="1289" spans="1:12" x14ac:dyDescent="0.25">
      <c r="A1289">
        <v>222650</v>
      </c>
      <c r="B1289">
        <v>1.6784790000000001</v>
      </c>
      <c r="C1289">
        <v>0</v>
      </c>
      <c r="D1289" t="s">
        <v>2707</v>
      </c>
      <c r="E1289" t="s">
        <v>4723</v>
      </c>
      <c r="F1289" t="s">
        <v>4756</v>
      </c>
      <c r="G1289" t="s">
        <v>1367</v>
      </c>
      <c r="H1289" t="s">
        <v>2256</v>
      </c>
      <c r="I1289" t="s">
        <v>2708</v>
      </c>
      <c r="J1289" t="s">
        <v>4760</v>
      </c>
      <c r="K1289">
        <v>2112</v>
      </c>
      <c r="L1289" s="32" t="s">
        <v>9753</v>
      </c>
    </row>
    <row r="1290" spans="1:12" x14ac:dyDescent="0.25">
      <c r="A1290">
        <v>222830</v>
      </c>
      <c r="B1290">
        <v>0.39047900000000002</v>
      </c>
      <c r="C1290">
        <v>4</v>
      </c>
      <c r="D1290" t="s">
        <v>7118</v>
      </c>
      <c r="E1290" t="s">
        <v>4723</v>
      </c>
      <c r="F1290" t="s">
        <v>4756</v>
      </c>
      <c r="G1290" t="s">
        <v>1367</v>
      </c>
      <c r="H1290" t="s">
        <v>2256</v>
      </c>
      <c r="I1290" t="s">
        <v>7119</v>
      </c>
      <c r="J1290" t="s">
        <v>4760</v>
      </c>
      <c r="K1290">
        <v>2254</v>
      </c>
      <c r="L1290" s="32" t="s">
        <v>9754</v>
      </c>
    </row>
    <row r="1291" spans="1:12" x14ac:dyDescent="0.25">
      <c r="A1291">
        <v>263590</v>
      </c>
      <c r="B1291">
        <v>0.40191300000000002</v>
      </c>
      <c r="C1291">
        <v>0</v>
      </c>
      <c r="D1291" t="s">
        <v>7128</v>
      </c>
      <c r="E1291" t="s">
        <v>4723</v>
      </c>
      <c r="F1291" t="s">
        <v>4756</v>
      </c>
      <c r="G1291" t="s">
        <v>1367</v>
      </c>
      <c r="H1291" t="s">
        <v>2256</v>
      </c>
      <c r="I1291" t="s">
        <v>2663</v>
      </c>
      <c r="J1291" t="s">
        <v>4760</v>
      </c>
      <c r="K1291">
        <v>2148</v>
      </c>
      <c r="L1291" s="32" t="s">
        <v>9755</v>
      </c>
    </row>
    <row r="1292" spans="1:12" x14ac:dyDescent="0.25">
      <c r="A1292">
        <v>263687</v>
      </c>
      <c r="B1292">
        <v>0.49665799999999999</v>
      </c>
      <c r="C1292">
        <v>1</v>
      </c>
      <c r="D1292" t="s">
        <v>2664</v>
      </c>
      <c r="E1292" t="s">
        <v>4723</v>
      </c>
      <c r="F1292" t="s">
        <v>4756</v>
      </c>
      <c r="G1292" t="s">
        <v>1367</v>
      </c>
      <c r="H1292" t="s">
        <v>2256</v>
      </c>
      <c r="I1292" t="s">
        <v>2665</v>
      </c>
      <c r="J1292" t="s">
        <v>4760</v>
      </c>
      <c r="K1292">
        <v>2629</v>
      </c>
      <c r="L1292" s="32" t="s">
        <v>9756</v>
      </c>
    </row>
    <row r="1293" spans="1:12" x14ac:dyDescent="0.25">
      <c r="A1293">
        <v>263707</v>
      </c>
      <c r="B1293">
        <v>0.492946</v>
      </c>
      <c r="C1293">
        <v>3</v>
      </c>
      <c r="D1293" t="s">
        <v>7030</v>
      </c>
      <c r="E1293" t="s">
        <v>4723</v>
      </c>
      <c r="F1293" t="s">
        <v>4756</v>
      </c>
      <c r="G1293" t="s">
        <v>1367</v>
      </c>
      <c r="H1293" t="s">
        <v>2256</v>
      </c>
      <c r="I1293" t="s">
        <v>7031</v>
      </c>
      <c r="J1293" t="s">
        <v>4760</v>
      </c>
      <c r="K1293">
        <v>1891</v>
      </c>
      <c r="L1293" s="32" t="s">
        <v>9757</v>
      </c>
    </row>
    <row r="1294" spans="1:12" x14ac:dyDescent="0.25">
      <c r="A1294">
        <v>269165</v>
      </c>
      <c r="B1294">
        <v>0.49929000000000001</v>
      </c>
      <c r="C1294">
        <v>4</v>
      </c>
      <c r="D1294" t="s">
        <v>1462</v>
      </c>
      <c r="E1294" t="s">
        <v>4723</v>
      </c>
      <c r="F1294" t="s">
        <v>4756</v>
      </c>
      <c r="G1294" t="s">
        <v>1367</v>
      </c>
      <c r="H1294" t="s">
        <v>1463</v>
      </c>
      <c r="I1294" t="s">
        <v>1464</v>
      </c>
      <c r="J1294" t="s">
        <v>4760</v>
      </c>
      <c r="K1294">
        <v>2387</v>
      </c>
      <c r="L1294" s="32" t="s">
        <v>9758</v>
      </c>
    </row>
    <row r="1295" spans="1:12" x14ac:dyDescent="0.25">
      <c r="A1295">
        <v>1219538</v>
      </c>
      <c r="B1295">
        <v>0.41910900000000001</v>
      </c>
      <c r="C1295">
        <v>1</v>
      </c>
      <c r="D1295" t="s">
        <v>7032</v>
      </c>
      <c r="E1295" t="s">
        <v>4723</v>
      </c>
      <c r="F1295" t="s">
        <v>4756</v>
      </c>
      <c r="G1295" t="s">
        <v>1367</v>
      </c>
      <c r="H1295" t="s">
        <v>2256</v>
      </c>
      <c r="I1295" t="s">
        <v>7033</v>
      </c>
      <c r="J1295" t="s">
        <v>4760</v>
      </c>
      <c r="K1295">
        <v>1433</v>
      </c>
      <c r="L1295" s="32" t="s">
        <v>9759</v>
      </c>
    </row>
    <row r="1296" spans="1:12" x14ac:dyDescent="0.25">
      <c r="A1296">
        <v>269183</v>
      </c>
      <c r="B1296">
        <v>0.16919600000000001</v>
      </c>
      <c r="C1296">
        <v>2</v>
      </c>
      <c r="D1296" t="s">
        <v>7116</v>
      </c>
      <c r="E1296" t="s">
        <v>4723</v>
      </c>
      <c r="F1296" t="s">
        <v>4756</v>
      </c>
      <c r="G1296" t="s">
        <v>1367</v>
      </c>
      <c r="H1296" t="s">
        <v>2256</v>
      </c>
      <c r="I1296" t="s">
        <v>7117</v>
      </c>
      <c r="J1296" t="s">
        <v>4760</v>
      </c>
      <c r="K1296">
        <v>867</v>
      </c>
      <c r="L1296" s="32" t="s">
        <v>9760</v>
      </c>
    </row>
    <row r="1297" spans="1:12" x14ac:dyDescent="0.25">
      <c r="A1297">
        <v>263571</v>
      </c>
      <c r="B1297">
        <v>0.21528</v>
      </c>
      <c r="C1297">
        <v>3</v>
      </c>
      <c r="D1297" t="s">
        <v>7114</v>
      </c>
      <c r="E1297" t="s">
        <v>4723</v>
      </c>
      <c r="F1297" t="s">
        <v>4756</v>
      </c>
      <c r="G1297" t="s">
        <v>1367</v>
      </c>
      <c r="H1297" t="s">
        <v>2256</v>
      </c>
      <c r="I1297" t="s">
        <v>7115</v>
      </c>
      <c r="J1297" t="s">
        <v>4760</v>
      </c>
      <c r="K1297">
        <v>1157</v>
      </c>
      <c r="L1297" s="32" t="s">
        <v>9761</v>
      </c>
    </row>
    <row r="1298" spans="1:12" x14ac:dyDescent="0.25">
      <c r="A1298">
        <v>263550</v>
      </c>
      <c r="B1298">
        <v>0.31067099999999997</v>
      </c>
      <c r="C1298">
        <v>4</v>
      </c>
      <c r="D1298" t="s">
        <v>7126</v>
      </c>
      <c r="E1298" t="s">
        <v>4723</v>
      </c>
      <c r="F1298" t="s">
        <v>4756</v>
      </c>
      <c r="G1298" t="s">
        <v>1367</v>
      </c>
      <c r="H1298" t="s">
        <v>2256</v>
      </c>
      <c r="I1298" t="s">
        <v>7127</v>
      </c>
      <c r="J1298" t="s">
        <v>4760</v>
      </c>
      <c r="K1298">
        <v>1951</v>
      </c>
      <c r="L1298" s="32" t="s">
        <v>9762</v>
      </c>
    </row>
    <row r="1299" spans="1:12" x14ac:dyDescent="0.25">
      <c r="A1299">
        <v>263669</v>
      </c>
      <c r="B1299">
        <v>0.37185200000000002</v>
      </c>
      <c r="C1299">
        <v>1</v>
      </c>
      <c r="D1299" t="s">
        <v>2699</v>
      </c>
      <c r="E1299" t="s">
        <v>4723</v>
      </c>
      <c r="F1299" t="s">
        <v>4756</v>
      </c>
      <c r="G1299" t="s">
        <v>1367</v>
      </c>
      <c r="H1299" t="s">
        <v>2256</v>
      </c>
      <c r="I1299" t="s">
        <v>2700</v>
      </c>
      <c r="J1299" t="s">
        <v>4760</v>
      </c>
      <c r="K1299">
        <v>3082</v>
      </c>
      <c r="L1299" s="32" t="s">
        <v>9763</v>
      </c>
    </row>
    <row r="1300" spans="1:12" x14ac:dyDescent="0.25">
      <c r="A1300">
        <v>222755</v>
      </c>
      <c r="B1300">
        <v>0.25930900000000001</v>
      </c>
      <c r="C1300">
        <v>4</v>
      </c>
      <c r="D1300" t="s">
        <v>2703</v>
      </c>
      <c r="E1300" t="s">
        <v>4723</v>
      </c>
      <c r="F1300" t="s">
        <v>4756</v>
      </c>
      <c r="G1300" t="s">
        <v>1367</v>
      </c>
      <c r="H1300" t="s">
        <v>2256</v>
      </c>
      <c r="I1300" t="s">
        <v>2704</v>
      </c>
      <c r="J1300" t="s">
        <v>4760</v>
      </c>
      <c r="K1300">
        <v>1704</v>
      </c>
      <c r="L1300" s="32" t="s">
        <v>9764</v>
      </c>
    </row>
    <row r="1301" spans="1:12" x14ac:dyDescent="0.25">
      <c r="A1301">
        <v>222794</v>
      </c>
      <c r="B1301">
        <v>0.25022699999999998</v>
      </c>
      <c r="C1301">
        <v>1</v>
      </c>
      <c r="D1301" t="s">
        <v>2705</v>
      </c>
      <c r="E1301" t="s">
        <v>4723</v>
      </c>
      <c r="F1301" t="s">
        <v>4756</v>
      </c>
      <c r="G1301" t="s">
        <v>1367</v>
      </c>
      <c r="H1301" t="s">
        <v>2256</v>
      </c>
      <c r="I1301" t="s">
        <v>2706</v>
      </c>
      <c r="J1301" t="s">
        <v>4760</v>
      </c>
      <c r="K1301">
        <v>2341</v>
      </c>
      <c r="L1301" s="32" t="s">
        <v>9765</v>
      </c>
    </row>
    <row r="1302" spans="1:12" x14ac:dyDescent="0.25">
      <c r="A1302">
        <v>222811</v>
      </c>
      <c r="B1302">
        <v>0.25235999999999997</v>
      </c>
      <c r="C1302">
        <v>4</v>
      </c>
      <c r="D1302" t="s">
        <v>7096</v>
      </c>
      <c r="E1302" t="s">
        <v>4723</v>
      </c>
      <c r="F1302" t="s">
        <v>4756</v>
      </c>
      <c r="G1302" t="s">
        <v>1367</v>
      </c>
      <c r="H1302" t="s">
        <v>2256</v>
      </c>
      <c r="I1302" t="s">
        <v>7097</v>
      </c>
      <c r="J1302" t="s">
        <v>4760</v>
      </c>
      <c r="K1302">
        <v>974</v>
      </c>
      <c r="L1302" s="32" t="s">
        <v>9766</v>
      </c>
    </row>
    <row r="1303" spans="1:12" x14ac:dyDescent="0.25">
      <c r="A1303">
        <v>263384</v>
      </c>
      <c r="B1303">
        <v>0.26256099999999999</v>
      </c>
      <c r="C1303">
        <v>2</v>
      </c>
      <c r="D1303" t="s">
        <v>7100</v>
      </c>
      <c r="E1303" t="s">
        <v>4723</v>
      </c>
      <c r="F1303" t="s">
        <v>4756</v>
      </c>
      <c r="G1303" t="s">
        <v>1367</v>
      </c>
      <c r="H1303" t="s">
        <v>2256</v>
      </c>
      <c r="I1303" t="s">
        <v>7101</v>
      </c>
      <c r="J1303" t="s">
        <v>4760</v>
      </c>
      <c r="K1303">
        <v>1439</v>
      </c>
      <c r="L1303" s="32" t="s">
        <v>9767</v>
      </c>
    </row>
    <row r="1304" spans="1:12" x14ac:dyDescent="0.25">
      <c r="A1304">
        <v>263421</v>
      </c>
      <c r="B1304">
        <v>0.24518400000000001</v>
      </c>
      <c r="C1304">
        <v>3</v>
      </c>
      <c r="D1304" t="s">
        <v>7112</v>
      </c>
      <c r="E1304" t="s">
        <v>4723</v>
      </c>
      <c r="F1304" t="s">
        <v>4756</v>
      </c>
      <c r="G1304" t="s">
        <v>1367</v>
      </c>
      <c r="H1304" t="s">
        <v>2256</v>
      </c>
      <c r="I1304" t="s">
        <v>7113</v>
      </c>
      <c r="J1304" t="s">
        <v>4760</v>
      </c>
      <c r="K1304">
        <v>1373</v>
      </c>
      <c r="L1304" s="32" t="s">
        <v>9768</v>
      </c>
    </row>
    <row r="1305" spans="1:12" x14ac:dyDescent="0.25">
      <c r="A1305">
        <v>263532</v>
      </c>
      <c r="B1305">
        <v>0.35791800000000001</v>
      </c>
      <c r="C1305">
        <v>0</v>
      </c>
      <c r="D1305" t="s">
        <v>3838</v>
      </c>
      <c r="E1305" t="s">
        <v>4723</v>
      </c>
      <c r="F1305" t="s">
        <v>4756</v>
      </c>
      <c r="G1305" t="s">
        <v>2297</v>
      </c>
      <c r="H1305" t="s">
        <v>2256</v>
      </c>
      <c r="I1305" t="s">
        <v>3839</v>
      </c>
      <c r="J1305" t="s">
        <v>4760</v>
      </c>
      <c r="K1305">
        <v>1601</v>
      </c>
      <c r="L1305" s="32" t="s">
        <v>9769</v>
      </c>
    </row>
    <row r="1306" spans="1:12" x14ac:dyDescent="0.25">
      <c r="A1306">
        <v>258238</v>
      </c>
      <c r="B1306">
        <v>0.50282899999999997</v>
      </c>
      <c r="C1306">
        <v>3</v>
      </c>
      <c r="D1306" t="s">
        <v>1970</v>
      </c>
      <c r="E1306" t="s">
        <v>4723</v>
      </c>
      <c r="F1306" t="s">
        <v>4756</v>
      </c>
      <c r="G1306" t="s">
        <v>1367</v>
      </c>
      <c r="H1306" t="s">
        <v>1463</v>
      </c>
      <c r="I1306" t="s">
        <v>1971</v>
      </c>
      <c r="J1306" t="s">
        <v>4760</v>
      </c>
      <c r="K1306">
        <v>3640</v>
      </c>
      <c r="L1306" s="32" t="s">
        <v>9770</v>
      </c>
    </row>
    <row r="1307" spans="1:12" x14ac:dyDescent="0.25">
      <c r="A1307">
        <v>195545</v>
      </c>
      <c r="B1307">
        <v>0.49402200000000002</v>
      </c>
      <c r="C1307">
        <v>2</v>
      </c>
      <c r="D1307" t="s">
        <v>7018</v>
      </c>
      <c r="E1307" t="s">
        <v>4723</v>
      </c>
      <c r="F1307" t="s">
        <v>4756</v>
      </c>
      <c r="G1307" t="s">
        <v>1367</v>
      </c>
      <c r="H1307" t="s">
        <v>2256</v>
      </c>
      <c r="I1307" t="s">
        <v>7019</v>
      </c>
      <c r="J1307" t="s">
        <v>4760</v>
      </c>
      <c r="K1307">
        <v>1991</v>
      </c>
      <c r="L1307" s="32" t="s">
        <v>9771</v>
      </c>
    </row>
    <row r="1308" spans="1:12" x14ac:dyDescent="0.25">
      <c r="A1308">
        <v>269047</v>
      </c>
      <c r="B1308">
        <v>0.455374</v>
      </c>
      <c r="C1308">
        <v>0</v>
      </c>
      <c r="D1308" t="s">
        <v>7020</v>
      </c>
      <c r="E1308" t="s">
        <v>4723</v>
      </c>
      <c r="F1308" t="s">
        <v>4756</v>
      </c>
      <c r="G1308" t="s">
        <v>1367</v>
      </c>
      <c r="H1308" t="s">
        <v>2256</v>
      </c>
      <c r="I1308" t="s">
        <v>7021</v>
      </c>
      <c r="J1308" t="s">
        <v>4760</v>
      </c>
      <c r="K1308">
        <v>1900</v>
      </c>
      <c r="L1308" s="32" t="s">
        <v>9772</v>
      </c>
    </row>
    <row r="1309" spans="1:12" x14ac:dyDescent="0.25">
      <c r="A1309">
        <v>269066</v>
      </c>
      <c r="B1309">
        <v>0.79336300000000004</v>
      </c>
      <c r="C1309">
        <v>2</v>
      </c>
      <c r="D1309" t="s">
        <v>2697</v>
      </c>
      <c r="E1309" t="s">
        <v>4723</v>
      </c>
      <c r="F1309" t="s">
        <v>4756</v>
      </c>
      <c r="G1309" t="s">
        <v>1367</v>
      </c>
      <c r="H1309" t="s">
        <v>2256</v>
      </c>
      <c r="I1309" t="s">
        <v>2698</v>
      </c>
      <c r="J1309" t="s">
        <v>4760</v>
      </c>
      <c r="K1309">
        <v>4946</v>
      </c>
      <c r="L1309" s="32" t="s">
        <v>9773</v>
      </c>
    </row>
    <row r="1310" spans="1:12" x14ac:dyDescent="0.25">
      <c r="A1310">
        <v>222733</v>
      </c>
      <c r="B1310">
        <v>4.4516020000000003</v>
      </c>
      <c r="C1310">
        <v>0</v>
      </c>
      <c r="D1310" t="s">
        <v>2915</v>
      </c>
      <c r="E1310" t="s">
        <v>4723</v>
      </c>
      <c r="F1310" t="s">
        <v>4756</v>
      </c>
      <c r="G1310" t="s">
        <v>1367</v>
      </c>
      <c r="H1310" t="s">
        <v>1368</v>
      </c>
      <c r="I1310" t="s">
        <v>2916</v>
      </c>
      <c r="J1310" t="s">
        <v>4760</v>
      </c>
      <c r="K1310">
        <v>4646</v>
      </c>
      <c r="L1310" s="32" t="s">
        <v>9774</v>
      </c>
    </row>
    <row r="1311" spans="1:12" x14ac:dyDescent="0.25">
      <c r="A1311">
        <v>1274880</v>
      </c>
      <c r="B1311">
        <v>0.47051999999999999</v>
      </c>
      <c r="C1311">
        <v>3</v>
      </c>
      <c r="D1311" t="s">
        <v>7094</v>
      </c>
      <c r="E1311" t="s">
        <v>4723</v>
      </c>
      <c r="F1311" t="s">
        <v>4756</v>
      </c>
      <c r="G1311" t="s">
        <v>1367</v>
      </c>
      <c r="H1311" t="s">
        <v>2256</v>
      </c>
      <c r="I1311" t="s">
        <v>7095</v>
      </c>
      <c r="J1311" t="s">
        <v>4760</v>
      </c>
      <c r="K1311">
        <v>3280</v>
      </c>
      <c r="L1311" s="32" t="s">
        <v>9775</v>
      </c>
    </row>
    <row r="1312" spans="1:12" x14ac:dyDescent="0.25">
      <c r="A1312">
        <v>263366</v>
      </c>
      <c r="B1312">
        <v>0.52492300000000003</v>
      </c>
      <c r="C1312">
        <v>0</v>
      </c>
      <c r="D1312" t="s">
        <v>7110</v>
      </c>
      <c r="E1312" t="s">
        <v>4723</v>
      </c>
      <c r="F1312" t="s">
        <v>4756</v>
      </c>
      <c r="G1312" t="s">
        <v>1367</v>
      </c>
      <c r="H1312" t="s">
        <v>2256</v>
      </c>
      <c r="I1312" t="s">
        <v>7111</v>
      </c>
      <c r="J1312" t="s">
        <v>4760</v>
      </c>
      <c r="K1312">
        <v>2668</v>
      </c>
      <c r="L1312" s="32" t="s">
        <v>9776</v>
      </c>
    </row>
    <row r="1313" spans="1:12" x14ac:dyDescent="0.25">
      <c r="A1313">
        <v>263511</v>
      </c>
      <c r="B1313">
        <v>0.47228700000000001</v>
      </c>
      <c r="C1313">
        <v>1</v>
      </c>
      <c r="D1313" t="s">
        <v>7016</v>
      </c>
      <c r="E1313" t="s">
        <v>4723</v>
      </c>
      <c r="F1313" t="s">
        <v>4756</v>
      </c>
      <c r="G1313" t="s">
        <v>1367</v>
      </c>
      <c r="H1313" t="s">
        <v>2256</v>
      </c>
      <c r="I1313" t="s">
        <v>7017</v>
      </c>
      <c r="J1313" t="s">
        <v>4760</v>
      </c>
      <c r="K1313">
        <v>2097</v>
      </c>
      <c r="L1313" s="32" t="s">
        <v>9777</v>
      </c>
    </row>
    <row r="1314" spans="1:12" x14ac:dyDescent="0.25">
      <c r="A1314">
        <v>269027</v>
      </c>
      <c r="B1314">
        <v>0.79047800000000001</v>
      </c>
      <c r="C1314">
        <v>0</v>
      </c>
      <c r="D1314" t="s">
        <v>2695</v>
      </c>
      <c r="E1314" t="s">
        <v>4723</v>
      </c>
      <c r="F1314" t="s">
        <v>4756</v>
      </c>
      <c r="G1314" t="s">
        <v>1367</v>
      </c>
      <c r="H1314" t="s">
        <v>4758</v>
      </c>
      <c r="I1314" t="s">
        <v>2696</v>
      </c>
      <c r="J1314" t="s">
        <v>4760</v>
      </c>
      <c r="K1314">
        <v>6674</v>
      </c>
      <c r="L1314" s="32" t="s">
        <v>9778</v>
      </c>
    </row>
    <row r="1315" spans="1:12" x14ac:dyDescent="0.25">
      <c r="A1315">
        <v>222715</v>
      </c>
      <c r="B1315">
        <v>1.0019180000000001</v>
      </c>
      <c r="C1315">
        <v>1</v>
      </c>
      <c r="D1315" t="s">
        <v>2701</v>
      </c>
      <c r="E1315" t="s">
        <v>4723</v>
      </c>
      <c r="F1315" t="s">
        <v>4756</v>
      </c>
      <c r="G1315" t="s">
        <v>1367</v>
      </c>
      <c r="H1315" t="s">
        <v>4758</v>
      </c>
      <c r="I1315" t="s">
        <v>2702</v>
      </c>
      <c r="J1315" t="s">
        <v>4760</v>
      </c>
      <c r="K1315">
        <v>2472</v>
      </c>
      <c r="L1315" s="32" t="s">
        <v>9779</v>
      </c>
    </row>
    <row r="1316" spans="1:12" x14ac:dyDescent="0.25">
      <c r="A1316">
        <v>222774</v>
      </c>
      <c r="B1316">
        <v>0.24842900000000001</v>
      </c>
      <c r="C1316">
        <v>2</v>
      </c>
      <c r="D1316" t="s">
        <v>7098</v>
      </c>
      <c r="E1316" t="s">
        <v>4723</v>
      </c>
      <c r="F1316" t="s">
        <v>4756</v>
      </c>
      <c r="G1316" t="s">
        <v>1367</v>
      </c>
      <c r="H1316" t="s">
        <v>2256</v>
      </c>
      <c r="I1316" t="s">
        <v>7099</v>
      </c>
      <c r="J1316" t="s">
        <v>4760</v>
      </c>
      <c r="K1316">
        <v>2217</v>
      </c>
      <c r="L1316" s="32" t="s">
        <v>9780</v>
      </c>
    </row>
    <row r="1317" spans="1:12" x14ac:dyDescent="0.25">
      <c r="A1317">
        <v>263402</v>
      </c>
      <c r="B1317">
        <v>0.52155200000000002</v>
      </c>
      <c r="C1317">
        <v>2</v>
      </c>
      <c r="D1317" t="s">
        <v>6375</v>
      </c>
      <c r="E1317" t="s">
        <v>4723</v>
      </c>
      <c r="F1317" t="s">
        <v>4756</v>
      </c>
      <c r="G1317" t="s">
        <v>1367</v>
      </c>
      <c r="H1317" t="s">
        <v>1463</v>
      </c>
      <c r="I1317" t="s">
        <v>6376</v>
      </c>
      <c r="J1317" t="s">
        <v>4760</v>
      </c>
      <c r="K1317">
        <v>1595</v>
      </c>
      <c r="L1317" s="32" t="s">
        <v>9781</v>
      </c>
    </row>
    <row r="1318" spans="1:12" x14ac:dyDescent="0.25">
      <c r="A1318">
        <v>1197028</v>
      </c>
      <c r="B1318">
        <v>0.52943899999999999</v>
      </c>
      <c r="C1318">
        <v>0</v>
      </c>
      <c r="D1318" t="s">
        <v>7092</v>
      </c>
      <c r="E1318" t="s">
        <v>4723</v>
      </c>
      <c r="F1318" t="s">
        <v>4756</v>
      </c>
      <c r="G1318" t="s">
        <v>1367</v>
      </c>
      <c r="H1318" t="s">
        <v>2256</v>
      </c>
      <c r="I1318" t="s">
        <v>7093</v>
      </c>
      <c r="J1318" t="s">
        <v>4760</v>
      </c>
      <c r="K1318">
        <v>1860</v>
      </c>
      <c r="L1318" s="32" t="s">
        <v>9782</v>
      </c>
    </row>
    <row r="1319" spans="1:12" x14ac:dyDescent="0.25">
      <c r="A1319">
        <v>263345</v>
      </c>
      <c r="B1319">
        <v>0.28181600000000001</v>
      </c>
      <c r="C1319">
        <v>2</v>
      </c>
      <c r="D1319" t="s">
        <v>7104</v>
      </c>
      <c r="E1319" t="s">
        <v>4723</v>
      </c>
      <c r="F1319" t="s">
        <v>4756</v>
      </c>
      <c r="G1319" t="s">
        <v>1367</v>
      </c>
      <c r="H1319" t="s">
        <v>2256</v>
      </c>
      <c r="I1319" t="s">
        <v>7105</v>
      </c>
      <c r="J1319" t="s">
        <v>4760</v>
      </c>
      <c r="K1319">
        <v>1476</v>
      </c>
      <c r="L1319" s="32" t="s">
        <v>9783</v>
      </c>
    </row>
    <row r="1320" spans="1:12" x14ac:dyDescent="0.25">
      <c r="A1320">
        <v>263457</v>
      </c>
      <c r="B1320">
        <v>0.46554200000000001</v>
      </c>
      <c r="C1320">
        <v>0</v>
      </c>
      <c r="D1320" t="s">
        <v>2674</v>
      </c>
      <c r="E1320" t="s">
        <v>4723</v>
      </c>
      <c r="F1320" t="s">
        <v>4756</v>
      </c>
      <c r="G1320" t="s">
        <v>1367</v>
      </c>
      <c r="H1320" t="s">
        <v>4758</v>
      </c>
      <c r="I1320" t="s">
        <v>2675</v>
      </c>
      <c r="J1320" t="s">
        <v>4760</v>
      </c>
      <c r="K1320">
        <v>2207</v>
      </c>
      <c r="L1320" s="32" t="s">
        <v>9784</v>
      </c>
    </row>
    <row r="1321" spans="1:12" x14ac:dyDescent="0.25">
      <c r="A1321">
        <v>263801</v>
      </c>
      <c r="B1321">
        <v>0.29327300000000001</v>
      </c>
      <c r="C1321">
        <v>1</v>
      </c>
      <c r="D1321" t="s">
        <v>7106</v>
      </c>
      <c r="E1321" t="s">
        <v>4723</v>
      </c>
      <c r="F1321" t="s">
        <v>4756</v>
      </c>
      <c r="G1321" t="s">
        <v>1367</v>
      </c>
      <c r="H1321" t="s">
        <v>2256</v>
      </c>
      <c r="I1321" t="s">
        <v>7107</v>
      </c>
      <c r="J1321" t="s">
        <v>4760</v>
      </c>
      <c r="K1321">
        <v>1238</v>
      </c>
      <c r="L1321" s="32" t="s">
        <v>9785</v>
      </c>
    </row>
    <row r="1322" spans="1:12" x14ac:dyDescent="0.25">
      <c r="A1322">
        <v>263475</v>
      </c>
      <c r="B1322">
        <v>1.1385080000000001</v>
      </c>
      <c r="C1322">
        <v>3</v>
      </c>
      <c r="D1322" t="s">
        <v>3922</v>
      </c>
      <c r="E1322" t="s">
        <v>4723</v>
      </c>
      <c r="F1322" t="s">
        <v>4756</v>
      </c>
      <c r="G1322" t="s">
        <v>1367</v>
      </c>
      <c r="H1322" t="s">
        <v>4758</v>
      </c>
      <c r="I1322" t="s">
        <v>3923</v>
      </c>
      <c r="J1322" t="s">
        <v>4760</v>
      </c>
      <c r="K1322">
        <v>7023</v>
      </c>
      <c r="L1322" s="32" t="s">
        <v>9786</v>
      </c>
    </row>
    <row r="1323" spans="1:12" x14ac:dyDescent="0.25">
      <c r="A1323">
        <v>216019</v>
      </c>
      <c r="B1323">
        <v>1.0004010000000001</v>
      </c>
      <c r="C1323">
        <v>2</v>
      </c>
      <c r="D1323" t="s">
        <v>2678</v>
      </c>
      <c r="E1323" t="s">
        <v>4723</v>
      </c>
      <c r="F1323" t="s">
        <v>4756</v>
      </c>
      <c r="G1323" t="s">
        <v>1367</v>
      </c>
      <c r="H1323" t="s">
        <v>2256</v>
      </c>
      <c r="I1323" t="s">
        <v>2679</v>
      </c>
      <c r="J1323" t="s">
        <v>4760</v>
      </c>
      <c r="K1323">
        <v>2211</v>
      </c>
      <c r="L1323" s="32" t="s">
        <v>9787</v>
      </c>
    </row>
    <row r="1324" spans="1:12" x14ac:dyDescent="0.25">
      <c r="A1324">
        <v>222557</v>
      </c>
      <c r="B1324">
        <v>0.24246899999999999</v>
      </c>
      <c r="C1324">
        <v>3</v>
      </c>
      <c r="D1324" t="s">
        <v>7102</v>
      </c>
      <c r="E1324" t="s">
        <v>4723</v>
      </c>
      <c r="F1324" t="s">
        <v>4756</v>
      </c>
      <c r="G1324" t="s">
        <v>1367</v>
      </c>
      <c r="H1324" t="s">
        <v>2256</v>
      </c>
      <c r="I1324" t="s">
        <v>7103</v>
      </c>
      <c r="J1324" t="s">
        <v>4760</v>
      </c>
      <c r="K1324">
        <v>1078</v>
      </c>
      <c r="L1324" s="32" t="s">
        <v>9788</v>
      </c>
    </row>
    <row r="1325" spans="1:12" x14ac:dyDescent="0.25">
      <c r="A1325">
        <v>263439</v>
      </c>
      <c r="B1325">
        <v>0.52439599999999997</v>
      </c>
      <c r="C1325">
        <v>1</v>
      </c>
      <c r="D1325" t="s">
        <v>3848</v>
      </c>
      <c r="E1325" t="s">
        <v>4723</v>
      </c>
      <c r="F1325" t="s">
        <v>4756</v>
      </c>
      <c r="G1325" t="s">
        <v>1367</v>
      </c>
      <c r="H1325" t="s">
        <v>2256</v>
      </c>
      <c r="I1325" t="s">
        <v>3849</v>
      </c>
      <c r="J1325" t="s">
        <v>4760</v>
      </c>
      <c r="K1325">
        <v>2105</v>
      </c>
      <c r="L1325" s="32" t="s">
        <v>9789</v>
      </c>
    </row>
    <row r="1326" spans="1:12" x14ac:dyDescent="0.25">
      <c r="A1326">
        <v>258330</v>
      </c>
      <c r="B1326">
        <v>0.95806800000000003</v>
      </c>
      <c r="C1326">
        <v>2</v>
      </c>
      <c r="D1326" t="s">
        <v>3852</v>
      </c>
      <c r="E1326" t="s">
        <v>4723</v>
      </c>
      <c r="F1326" t="s">
        <v>4756</v>
      </c>
      <c r="G1326" t="s">
        <v>1367</v>
      </c>
      <c r="H1326" t="s">
        <v>2256</v>
      </c>
      <c r="I1326" t="s">
        <v>3853</v>
      </c>
      <c r="J1326" t="s">
        <v>4760</v>
      </c>
      <c r="K1326">
        <v>3170</v>
      </c>
      <c r="L1326" s="32" t="s">
        <v>9790</v>
      </c>
    </row>
    <row r="1327" spans="1:12" x14ac:dyDescent="0.25">
      <c r="A1327">
        <v>258370</v>
      </c>
      <c r="B1327">
        <v>2.5348600000000001</v>
      </c>
      <c r="C1327">
        <v>0</v>
      </c>
      <c r="D1327" t="s">
        <v>3926</v>
      </c>
      <c r="E1327" t="s">
        <v>4723</v>
      </c>
      <c r="F1327" t="s">
        <v>4756</v>
      </c>
      <c r="G1327" t="s">
        <v>1367</v>
      </c>
      <c r="H1327" t="s">
        <v>4758</v>
      </c>
      <c r="I1327" t="s">
        <v>3927</v>
      </c>
      <c r="J1327" t="s">
        <v>4760</v>
      </c>
      <c r="K1327">
        <v>4011</v>
      </c>
      <c r="L1327" s="32" t="s">
        <v>9791</v>
      </c>
    </row>
    <row r="1328" spans="1:12" x14ac:dyDescent="0.25">
      <c r="A1328">
        <v>216059</v>
      </c>
      <c r="B1328">
        <v>0.35275299999999998</v>
      </c>
      <c r="C1328">
        <v>3</v>
      </c>
      <c r="D1328" t="s">
        <v>2789</v>
      </c>
      <c r="E1328" t="s">
        <v>4723</v>
      </c>
      <c r="F1328" t="s">
        <v>4756</v>
      </c>
      <c r="G1328" t="s">
        <v>1367</v>
      </c>
      <c r="H1328" t="s">
        <v>1463</v>
      </c>
      <c r="I1328" t="s">
        <v>2790</v>
      </c>
      <c r="J1328" t="s">
        <v>4760</v>
      </c>
      <c r="K1328">
        <v>2132</v>
      </c>
      <c r="L1328" s="32" t="s">
        <v>9792</v>
      </c>
    </row>
    <row r="1329" spans="1:12" x14ac:dyDescent="0.25">
      <c r="A1329">
        <v>201900</v>
      </c>
      <c r="B1329">
        <v>0.99788299999999996</v>
      </c>
      <c r="C1329">
        <v>3</v>
      </c>
      <c r="D1329" t="s">
        <v>3846</v>
      </c>
      <c r="E1329" t="s">
        <v>4723</v>
      </c>
      <c r="F1329" t="s">
        <v>4756</v>
      </c>
      <c r="G1329" t="s">
        <v>1367</v>
      </c>
      <c r="H1329" t="s">
        <v>2256</v>
      </c>
      <c r="I1329" t="s">
        <v>3847</v>
      </c>
      <c r="J1329" t="s">
        <v>4760</v>
      </c>
      <c r="K1329">
        <v>2225</v>
      </c>
      <c r="L1329" s="32" t="s">
        <v>9793</v>
      </c>
    </row>
    <row r="1330" spans="1:12" x14ac:dyDescent="0.25">
      <c r="A1330">
        <v>258313</v>
      </c>
      <c r="B1330">
        <v>0.99990800000000002</v>
      </c>
      <c r="C1330">
        <v>0</v>
      </c>
      <c r="D1330" t="s">
        <v>7082</v>
      </c>
      <c r="E1330" t="s">
        <v>4723</v>
      </c>
      <c r="F1330" t="s">
        <v>4756</v>
      </c>
      <c r="G1330" t="s">
        <v>1367</v>
      </c>
      <c r="H1330" t="s">
        <v>2256</v>
      </c>
      <c r="I1330" t="s">
        <v>7083</v>
      </c>
      <c r="J1330" t="s">
        <v>4760</v>
      </c>
      <c r="K1330">
        <v>2278</v>
      </c>
      <c r="L1330" s="32" t="s">
        <v>9794</v>
      </c>
    </row>
    <row r="1331" spans="1:12" x14ac:dyDescent="0.25">
      <c r="A1331">
        <v>263250</v>
      </c>
      <c r="B1331">
        <v>0.53359599999999996</v>
      </c>
      <c r="C1331">
        <v>2</v>
      </c>
      <c r="D1331" t="s">
        <v>3924</v>
      </c>
      <c r="E1331" t="s">
        <v>4723</v>
      </c>
      <c r="F1331" t="s">
        <v>4756</v>
      </c>
      <c r="G1331" t="s">
        <v>2297</v>
      </c>
      <c r="H1331" t="s">
        <v>2256</v>
      </c>
      <c r="I1331" t="s">
        <v>3925</v>
      </c>
      <c r="J1331" t="s">
        <v>4760</v>
      </c>
      <c r="K1331">
        <v>1718</v>
      </c>
      <c r="L1331" s="32" t="s">
        <v>9795</v>
      </c>
    </row>
    <row r="1332" spans="1:12" x14ac:dyDescent="0.25">
      <c r="A1332">
        <v>216040</v>
      </c>
      <c r="B1332">
        <v>1.115996</v>
      </c>
      <c r="C1332">
        <v>1</v>
      </c>
      <c r="D1332" t="s">
        <v>3850</v>
      </c>
      <c r="E1332" t="s">
        <v>4723</v>
      </c>
      <c r="F1332" t="s">
        <v>4756</v>
      </c>
      <c r="G1332" t="s">
        <v>2297</v>
      </c>
      <c r="H1332" t="s">
        <v>2256</v>
      </c>
      <c r="I1332" t="s">
        <v>3851</v>
      </c>
      <c r="J1332" t="s">
        <v>4760</v>
      </c>
      <c r="K1332">
        <v>2933</v>
      </c>
      <c r="L1332" s="32" t="s">
        <v>9796</v>
      </c>
    </row>
    <row r="1333" spans="1:12" x14ac:dyDescent="0.25">
      <c r="A1333">
        <v>258349</v>
      </c>
      <c r="B1333">
        <v>4.3251869999999997</v>
      </c>
      <c r="C1333">
        <v>3</v>
      </c>
      <c r="D1333" t="s">
        <v>3487</v>
      </c>
      <c r="E1333" t="s">
        <v>4723</v>
      </c>
      <c r="F1333" t="s">
        <v>4756</v>
      </c>
      <c r="G1333" t="s">
        <v>2297</v>
      </c>
      <c r="H1333" t="s">
        <v>4758</v>
      </c>
      <c r="I1333" t="s">
        <v>3488</v>
      </c>
      <c r="J1333" t="s">
        <v>4760</v>
      </c>
      <c r="K1333">
        <v>9506</v>
      </c>
      <c r="L1333" s="32" t="s">
        <v>9797</v>
      </c>
    </row>
    <row r="1334" spans="1:12" x14ac:dyDescent="0.25">
      <c r="A1334">
        <v>336118</v>
      </c>
      <c r="B1334">
        <v>0.243147</v>
      </c>
      <c r="C1334">
        <v>4</v>
      </c>
      <c r="D1334" t="s">
        <v>7090</v>
      </c>
      <c r="E1334" t="s">
        <v>4723</v>
      </c>
      <c r="F1334" t="s">
        <v>4756</v>
      </c>
      <c r="G1334" t="s">
        <v>1367</v>
      </c>
      <c r="H1334" t="s">
        <v>2256</v>
      </c>
      <c r="I1334" t="s">
        <v>7091</v>
      </c>
      <c r="J1334" t="s">
        <v>4760</v>
      </c>
      <c r="K1334">
        <v>1607</v>
      </c>
      <c r="L1334" s="32" t="s">
        <v>9798</v>
      </c>
    </row>
    <row r="1335" spans="1:12" x14ac:dyDescent="0.25">
      <c r="A1335">
        <v>263327</v>
      </c>
      <c r="B1335">
        <v>0.25432399999999999</v>
      </c>
      <c r="C1335">
        <v>3</v>
      </c>
      <c r="D1335" t="s">
        <v>7108</v>
      </c>
      <c r="E1335" t="s">
        <v>4723</v>
      </c>
      <c r="F1335" t="s">
        <v>4756</v>
      </c>
      <c r="G1335" t="s">
        <v>1367</v>
      </c>
      <c r="H1335" t="s">
        <v>2256</v>
      </c>
      <c r="I1335" t="s">
        <v>7109</v>
      </c>
      <c r="J1335" t="s">
        <v>4760</v>
      </c>
      <c r="K1335">
        <v>1589</v>
      </c>
      <c r="L1335" s="32" t="s">
        <v>9799</v>
      </c>
    </row>
    <row r="1336" spans="1:12" x14ac:dyDescent="0.25">
      <c r="A1336">
        <v>263494</v>
      </c>
      <c r="B1336">
        <v>0.28251799999999999</v>
      </c>
      <c r="C1336">
        <v>1</v>
      </c>
      <c r="D1336" t="s">
        <v>7120</v>
      </c>
      <c r="E1336" t="s">
        <v>4723</v>
      </c>
      <c r="F1336" t="s">
        <v>4756</v>
      </c>
      <c r="G1336" t="s">
        <v>1367</v>
      </c>
      <c r="H1336" t="s">
        <v>2256</v>
      </c>
      <c r="I1336" t="s">
        <v>7121</v>
      </c>
      <c r="J1336" t="s">
        <v>4760</v>
      </c>
      <c r="K1336">
        <v>1350</v>
      </c>
      <c r="L1336" s="32" t="s">
        <v>9800</v>
      </c>
    </row>
    <row r="1337" spans="1:12" x14ac:dyDescent="0.25">
      <c r="A1337">
        <v>263609</v>
      </c>
      <c r="B1337">
        <v>0.24871399999999999</v>
      </c>
      <c r="C1337">
        <v>3</v>
      </c>
      <c r="D1337" t="s">
        <v>7036</v>
      </c>
      <c r="E1337" t="s">
        <v>4723</v>
      </c>
      <c r="F1337" t="s">
        <v>4756</v>
      </c>
      <c r="G1337" t="s">
        <v>1367</v>
      </c>
      <c r="H1337" t="s">
        <v>2256</v>
      </c>
      <c r="I1337" t="s">
        <v>7037</v>
      </c>
      <c r="J1337" t="s">
        <v>4760</v>
      </c>
      <c r="K1337">
        <v>2193</v>
      </c>
      <c r="L1337" s="32" t="s">
        <v>9801</v>
      </c>
    </row>
    <row r="1338" spans="1:12" x14ac:dyDescent="0.25">
      <c r="A1338">
        <v>269224</v>
      </c>
      <c r="B1338">
        <v>2.0008810000000001</v>
      </c>
      <c r="C1338">
        <v>0</v>
      </c>
      <c r="D1338" t="s">
        <v>2878</v>
      </c>
      <c r="E1338" t="s">
        <v>4723</v>
      </c>
      <c r="F1338" t="s">
        <v>4756</v>
      </c>
      <c r="G1338" t="s">
        <v>6297</v>
      </c>
      <c r="H1338" t="s">
        <v>4758</v>
      </c>
      <c r="I1338" t="s">
        <v>2879</v>
      </c>
      <c r="J1338" t="s">
        <v>4760</v>
      </c>
      <c r="K1338">
        <v>2638</v>
      </c>
      <c r="L1338" s="32" t="s">
        <v>9802</v>
      </c>
    </row>
    <row r="1339" spans="1:12" x14ac:dyDescent="0.25">
      <c r="A1339">
        <v>1239796</v>
      </c>
      <c r="B1339">
        <v>0.45144200000000001</v>
      </c>
      <c r="C1339">
        <v>2</v>
      </c>
      <c r="D1339" t="s">
        <v>3912</v>
      </c>
      <c r="E1339" t="s">
        <v>4723</v>
      </c>
      <c r="F1339" t="s">
        <v>4756</v>
      </c>
      <c r="G1339" t="s">
        <v>1367</v>
      </c>
      <c r="H1339" t="s">
        <v>4758</v>
      </c>
      <c r="I1339" t="s">
        <v>3913</v>
      </c>
      <c r="J1339" t="s">
        <v>4760</v>
      </c>
      <c r="K1339">
        <v>1782</v>
      </c>
      <c r="L1339" s="32" t="s">
        <v>9803</v>
      </c>
    </row>
    <row r="1340" spans="1:12" x14ac:dyDescent="0.25">
      <c r="A1340">
        <v>215915</v>
      </c>
      <c r="B1340">
        <v>0.25398700000000002</v>
      </c>
      <c r="C1340">
        <v>1</v>
      </c>
      <c r="D1340" t="s">
        <v>2247</v>
      </c>
      <c r="E1340" t="s">
        <v>4723</v>
      </c>
      <c r="F1340" t="s">
        <v>4756</v>
      </c>
      <c r="G1340" t="s">
        <v>1367</v>
      </c>
      <c r="H1340" t="s">
        <v>1463</v>
      </c>
      <c r="I1340" t="s">
        <v>2248</v>
      </c>
      <c r="J1340" t="s">
        <v>4760</v>
      </c>
      <c r="K1340">
        <v>1249</v>
      </c>
      <c r="L1340" s="32" t="s">
        <v>9804</v>
      </c>
    </row>
    <row r="1341" spans="1:12" x14ac:dyDescent="0.25">
      <c r="A1341">
        <v>238411</v>
      </c>
      <c r="B1341">
        <v>0.49366399999999999</v>
      </c>
      <c r="C1341">
        <v>1</v>
      </c>
      <c r="D1341" t="s">
        <v>2601</v>
      </c>
      <c r="E1341" t="s">
        <v>4723</v>
      </c>
      <c r="F1341" t="s">
        <v>4756</v>
      </c>
      <c r="G1341" t="s">
        <v>1367</v>
      </c>
      <c r="H1341" t="s">
        <v>1368</v>
      </c>
      <c r="I1341" t="s">
        <v>2602</v>
      </c>
      <c r="J1341" t="s">
        <v>4760</v>
      </c>
      <c r="K1341">
        <v>1904</v>
      </c>
      <c r="L1341" s="32" t="s">
        <v>9805</v>
      </c>
    </row>
    <row r="1342" spans="1:12" x14ac:dyDescent="0.25">
      <c r="A1342">
        <v>289347</v>
      </c>
      <c r="B1342">
        <v>1.513177</v>
      </c>
      <c r="C1342">
        <v>0</v>
      </c>
      <c r="D1342" t="s">
        <v>2834</v>
      </c>
      <c r="E1342" t="s">
        <v>4723</v>
      </c>
      <c r="F1342" t="s">
        <v>4756</v>
      </c>
      <c r="G1342" t="s">
        <v>6297</v>
      </c>
      <c r="H1342" t="s">
        <v>4758</v>
      </c>
      <c r="I1342" t="s">
        <v>2835</v>
      </c>
      <c r="J1342" t="s">
        <v>4760</v>
      </c>
      <c r="K1342">
        <v>2953</v>
      </c>
      <c r="L1342" s="32" t="s">
        <v>9806</v>
      </c>
    </row>
    <row r="1343" spans="1:12" x14ac:dyDescent="0.25">
      <c r="A1343">
        <v>1099516</v>
      </c>
      <c r="B1343">
        <v>0.87991299999999995</v>
      </c>
      <c r="C1343">
        <v>4</v>
      </c>
      <c r="D1343" t="s">
        <v>2142</v>
      </c>
      <c r="E1343" t="s">
        <v>4723</v>
      </c>
      <c r="F1343" t="s">
        <v>4756</v>
      </c>
      <c r="G1343" t="s">
        <v>1367</v>
      </c>
      <c r="H1343" t="s">
        <v>1463</v>
      </c>
      <c r="I1343" t="s">
        <v>2143</v>
      </c>
      <c r="J1343" t="s">
        <v>4760</v>
      </c>
      <c r="K1343">
        <v>1928</v>
      </c>
      <c r="L1343" s="32" t="s">
        <v>9807</v>
      </c>
    </row>
    <row r="1344" spans="1:12" x14ac:dyDescent="0.25">
      <c r="A1344">
        <v>208025</v>
      </c>
      <c r="B1344">
        <v>0.48363600000000001</v>
      </c>
      <c r="C1344">
        <v>2</v>
      </c>
      <c r="D1344" t="s">
        <v>1908</v>
      </c>
      <c r="E1344" t="s">
        <v>4723</v>
      </c>
      <c r="F1344" t="s">
        <v>4756</v>
      </c>
      <c r="G1344" t="s">
        <v>1367</v>
      </c>
      <c r="H1344" t="s">
        <v>1463</v>
      </c>
      <c r="I1344" t="s">
        <v>1909</v>
      </c>
      <c r="J1344" t="s">
        <v>4760</v>
      </c>
      <c r="K1344">
        <v>1785</v>
      </c>
      <c r="L1344" s="32" t="s">
        <v>9808</v>
      </c>
    </row>
    <row r="1345" spans="1:12" x14ac:dyDescent="0.25">
      <c r="A1345">
        <v>1190282</v>
      </c>
      <c r="B1345">
        <v>5.9848730000000003</v>
      </c>
      <c r="C1345">
        <v>3</v>
      </c>
      <c r="D1345" t="s">
        <v>3538</v>
      </c>
      <c r="E1345" t="s">
        <v>4723</v>
      </c>
      <c r="F1345" t="s">
        <v>4756</v>
      </c>
      <c r="G1345" t="s">
        <v>1367</v>
      </c>
      <c r="H1345" t="s">
        <v>4758</v>
      </c>
      <c r="I1345" t="s">
        <v>3539</v>
      </c>
      <c r="J1345" t="s">
        <v>4760</v>
      </c>
      <c r="K1345">
        <v>8332</v>
      </c>
      <c r="L1345" s="32" t="s">
        <v>9809</v>
      </c>
    </row>
    <row r="1346" spans="1:12" x14ac:dyDescent="0.25">
      <c r="A1346">
        <v>106037</v>
      </c>
      <c r="B1346">
        <v>1.9557869999999999</v>
      </c>
      <c r="C1346">
        <v>1</v>
      </c>
      <c r="D1346" t="s">
        <v>3540</v>
      </c>
      <c r="E1346" t="s">
        <v>4723</v>
      </c>
      <c r="F1346" t="s">
        <v>4756</v>
      </c>
      <c r="G1346" t="s">
        <v>1367</v>
      </c>
      <c r="H1346" t="s">
        <v>4758</v>
      </c>
      <c r="I1346" t="s">
        <v>3541</v>
      </c>
      <c r="J1346" t="s">
        <v>4760</v>
      </c>
      <c r="K1346">
        <v>3340</v>
      </c>
      <c r="L1346" s="32" t="s">
        <v>9810</v>
      </c>
    </row>
    <row r="1347" spans="1:12" x14ac:dyDescent="0.25">
      <c r="A1347">
        <v>106059</v>
      </c>
      <c r="B1347">
        <v>213.63635099999999</v>
      </c>
      <c r="C1347">
        <v>1</v>
      </c>
      <c r="D1347" t="s">
        <v>1441</v>
      </c>
      <c r="E1347" t="s">
        <v>4723</v>
      </c>
      <c r="F1347" t="s">
        <v>4756</v>
      </c>
      <c r="G1347" t="s">
        <v>1437</v>
      </c>
      <c r="H1347" t="s">
        <v>4758</v>
      </c>
      <c r="I1347" t="s">
        <v>1442</v>
      </c>
      <c r="J1347" t="s">
        <v>4760</v>
      </c>
      <c r="K1347">
        <v>3157</v>
      </c>
      <c r="L1347" s="32" t="s">
        <v>9811</v>
      </c>
    </row>
    <row r="1348" spans="1:12" x14ac:dyDescent="0.25">
      <c r="A1348">
        <v>83278</v>
      </c>
      <c r="B1348">
        <v>0.45876899999999998</v>
      </c>
      <c r="C1348">
        <v>4</v>
      </c>
      <c r="D1348" t="s">
        <v>1926</v>
      </c>
      <c r="E1348" t="s">
        <v>4723</v>
      </c>
      <c r="F1348" t="s">
        <v>4756</v>
      </c>
      <c r="G1348" t="s">
        <v>6297</v>
      </c>
      <c r="H1348" t="s">
        <v>1463</v>
      </c>
      <c r="I1348" t="s">
        <v>1927</v>
      </c>
      <c r="J1348" t="s">
        <v>4760</v>
      </c>
      <c r="K1348">
        <v>2919</v>
      </c>
      <c r="L1348" s="32" t="s">
        <v>9812</v>
      </c>
    </row>
    <row r="1349" spans="1:12" x14ac:dyDescent="0.25">
      <c r="A1349">
        <v>1190457</v>
      </c>
      <c r="B1349">
        <v>353.91640899999999</v>
      </c>
      <c r="C1349">
        <v>1</v>
      </c>
      <c r="D1349" t="s">
        <v>3430</v>
      </c>
      <c r="E1349" t="s">
        <v>4723</v>
      </c>
      <c r="F1349" t="s">
        <v>4756</v>
      </c>
      <c r="G1349" t="s">
        <v>4758</v>
      </c>
      <c r="H1349" t="s">
        <v>4758</v>
      </c>
      <c r="I1349" t="s">
        <v>3431</v>
      </c>
      <c r="J1349" t="s">
        <v>4760</v>
      </c>
      <c r="K1349">
        <v>35</v>
      </c>
      <c r="L1349" s="32" t="s">
        <v>9813</v>
      </c>
    </row>
    <row r="1350" spans="1:12" x14ac:dyDescent="0.25">
      <c r="A1350">
        <v>369744</v>
      </c>
      <c r="B1350">
        <v>8.7945360000000008</v>
      </c>
      <c r="C1350">
        <v>2</v>
      </c>
      <c r="D1350" t="s">
        <v>2964</v>
      </c>
      <c r="E1350" t="s">
        <v>4723</v>
      </c>
      <c r="F1350" t="s">
        <v>4756</v>
      </c>
      <c r="G1350" t="s">
        <v>4758</v>
      </c>
      <c r="H1350" t="s">
        <v>4758</v>
      </c>
      <c r="I1350" t="s">
        <v>2965</v>
      </c>
      <c r="J1350" t="s">
        <v>4760</v>
      </c>
      <c r="K1350">
        <v>3355</v>
      </c>
      <c r="L1350" s="32" t="s">
        <v>9814</v>
      </c>
    </row>
    <row r="1351" spans="1:12" x14ac:dyDescent="0.25">
      <c r="A1351">
        <v>1275354</v>
      </c>
      <c r="B1351">
        <v>0.93794999999999995</v>
      </c>
      <c r="C1351">
        <v>4</v>
      </c>
      <c r="D1351" t="s">
        <v>3804</v>
      </c>
      <c r="E1351" t="s">
        <v>4723</v>
      </c>
      <c r="F1351" t="s">
        <v>4756</v>
      </c>
      <c r="G1351" t="s">
        <v>2297</v>
      </c>
      <c r="H1351" t="s">
        <v>2307</v>
      </c>
      <c r="I1351" t="s">
        <v>3805</v>
      </c>
      <c r="J1351" t="s">
        <v>4760</v>
      </c>
      <c r="K1351">
        <v>1531</v>
      </c>
      <c r="L1351" s="32" t="s">
        <v>9815</v>
      </c>
    </row>
    <row r="1352" spans="1:12" x14ac:dyDescent="0.25">
      <c r="A1352">
        <v>257907</v>
      </c>
      <c r="B1352">
        <v>0.78459699999999999</v>
      </c>
      <c r="C1352">
        <v>0</v>
      </c>
      <c r="D1352" t="s">
        <v>1950</v>
      </c>
      <c r="E1352" t="s">
        <v>4723</v>
      </c>
      <c r="F1352" t="s">
        <v>4756</v>
      </c>
      <c r="G1352" t="s">
        <v>1367</v>
      </c>
      <c r="H1352" t="s">
        <v>1463</v>
      </c>
      <c r="I1352" t="s">
        <v>1951</v>
      </c>
      <c r="J1352" t="s">
        <v>4760</v>
      </c>
      <c r="K1352">
        <v>5563</v>
      </c>
      <c r="L1352" s="32" t="s">
        <v>9816</v>
      </c>
    </row>
    <row r="1353" spans="1:12" x14ac:dyDescent="0.25">
      <c r="A1353">
        <v>1190694</v>
      </c>
      <c r="B1353">
        <v>0.87695500000000004</v>
      </c>
      <c r="C1353">
        <v>0</v>
      </c>
      <c r="D1353" t="s">
        <v>3556</v>
      </c>
      <c r="E1353" t="s">
        <v>4723</v>
      </c>
      <c r="F1353" t="s">
        <v>4756</v>
      </c>
      <c r="G1353" t="s">
        <v>1367</v>
      </c>
      <c r="H1353" t="s">
        <v>1463</v>
      </c>
      <c r="I1353" t="s">
        <v>3557</v>
      </c>
      <c r="J1353" t="s">
        <v>4760</v>
      </c>
      <c r="K1353">
        <v>6234</v>
      </c>
      <c r="L1353" s="32" t="s">
        <v>9817</v>
      </c>
    </row>
    <row r="1354" spans="1:12" x14ac:dyDescent="0.25">
      <c r="A1354">
        <v>106223</v>
      </c>
      <c r="B1354">
        <v>2.2550500000000002</v>
      </c>
      <c r="C1354">
        <v>2</v>
      </c>
      <c r="D1354" t="s">
        <v>6365</v>
      </c>
      <c r="E1354" t="s">
        <v>4723</v>
      </c>
      <c r="F1354" t="s">
        <v>4756</v>
      </c>
      <c r="G1354" t="s">
        <v>1367</v>
      </c>
      <c r="H1354" t="s">
        <v>1463</v>
      </c>
      <c r="I1354" t="s">
        <v>6366</v>
      </c>
      <c r="J1354" t="s">
        <v>4760</v>
      </c>
      <c r="K1354">
        <v>4748</v>
      </c>
      <c r="L1354" s="32" t="s">
        <v>9818</v>
      </c>
    </row>
    <row r="1355" spans="1:12" x14ac:dyDescent="0.25">
      <c r="A1355">
        <v>1196926</v>
      </c>
      <c r="B1355">
        <v>0.99680899999999995</v>
      </c>
      <c r="C1355">
        <v>1</v>
      </c>
      <c r="D1355" t="s">
        <v>3554</v>
      </c>
      <c r="E1355" t="s">
        <v>4723</v>
      </c>
      <c r="F1355" t="s">
        <v>4756</v>
      </c>
      <c r="G1355" t="s">
        <v>1367</v>
      </c>
      <c r="H1355" t="s">
        <v>1463</v>
      </c>
      <c r="I1355" t="s">
        <v>3555</v>
      </c>
      <c r="J1355" t="s">
        <v>4760</v>
      </c>
      <c r="K1355">
        <v>5725</v>
      </c>
      <c r="L1355" s="32" t="s">
        <v>9819</v>
      </c>
    </row>
    <row r="1356" spans="1:12" x14ac:dyDescent="0.25">
      <c r="A1356">
        <v>106201</v>
      </c>
      <c r="B1356">
        <v>0.89516700000000005</v>
      </c>
      <c r="C1356">
        <v>1</v>
      </c>
      <c r="D1356" t="s">
        <v>1537</v>
      </c>
      <c r="E1356" t="s">
        <v>4723</v>
      </c>
      <c r="F1356" t="s">
        <v>4756</v>
      </c>
      <c r="G1356" t="s">
        <v>1367</v>
      </c>
      <c r="H1356" t="s">
        <v>1463</v>
      </c>
      <c r="I1356" t="s">
        <v>1538</v>
      </c>
      <c r="J1356" t="s">
        <v>4760</v>
      </c>
      <c r="K1356">
        <v>2613</v>
      </c>
      <c r="L1356" s="32" t="s">
        <v>9820</v>
      </c>
    </row>
    <row r="1357" spans="1:12" x14ac:dyDescent="0.25">
      <c r="A1357">
        <v>1206419</v>
      </c>
      <c r="B1357">
        <v>0.46526000000000001</v>
      </c>
      <c r="C1357">
        <v>3</v>
      </c>
      <c r="D1357" t="s">
        <v>2100</v>
      </c>
      <c r="E1357" t="s">
        <v>4723</v>
      </c>
      <c r="F1357" t="s">
        <v>4756</v>
      </c>
      <c r="G1357" t="s">
        <v>1367</v>
      </c>
      <c r="H1357" t="s">
        <v>1463</v>
      </c>
      <c r="I1357" t="s">
        <v>2101</v>
      </c>
      <c r="J1357" t="s">
        <v>4760</v>
      </c>
      <c r="K1357">
        <v>2900</v>
      </c>
      <c r="L1357" s="32" t="s">
        <v>9821</v>
      </c>
    </row>
    <row r="1358" spans="1:12" x14ac:dyDescent="0.25">
      <c r="A1358">
        <v>207614</v>
      </c>
      <c r="B1358">
        <v>0.74670899999999996</v>
      </c>
      <c r="C1358">
        <v>1</v>
      </c>
      <c r="D1358" t="s">
        <v>1481</v>
      </c>
      <c r="E1358" t="s">
        <v>4723</v>
      </c>
      <c r="F1358" t="s">
        <v>4756</v>
      </c>
      <c r="G1358" t="s">
        <v>1367</v>
      </c>
      <c r="H1358" t="s">
        <v>4758</v>
      </c>
      <c r="I1358" t="s">
        <v>1482</v>
      </c>
      <c r="J1358" t="s">
        <v>4760</v>
      </c>
      <c r="K1358">
        <v>1012</v>
      </c>
      <c r="L1358" s="32" t="s">
        <v>9822</v>
      </c>
    </row>
    <row r="1359" spans="1:12" x14ac:dyDescent="0.25">
      <c r="A1359">
        <v>1219724</v>
      </c>
      <c r="B1359">
        <v>19.359860999999999</v>
      </c>
      <c r="C1359">
        <v>1</v>
      </c>
      <c r="D1359" t="s">
        <v>3630</v>
      </c>
      <c r="E1359" t="s">
        <v>4723</v>
      </c>
      <c r="F1359" t="s">
        <v>4756</v>
      </c>
      <c r="G1359" t="s">
        <v>4758</v>
      </c>
      <c r="H1359" t="s">
        <v>4758</v>
      </c>
      <c r="I1359" t="s">
        <v>3631</v>
      </c>
      <c r="J1359" t="s">
        <v>4760</v>
      </c>
      <c r="K1359">
        <v>6355</v>
      </c>
      <c r="L1359" s="32" t="s">
        <v>9823</v>
      </c>
    </row>
    <row r="1360" spans="1:12" x14ac:dyDescent="0.25">
      <c r="A1360">
        <v>96122</v>
      </c>
      <c r="B1360">
        <v>0.52902400000000005</v>
      </c>
      <c r="C1360">
        <v>0</v>
      </c>
      <c r="D1360" t="s">
        <v>2811</v>
      </c>
      <c r="E1360" t="s">
        <v>4723</v>
      </c>
      <c r="F1360" t="s">
        <v>4756</v>
      </c>
      <c r="G1360" t="s">
        <v>6297</v>
      </c>
      <c r="H1360" t="s">
        <v>6400</v>
      </c>
      <c r="I1360" t="s">
        <v>2812</v>
      </c>
      <c r="J1360" t="s">
        <v>4760</v>
      </c>
      <c r="K1360">
        <v>2389</v>
      </c>
      <c r="L1360" s="32" t="s">
        <v>9824</v>
      </c>
    </row>
    <row r="1361" spans="1:12" x14ac:dyDescent="0.25">
      <c r="A1361">
        <v>1099275</v>
      </c>
      <c r="B1361">
        <v>0.56974100000000005</v>
      </c>
      <c r="C1361">
        <v>1</v>
      </c>
      <c r="D1361" t="s">
        <v>2110</v>
      </c>
      <c r="E1361" t="s">
        <v>4723</v>
      </c>
      <c r="F1361" t="s">
        <v>4756</v>
      </c>
      <c r="G1361" t="s">
        <v>1367</v>
      </c>
      <c r="H1361" t="s">
        <v>1463</v>
      </c>
      <c r="I1361" t="s">
        <v>2111</v>
      </c>
      <c r="J1361" t="s">
        <v>4760</v>
      </c>
      <c r="K1361">
        <v>3330</v>
      </c>
      <c r="L1361" s="32" t="s">
        <v>9825</v>
      </c>
    </row>
    <row r="1362" spans="1:12" x14ac:dyDescent="0.25">
      <c r="A1362">
        <v>207711</v>
      </c>
      <c r="B1362">
        <v>0.498971</v>
      </c>
      <c r="C1362">
        <v>2</v>
      </c>
      <c r="D1362" t="s">
        <v>2785</v>
      </c>
      <c r="E1362" t="s">
        <v>4723</v>
      </c>
      <c r="F1362" t="s">
        <v>4756</v>
      </c>
      <c r="G1362" t="s">
        <v>1367</v>
      </c>
      <c r="H1362" t="s">
        <v>1463</v>
      </c>
      <c r="I1362" t="s">
        <v>2786</v>
      </c>
      <c r="J1362" t="s">
        <v>4760</v>
      </c>
      <c r="K1362">
        <v>3840</v>
      </c>
      <c r="L1362" s="32" t="s">
        <v>9826</v>
      </c>
    </row>
    <row r="1363" spans="1:12" x14ac:dyDescent="0.25">
      <c r="A1363">
        <v>201859</v>
      </c>
      <c r="B1363">
        <v>17.363364000000001</v>
      </c>
      <c r="C1363">
        <v>0</v>
      </c>
      <c r="D1363" t="s">
        <v>1460</v>
      </c>
      <c r="E1363" t="s">
        <v>4723</v>
      </c>
      <c r="F1363" t="s">
        <v>4756</v>
      </c>
      <c r="G1363" t="s">
        <v>1437</v>
      </c>
      <c r="H1363" t="s">
        <v>4758</v>
      </c>
      <c r="I1363" t="s">
        <v>1461</v>
      </c>
      <c r="J1363" t="s">
        <v>4760</v>
      </c>
      <c r="K1363">
        <v>2341</v>
      </c>
      <c r="L1363" s="32" t="s">
        <v>9827</v>
      </c>
    </row>
    <row r="1364" spans="1:12" x14ac:dyDescent="0.25">
      <c r="A1364">
        <v>83453</v>
      </c>
      <c r="B1364">
        <v>0.33646999999999999</v>
      </c>
      <c r="C1364">
        <v>3</v>
      </c>
      <c r="D1364" t="s">
        <v>6349</v>
      </c>
      <c r="E1364" t="s">
        <v>4723</v>
      </c>
      <c r="F1364" t="s">
        <v>4756</v>
      </c>
      <c r="G1364" t="s">
        <v>1367</v>
      </c>
      <c r="H1364" t="s">
        <v>1463</v>
      </c>
      <c r="I1364" t="s">
        <v>6350</v>
      </c>
      <c r="J1364" t="s">
        <v>4760</v>
      </c>
      <c r="K1364">
        <v>3288</v>
      </c>
      <c r="L1364" s="32" t="s">
        <v>9828</v>
      </c>
    </row>
    <row r="1365" spans="1:12" x14ac:dyDescent="0.25">
      <c r="A1365">
        <v>1196774</v>
      </c>
      <c r="B1365">
        <v>2.8119689999999999</v>
      </c>
      <c r="C1365">
        <v>3</v>
      </c>
      <c r="D1365" t="s">
        <v>3416</v>
      </c>
      <c r="E1365" t="s">
        <v>4723</v>
      </c>
      <c r="F1365" t="s">
        <v>4756</v>
      </c>
      <c r="G1365" t="s">
        <v>1367</v>
      </c>
      <c r="H1365" t="s">
        <v>4758</v>
      </c>
      <c r="I1365" t="s">
        <v>3417</v>
      </c>
      <c r="J1365" t="s">
        <v>4760</v>
      </c>
      <c r="K1365">
        <v>4495</v>
      </c>
      <c r="L1365" s="32" t="s">
        <v>9829</v>
      </c>
    </row>
    <row r="1366" spans="1:12" x14ac:dyDescent="0.25">
      <c r="A1366">
        <v>369300</v>
      </c>
      <c r="B1366">
        <v>0.50595800000000002</v>
      </c>
      <c r="C1366">
        <v>1</v>
      </c>
      <c r="D1366" t="s">
        <v>1525</v>
      </c>
      <c r="E1366" t="s">
        <v>4723</v>
      </c>
      <c r="F1366" t="s">
        <v>4756</v>
      </c>
      <c r="G1366" t="s">
        <v>1367</v>
      </c>
      <c r="H1366" t="s">
        <v>1463</v>
      </c>
      <c r="I1366" t="s">
        <v>1526</v>
      </c>
      <c r="J1366" t="s">
        <v>4760</v>
      </c>
      <c r="K1366">
        <v>3774</v>
      </c>
      <c r="L1366" s="32" t="s">
        <v>9830</v>
      </c>
    </row>
    <row r="1367" spans="1:12" x14ac:dyDescent="0.25">
      <c r="A1367">
        <v>1220153</v>
      </c>
      <c r="B1367">
        <v>0.94888899999999998</v>
      </c>
      <c r="C1367">
        <v>0</v>
      </c>
      <c r="D1367" t="s">
        <v>3693</v>
      </c>
      <c r="E1367" t="s">
        <v>4723</v>
      </c>
      <c r="F1367" t="s">
        <v>4756</v>
      </c>
      <c r="G1367" t="s">
        <v>1367</v>
      </c>
      <c r="H1367" t="s">
        <v>2610</v>
      </c>
      <c r="I1367" t="s">
        <v>3694</v>
      </c>
      <c r="J1367" t="s">
        <v>4760</v>
      </c>
      <c r="K1367">
        <v>2954</v>
      </c>
      <c r="L1367" s="32" t="s">
        <v>9831</v>
      </c>
    </row>
    <row r="1368" spans="1:12" x14ac:dyDescent="0.25">
      <c r="A1368">
        <v>347125</v>
      </c>
      <c r="B1368">
        <v>0.55235100000000004</v>
      </c>
      <c r="C1368">
        <v>0</v>
      </c>
      <c r="D1368" t="s">
        <v>6389</v>
      </c>
      <c r="E1368" t="s">
        <v>4723</v>
      </c>
      <c r="F1368" t="s">
        <v>4756</v>
      </c>
      <c r="G1368" t="s">
        <v>1367</v>
      </c>
      <c r="H1368" t="s">
        <v>1463</v>
      </c>
      <c r="I1368" t="s">
        <v>6390</v>
      </c>
      <c r="J1368" t="s">
        <v>4760</v>
      </c>
      <c r="K1368">
        <v>2311</v>
      </c>
      <c r="L1368" s="32" t="s">
        <v>9832</v>
      </c>
    </row>
    <row r="1369" spans="1:12" x14ac:dyDescent="0.25">
      <c r="A1369">
        <v>1197166</v>
      </c>
      <c r="B1369">
        <v>2.998599</v>
      </c>
      <c r="C1369">
        <v>0</v>
      </c>
      <c r="D1369" t="s">
        <v>3886</v>
      </c>
      <c r="E1369" t="s">
        <v>4723</v>
      </c>
      <c r="F1369" t="s">
        <v>4756</v>
      </c>
      <c r="G1369" t="s">
        <v>1367</v>
      </c>
      <c r="H1369" t="s">
        <v>1463</v>
      </c>
      <c r="I1369" t="s">
        <v>3887</v>
      </c>
      <c r="J1369" t="s">
        <v>4760</v>
      </c>
      <c r="K1369">
        <v>5109</v>
      </c>
      <c r="L1369" s="32" t="s">
        <v>9833</v>
      </c>
    </row>
    <row r="1370" spans="1:12" x14ac:dyDescent="0.25">
      <c r="A1370">
        <v>215654</v>
      </c>
      <c r="B1370">
        <v>0.501359</v>
      </c>
      <c r="C1370">
        <v>4</v>
      </c>
      <c r="D1370" t="s">
        <v>4020</v>
      </c>
      <c r="E1370" t="s">
        <v>4723</v>
      </c>
      <c r="F1370" t="s">
        <v>4756</v>
      </c>
      <c r="G1370" t="s">
        <v>1367</v>
      </c>
      <c r="H1370" t="s">
        <v>1368</v>
      </c>
      <c r="I1370" t="s">
        <v>4021</v>
      </c>
      <c r="J1370" t="s">
        <v>4760</v>
      </c>
      <c r="K1370">
        <v>2754</v>
      </c>
      <c r="L1370" s="32" t="s">
        <v>9834</v>
      </c>
    </row>
    <row r="1371" spans="1:12" x14ac:dyDescent="0.25">
      <c r="A1371">
        <v>282228</v>
      </c>
      <c r="B1371">
        <v>0.39891900000000002</v>
      </c>
      <c r="C1371">
        <v>1</v>
      </c>
      <c r="D1371" t="s">
        <v>3026</v>
      </c>
      <c r="E1371" t="s">
        <v>4723</v>
      </c>
      <c r="F1371" t="s">
        <v>4756</v>
      </c>
      <c r="G1371" t="s">
        <v>1367</v>
      </c>
      <c r="H1371" t="s">
        <v>1463</v>
      </c>
      <c r="I1371" t="s">
        <v>3027</v>
      </c>
      <c r="J1371" t="s">
        <v>4760</v>
      </c>
      <c r="K1371">
        <v>2181</v>
      </c>
      <c r="L1371" s="32" t="s">
        <v>9835</v>
      </c>
    </row>
    <row r="1372" spans="1:12" x14ac:dyDescent="0.25">
      <c r="A1372">
        <v>1213541</v>
      </c>
      <c r="B1372">
        <v>0.49705100000000002</v>
      </c>
      <c r="C1372">
        <v>0</v>
      </c>
      <c r="D1372" t="s">
        <v>2048</v>
      </c>
      <c r="E1372" t="s">
        <v>4723</v>
      </c>
      <c r="F1372" t="s">
        <v>4756</v>
      </c>
      <c r="G1372" t="s">
        <v>1367</v>
      </c>
      <c r="H1372" t="s">
        <v>4758</v>
      </c>
      <c r="I1372" t="s">
        <v>2049</v>
      </c>
      <c r="J1372" t="s">
        <v>4760</v>
      </c>
      <c r="K1372">
        <v>3242</v>
      </c>
      <c r="L1372" s="32" t="s">
        <v>9836</v>
      </c>
    </row>
    <row r="1373" spans="1:12" x14ac:dyDescent="0.25">
      <c r="A1373">
        <v>1184050</v>
      </c>
      <c r="B1373">
        <v>1.0027900000000001</v>
      </c>
      <c r="C1373">
        <v>0</v>
      </c>
      <c r="D1373" t="s">
        <v>2368</v>
      </c>
      <c r="E1373" t="s">
        <v>4723</v>
      </c>
      <c r="F1373" t="s">
        <v>4756</v>
      </c>
      <c r="G1373" t="s">
        <v>1367</v>
      </c>
      <c r="H1373" t="s">
        <v>2348</v>
      </c>
      <c r="I1373" t="s">
        <v>2369</v>
      </c>
      <c r="J1373" t="s">
        <v>4760</v>
      </c>
      <c r="K1373">
        <v>4780</v>
      </c>
      <c r="L1373" s="32" t="s">
        <v>9837</v>
      </c>
    </row>
    <row r="1374" spans="1:12" x14ac:dyDescent="0.25">
      <c r="A1374">
        <v>1069936</v>
      </c>
      <c r="B1374">
        <v>0.51294600000000001</v>
      </c>
      <c r="C1374">
        <v>1</v>
      </c>
      <c r="D1374" t="s">
        <v>6345</v>
      </c>
      <c r="E1374" t="s">
        <v>4723</v>
      </c>
      <c r="F1374" t="s">
        <v>4756</v>
      </c>
      <c r="G1374" t="s">
        <v>1367</v>
      </c>
      <c r="H1374" t="s">
        <v>1463</v>
      </c>
      <c r="I1374" t="s">
        <v>6346</v>
      </c>
      <c r="J1374" t="s">
        <v>4760</v>
      </c>
      <c r="K1374">
        <v>2537</v>
      </c>
      <c r="L1374" s="32" t="s">
        <v>9838</v>
      </c>
    </row>
    <row r="1375" spans="1:12" x14ac:dyDescent="0.25">
      <c r="A1375">
        <v>1196732</v>
      </c>
      <c r="B1375">
        <v>5.1032019999999996</v>
      </c>
      <c r="C1375">
        <v>0</v>
      </c>
      <c r="D1375" t="s">
        <v>2563</v>
      </c>
      <c r="E1375" t="s">
        <v>4723</v>
      </c>
      <c r="F1375" t="s">
        <v>4756</v>
      </c>
      <c r="G1375" t="s">
        <v>4758</v>
      </c>
      <c r="H1375" t="s">
        <v>4758</v>
      </c>
      <c r="I1375" t="s">
        <v>2564</v>
      </c>
      <c r="J1375" t="s">
        <v>4760</v>
      </c>
      <c r="K1375">
        <v>9787</v>
      </c>
      <c r="L1375" s="32" t="s">
        <v>9839</v>
      </c>
    </row>
    <row r="1376" spans="1:12" x14ac:dyDescent="0.25">
      <c r="A1376">
        <v>1042443</v>
      </c>
      <c r="B1376">
        <v>1.7377959999999999</v>
      </c>
      <c r="C1376">
        <v>0</v>
      </c>
      <c r="D1376" t="s">
        <v>2832</v>
      </c>
      <c r="E1376" t="s">
        <v>4723</v>
      </c>
      <c r="F1376" t="s">
        <v>4756</v>
      </c>
      <c r="G1376" t="s">
        <v>6297</v>
      </c>
      <c r="H1376" t="s">
        <v>4758</v>
      </c>
      <c r="I1376" t="s">
        <v>2833</v>
      </c>
      <c r="J1376" t="s">
        <v>4760</v>
      </c>
      <c r="K1376">
        <v>4996</v>
      </c>
      <c r="L1376" s="32" t="s">
        <v>9840</v>
      </c>
    </row>
    <row r="1377" spans="1:12" x14ac:dyDescent="0.25">
      <c r="A1377">
        <v>1099497</v>
      </c>
      <c r="B1377">
        <v>0.82204299999999997</v>
      </c>
      <c r="C1377">
        <v>3</v>
      </c>
      <c r="D1377" t="s">
        <v>2410</v>
      </c>
      <c r="E1377" t="s">
        <v>4723</v>
      </c>
      <c r="F1377" t="s">
        <v>4756</v>
      </c>
      <c r="G1377" t="s">
        <v>6297</v>
      </c>
      <c r="H1377" t="s">
        <v>6400</v>
      </c>
      <c r="I1377" t="s">
        <v>2411</v>
      </c>
      <c r="J1377" t="s">
        <v>4760</v>
      </c>
      <c r="K1377">
        <v>2991</v>
      </c>
      <c r="L1377" s="32" t="s">
        <v>9841</v>
      </c>
    </row>
    <row r="1378" spans="1:12" x14ac:dyDescent="0.25">
      <c r="A1378">
        <v>1070368</v>
      </c>
      <c r="B1378">
        <v>0.49526799999999999</v>
      </c>
      <c r="C1378">
        <v>2</v>
      </c>
      <c r="D1378" t="s">
        <v>3032</v>
      </c>
      <c r="E1378" t="s">
        <v>4723</v>
      </c>
      <c r="F1378" t="s">
        <v>4756</v>
      </c>
      <c r="G1378" t="s">
        <v>1367</v>
      </c>
      <c r="H1378" t="s">
        <v>1463</v>
      </c>
      <c r="I1378" t="s">
        <v>3033</v>
      </c>
      <c r="J1378" t="s">
        <v>4760</v>
      </c>
      <c r="K1378">
        <v>5274</v>
      </c>
      <c r="L1378" s="32" t="s">
        <v>9842</v>
      </c>
    </row>
    <row r="1379" spans="1:12" x14ac:dyDescent="0.25">
      <c r="A1379">
        <v>1213599</v>
      </c>
      <c r="B1379">
        <v>34.369523000000001</v>
      </c>
      <c r="C1379">
        <v>1</v>
      </c>
      <c r="D1379" t="s">
        <v>3501</v>
      </c>
      <c r="E1379" t="s">
        <v>4723</v>
      </c>
      <c r="F1379" t="s">
        <v>4756</v>
      </c>
      <c r="G1379" t="s">
        <v>4758</v>
      </c>
      <c r="H1379" t="s">
        <v>4758</v>
      </c>
      <c r="I1379" t="s">
        <v>3502</v>
      </c>
      <c r="J1379" t="s">
        <v>4760</v>
      </c>
      <c r="K1379">
        <v>3470</v>
      </c>
      <c r="L1379" s="32" t="s">
        <v>9843</v>
      </c>
    </row>
    <row r="1380" spans="1:12" x14ac:dyDescent="0.25">
      <c r="A1380">
        <v>105662</v>
      </c>
      <c r="B1380">
        <v>0.36952400000000002</v>
      </c>
      <c r="C1380">
        <v>3</v>
      </c>
      <c r="D1380" t="s">
        <v>3438</v>
      </c>
      <c r="E1380" t="s">
        <v>4723</v>
      </c>
      <c r="F1380" t="s">
        <v>4756</v>
      </c>
      <c r="G1380" t="s">
        <v>1367</v>
      </c>
      <c r="H1380" t="s">
        <v>1463</v>
      </c>
      <c r="I1380" t="s">
        <v>3439</v>
      </c>
      <c r="J1380" t="s">
        <v>4760</v>
      </c>
      <c r="K1380">
        <v>3538</v>
      </c>
      <c r="L1380" s="32" t="s">
        <v>9844</v>
      </c>
    </row>
    <row r="1381" spans="1:12" x14ac:dyDescent="0.25">
      <c r="A1381">
        <v>153368</v>
      </c>
      <c r="B1381">
        <v>0.37660199999999999</v>
      </c>
      <c r="C1381">
        <v>0</v>
      </c>
      <c r="D1381" t="s">
        <v>2767</v>
      </c>
      <c r="E1381" t="s">
        <v>4723</v>
      </c>
      <c r="F1381" t="s">
        <v>4756</v>
      </c>
      <c r="G1381" t="s">
        <v>1367</v>
      </c>
      <c r="H1381" t="s">
        <v>1463</v>
      </c>
      <c r="I1381" t="s">
        <v>2768</v>
      </c>
      <c r="J1381" t="s">
        <v>4760</v>
      </c>
      <c r="K1381">
        <v>2712</v>
      </c>
      <c r="L1381" s="32" t="s">
        <v>9845</v>
      </c>
    </row>
    <row r="1382" spans="1:12" x14ac:dyDescent="0.25">
      <c r="A1382">
        <v>201686</v>
      </c>
      <c r="B1382">
        <v>1.1748149999999999</v>
      </c>
      <c r="C1382">
        <v>1</v>
      </c>
      <c r="D1382" t="s">
        <v>2400</v>
      </c>
      <c r="E1382" t="s">
        <v>4723</v>
      </c>
      <c r="F1382" t="s">
        <v>4756</v>
      </c>
      <c r="G1382" t="s">
        <v>6297</v>
      </c>
      <c r="H1382" t="s">
        <v>4758</v>
      </c>
      <c r="I1382" t="s">
        <v>2401</v>
      </c>
      <c r="J1382" t="s">
        <v>4760</v>
      </c>
      <c r="K1382">
        <v>3776</v>
      </c>
      <c r="L1382" s="32" t="s">
        <v>9846</v>
      </c>
    </row>
    <row r="1383" spans="1:12" x14ac:dyDescent="0.25">
      <c r="A1383">
        <v>1070264</v>
      </c>
      <c r="B1383">
        <v>0.89227199999999995</v>
      </c>
      <c r="C1383">
        <v>1</v>
      </c>
      <c r="D1383" t="s">
        <v>2082</v>
      </c>
      <c r="E1383" t="s">
        <v>4723</v>
      </c>
      <c r="F1383" t="s">
        <v>4756</v>
      </c>
      <c r="G1383" t="s">
        <v>1367</v>
      </c>
      <c r="H1383" t="s">
        <v>6400</v>
      </c>
      <c r="I1383" t="s">
        <v>2083</v>
      </c>
      <c r="J1383" t="s">
        <v>4760</v>
      </c>
      <c r="K1383">
        <v>4026</v>
      </c>
      <c r="L1383" s="32" t="s">
        <v>9847</v>
      </c>
    </row>
    <row r="1384" spans="1:12" x14ac:dyDescent="0.25">
      <c r="A1384">
        <v>1184383</v>
      </c>
      <c r="B1384">
        <v>0.474804</v>
      </c>
      <c r="C1384">
        <v>3</v>
      </c>
      <c r="D1384" t="s">
        <v>6286</v>
      </c>
      <c r="E1384" t="s">
        <v>4723</v>
      </c>
      <c r="F1384" t="s">
        <v>4756</v>
      </c>
      <c r="G1384" t="s">
        <v>1367</v>
      </c>
      <c r="H1384" t="s">
        <v>1463</v>
      </c>
      <c r="I1384" t="s">
        <v>6287</v>
      </c>
      <c r="J1384" t="s">
        <v>4760</v>
      </c>
      <c r="K1384">
        <v>2967</v>
      </c>
      <c r="L1384" s="32" t="s">
        <v>9848</v>
      </c>
    </row>
    <row r="1385" spans="1:12" x14ac:dyDescent="0.25">
      <c r="A1385">
        <v>1206574</v>
      </c>
      <c r="B1385">
        <v>0.99953000000000003</v>
      </c>
      <c r="C1385">
        <v>0</v>
      </c>
      <c r="D1385" t="s">
        <v>3942</v>
      </c>
      <c r="E1385" t="s">
        <v>4723</v>
      </c>
      <c r="F1385" t="s">
        <v>4756</v>
      </c>
      <c r="G1385" t="s">
        <v>2297</v>
      </c>
      <c r="H1385" t="s">
        <v>3738</v>
      </c>
      <c r="I1385" t="s">
        <v>3943</v>
      </c>
      <c r="J1385" t="s">
        <v>4760</v>
      </c>
      <c r="K1385">
        <v>5029</v>
      </c>
      <c r="L1385" s="32" t="s">
        <v>9849</v>
      </c>
    </row>
    <row r="1386" spans="1:12" x14ac:dyDescent="0.25">
      <c r="A1386">
        <v>296023</v>
      </c>
      <c r="B1386">
        <v>0.43081900000000001</v>
      </c>
      <c r="C1386">
        <v>3</v>
      </c>
      <c r="D1386" t="s">
        <v>3910</v>
      </c>
      <c r="E1386" t="s">
        <v>4723</v>
      </c>
      <c r="F1386" t="s">
        <v>4756</v>
      </c>
      <c r="G1386" t="s">
        <v>1367</v>
      </c>
      <c r="H1386" t="s">
        <v>1463</v>
      </c>
      <c r="I1386" t="s">
        <v>3911</v>
      </c>
      <c r="J1386" t="s">
        <v>4760</v>
      </c>
      <c r="K1386">
        <v>2463</v>
      </c>
      <c r="L1386" s="32" t="s">
        <v>9850</v>
      </c>
    </row>
    <row r="1387" spans="1:12" x14ac:dyDescent="0.25">
      <c r="A1387">
        <v>215898</v>
      </c>
      <c r="B1387">
        <v>1.145216</v>
      </c>
      <c r="C1387">
        <v>3</v>
      </c>
      <c r="D1387" t="s">
        <v>3552</v>
      </c>
      <c r="E1387" t="s">
        <v>4723</v>
      </c>
      <c r="F1387" t="s">
        <v>4756</v>
      </c>
      <c r="G1387" t="s">
        <v>1367</v>
      </c>
      <c r="H1387" t="s">
        <v>1463</v>
      </c>
      <c r="I1387" t="s">
        <v>3553</v>
      </c>
      <c r="J1387" t="s">
        <v>4760</v>
      </c>
      <c r="K1387">
        <v>7728</v>
      </c>
      <c r="L1387" s="32" t="s">
        <v>9851</v>
      </c>
    </row>
    <row r="1388" spans="1:12" x14ac:dyDescent="0.25">
      <c r="A1388">
        <v>106182</v>
      </c>
      <c r="B1388">
        <v>0.37789699999999998</v>
      </c>
      <c r="C1388">
        <v>3</v>
      </c>
      <c r="D1388" t="s">
        <v>2773</v>
      </c>
      <c r="E1388" t="s">
        <v>4723</v>
      </c>
      <c r="F1388" t="s">
        <v>4756</v>
      </c>
      <c r="G1388" t="s">
        <v>1367</v>
      </c>
      <c r="H1388" t="s">
        <v>1463</v>
      </c>
      <c r="I1388" t="s">
        <v>2774</v>
      </c>
      <c r="J1388" t="s">
        <v>4760</v>
      </c>
      <c r="K1388">
        <v>2250</v>
      </c>
      <c r="L1388" s="32" t="s">
        <v>9852</v>
      </c>
    </row>
    <row r="1389" spans="1:12" x14ac:dyDescent="0.25">
      <c r="A1389">
        <v>201743</v>
      </c>
      <c r="B1389">
        <v>1.503932</v>
      </c>
      <c r="C1389">
        <v>1</v>
      </c>
      <c r="D1389" t="s">
        <v>3436</v>
      </c>
      <c r="E1389" t="s">
        <v>4723</v>
      </c>
      <c r="F1389" t="s">
        <v>4756</v>
      </c>
      <c r="G1389" t="s">
        <v>1367</v>
      </c>
      <c r="H1389" t="s">
        <v>4758</v>
      </c>
      <c r="I1389" t="s">
        <v>3437</v>
      </c>
      <c r="J1389" t="s">
        <v>4760</v>
      </c>
      <c r="K1389">
        <v>6425</v>
      </c>
      <c r="L1389" s="32" t="s">
        <v>9853</v>
      </c>
    </row>
    <row r="1390" spans="1:12" x14ac:dyDescent="0.25">
      <c r="A1390">
        <v>153349</v>
      </c>
      <c r="B1390">
        <v>3.127516</v>
      </c>
      <c r="C1390">
        <v>3</v>
      </c>
      <c r="D1390" t="s">
        <v>2917</v>
      </c>
      <c r="E1390" t="s">
        <v>4723</v>
      </c>
      <c r="F1390" t="s">
        <v>4756</v>
      </c>
      <c r="G1390" t="s">
        <v>1367</v>
      </c>
      <c r="H1390" t="s">
        <v>1368</v>
      </c>
      <c r="I1390" t="s">
        <v>2918</v>
      </c>
      <c r="J1390" t="s">
        <v>4760</v>
      </c>
      <c r="K1390">
        <v>5456</v>
      </c>
      <c r="L1390" s="32" t="s">
        <v>9854</v>
      </c>
    </row>
    <row r="1391" spans="1:12" x14ac:dyDescent="0.25">
      <c r="A1391">
        <v>1274902</v>
      </c>
      <c r="B1391">
        <v>0.661327</v>
      </c>
      <c r="C1391">
        <v>3</v>
      </c>
      <c r="D1391" t="s">
        <v>2154</v>
      </c>
      <c r="E1391" t="s">
        <v>4723</v>
      </c>
      <c r="F1391" t="s">
        <v>4756</v>
      </c>
      <c r="G1391" t="s">
        <v>1367</v>
      </c>
      <c r="H1391" t="s">
        <v>1463</v>
      </c>
      <c r="I1391" t="s">
        <v>2155</v>
      </c>
      <c r="J1391" t="s">
        <v>4760</v>
      </c>
      <c r="K1391">
        <v>4020</v>
      </c>
      <c r="L1391" s="32" t="s">
        <v>9855</v>
      </c>
    </row>
    <row r="1392" spans="1:12" x14ac:dyDescent="0.25">
      <c r="A1392">
        <v>229662</v>
      </c>
      <c r="B1392">
        <v>0.51205699999999998</v>
      </c>
      <c r="C1392">
        <v>3</v>
      </c>
      <c r="D1392" t="s">
        <v>2737</v>
      </c>
      <c r="E1392" t="s">
        <v>4723</v>
      </c>
      <c r="F1392" t="s">
        <v>4756</v>
      </c>
      <c r="G1392" t="s">
        <v>1367</v>
      </c>
      <c r="H1392" t="s">
        <v>1463</v>
      </c>
      <c r="I1392" t="s">
        <v>2738</v>
      </c>
      <c r="J1392" t="s">
        <v>4760</v>
      </c>
      <c r="K1392">
        <v>3728</v>
      </c>
      <c r="L1392" s="32" t="s">
        <v>9856</v>
      </c>
    </row>
    <row r="1393" spans="1:12" x14ac:dyDescent="0.25">
      <c r="A1393">
        <v>223135</v>
      </c>
      <c r="B1393">
        <v>0.376641</v>
      </c>
      <c r="C1393">
        <v>1</v>
      </c>
      <c r="D1393" t="s">
        <v>2797</v>
      </c>
      <c r="E1393" t="s">
        <v>4723</v>
      </c>
      <c r="F1393" t="s">
        <v>4756</v>
      </c>
      <c r="G1393" t="s">
        <v>1367</v>
      </c>
      <c r="H1393" t="s">
        <v>1463</v>
      </c>
      <c r="I1393" t="s">
        <v>2798</v>
      </c>
      <c r="J1393" t="s">
        <v>4760</v>
      </c>
      <c r="K1393">
        <v>2966</v>
      </c>
      <c r="L1393" s="32" t="s">
        <v>9857</v>
      </c>
    </row>
    <row r="1394" spans="1:12" x14ac:dyDescent="0.25">
      <c r="A1394">
        <v>201981</v>
      </c>
      <c r="B1394">
        <v>0.500722</v>
      </c>
      <c r="C1394">
        <v>3</v>
      </c>
      <c r="D1394" t="s">
        <v>2852</v>
      </c>
      <c r="E1394" t="s">
        <v>4723</v>
      </c>
      <c r="F1394" t="s">
        <v>4756</v>
      </c>
      <c r="G1394" t="s">
        <v>1367</v>
      </c>
      <c r="H1394" t="s">
        <v>1463</v>
      </c>
      <c r="I1394" t="s">
        <v>2853</v>
      </c>
      <c r="J1394" t="s">
        <v>4760</v>
      </c>
      <c r="K1394">
        <v>2400</v>
      </c>
      <c r="L1394" s="32" t="s">
        <v>9858</v>
      </c>
    </row>
    <row r="1395" spans="1:12" x14ac:dyDescent="0.25">
      <c r="A1395">
        <v>1239538</v>
      </c>
      <c r="B1395">
        <v>65.599630000000005</v>
      </c>
      <c r="C1395">
        <v>0</v>
      </c>
      <c r="D1395" t="s">
        <v>2549</v>
      </c>
      <c r="E1395" t="s">
        <v>4723</v>
      </c>
      <c r="F1395" t="s">
        <v>4756</v>
      </c>
      <c r="G1395" t="s">
        <v>2450</v>
      </c>
      <c r="H1395" t="s">
        <v>4758</v>
      </c>
      <c r="I1395" t="s">
        <v>2550</v>
      </c>
      <c r="J1395" t="s">
        <v>4760</v>
      </c>
      <c r="K1395">
        <v>4258</v>
      </c>
      <c r="L1395" s="32" t="s">
        <v>9859</v>
      </c>
    </row>
    <row r="1396" spans="1:12" x14ac:dyDescent="0.25">
      <c r="A1396">
        <v>1042186</v>
      </c>
      <c r="B1396">
        <v>257.93001400000003</v>
      </c>
      <c r="C1396">
        <v>3</v>
      </c>
      <c r="D1396" t="s">
        <v>2551</v>
      </c>
      <c r="E1396" t="s">
        <v>4723</v>
      </c>
      <c r="F1396" t="s">
        <v>4756</v>
      </c>
      <c r="G1396" t="s">
        <v>4758</v>
      </c>
      <c r="H1396" t="s">
        <v>4758</v>
      </c>
      <c r="I1396" t="s">
        <v>2552</v>
      </c>
      <c r="J1396" t="s">
        <v>4760</v>
      </c>
      <c r="K1396">
        <v>3886</v>
      </c>
      <c r="L1396" s="32" t="s">
        <v>9860</v>
      </c>
    </row>
    <row r="1397" spans="1:12" x14ac:dyDescent="0.25">
      <c r="A1397">
        <v>1042205</v>
      </c>
      <c r="B1397">
        <v>1.0000599999999999</v>
      </c>
      <c r="C1397">
        <v>3</v>
      </c>
      <c r="D1397" t="s">
        <v>3707</v>
      </c>
      <c r="E1397" t="s">
        <v>4723</v>
      </c>
      <c r="F1397" t="s">
        <v>4756</v>
      </c>
      <c r="G1397" t="s">
        <v>1367</v>
      </c>
      <c r="H1397" t="s">
        <v>4758</v>
      </c>
      <c r="I1397" t="s">
        <v>3708</v>
      </c>
      <c r="J1397" t="s">
        <v>4760</v>
      </c>
      <c r="K1397">
        <v>3975</v>
      </c>
      <c r="L1397" s="32" t="s">
        <v>9861</v>
      </c>
    </row>
    <row r="1398" spans="1:12" x14ac:dyDescent="0.25">
      <c r="A1398">
        <v>347263</v>
      </c>
      <c r="B1398">
        <v>4.0934860000000004</v>
      </c>
      <c r="C1398">
        <v>1</v>
      </c>
      <c r="D1398" t="s">
        <v>3679</v>
      </c>
      <c r="E1398" t="s">
        <v>4723</v>
      </c>
      <c r="F1398" t="s">
        <v>4756</v>
      </c>
      <c r="G1398" t="s">
        <v>1367</v>
      </c>
      <c r="H1398" t="s">
        <v>4758</v>
      </c>
      <c r="I1398" t="s">
        <v>3680</v>
      </c>
      <c r="J1398" t="s">
        <v>4760</v>
      </c>
      <c r="K1398">
        <v>7451</v>
      </c>
      <c r="L1398" s="32" t="s">
        <v>9862</v>
      </c>
    </row>
    <row r="1399" spans="1:12" x14ac:dyDescent="0.25">
      <c r="A1399">
        <v>96617</v>
      </c>
      <c r="B1399">
        <v>0.55149800000000004</v>
      </c>
      <c r="C1399">
        <v>3</v>
      </c>
      <c r="D1399" t="s">
        <v>6292</v>
      </c>
      <c r="E1399" t="s">
        <v>4723</v>
      </c>
      <c r="F1399" t="s">
        <v>4756</v>
      </c>
      <c r="G1399" t="s">
        <v>1367</v>
      </c>
      <c r="H1399" t="s">
        <v>1463</v>
      </c>
      <c r="I1399" t="s">
        <v>6293</v>
      </c>
      <c r="J1399" t="s">
        <v>4760</v>
      </c>
      <c r="K1399">
        <v>2742</v>
      </c>
      <c r="L1399" s="32" t="s">
        <v>9863</v>
      </c>
    </row>
    <row r="1400" spans="1:12" x14ac:dyDescent="0.25">
      <c r="A1400">
        <v>1206629</v>
      </c>
      <c r="B1400">
        <v>0.47837800000000003</v>
      </c>
      <c r="C1400">
        <v>2</v>
      </c>
      <c r="D1400" t="s">
        <v>2128</v>
      </c>
      <c r="E1400" t="s">
        <v>4723</v>
      </c>
      <c r="F1400" t="s">
        <v>4756</v>
      </c>
      <c r="G1400" t="s">
        <v>1367</v>
      </c>
      <c r="H1400" t="s">
        <v>1463</v>
      </c>
      <c r="I1400" t="s">
        <v>2129</v>
      </c>
      <c r="J1400" t="s">
        <v>4760</v>
      </c>
      <c r="K1400">
        <v>1486</v>
      </c>
      <c r="L1400" s="32" t="s">
        <v>9864</v>
      </c>
    </row>
    <row r="1401" spans="1:12" x14ac:dyDescent="0.25">
      <c r="A1401">
        <v>207887</v>
      </c>
      <c r="B1401">
        <v>3.5832700000000002</v>
      </c>
      <c r="C1401">
        <v>3</v>
      </c>
      <c r="D1401" t="s">
        <v>6317</v>
      </c>
      <c r="E1401" t="s">
        <v>4723</v>
      </c>
      <c r="F1401" t="s">
        <v>4756</v>
      </c>
      <c r="G1401" t="s">
        <v>6297</v>
      </c>
      <c r="H1401" t="s">
        <v>1463</v>
      </c>
      <c r="I1401" t="s">
        <v>6318</v>
      </c>
      <c r="J1401" t="s">
        <v>4760</v>
      </c>
      <c r="K1401">
        <v>5546</v>
      </c>
      <c r="L1401" s="32" t="s">
        <v>9865</v>
      </c>
    </row>
    <row r="1402" spans="1:12" x14ac:dyDescent="0.25">
      <c r="A1402">
        <v>1206870</v>
      </c>
      <c r="B1402">
        <v>39.082647000000001</v>
      </c>
      <c r="C1402">
        <v>1</v>
      </c>
      <c r="D1402" t="s">
        <v>2962</v>
      </c>
      <c r="E1402" t="s">
        <v>4723</v>
      </c>
      <c r="F1402" t="s">
        <v>4756</v>
      </c>
      <c r="G1402" t="s">
        <v>1531</v>
      </c>
      <c r="H1402" t="s">
        <v>4758</v>
      </c>
      <c r="I1402" t="s">
        <v>2963</v>
      </c>
      <c r="J1402" t="s">
        <v>4760</v>
      </c>
      <c r="K1402">
        <v>3747</v>
      </c>
      <c r="L1402" s="32" t="s">
        <v>9866</v>
      </c>
    </row>
    <row r="1403" spans="1:12" x14ac:dyDescent="0.25">
      <c r="A1403">
        <v>1275335</v>
      </c>
      <c r="B1403">
        <v>12.59582</v>
      </c>
      <c r="C1403">
        <v>0</v>
      </c>
      <c r="D1403" t="s">
        <v>3683</v>
      </c>
      <c r="E1403" t="s">
        <v>4723</v>
      </c>
      <c r="F1403" t="s">
        <v>4756</v>
      </c>
      <c r="G1403" t="s">
        <v>4758</v>
      </c>
      <c r="H1403" t="s">
        <v>4758</v>
      </c>
      <c r="I1403" t="s">
        <v>3684</v>
      </c>
      <c r="J1403" t="s">
        <v>4760</v>
      </c>
      <c r="K1403">
        <v>2117</v>
      </c>
      <c r="L1403" s="32" t="s">
        <v>9867</v>
      </c>
    </row>
    <row r="1404" spans="1:12" x14ac:dyDescent="0.25">
      <c r="A1404">
        <v>347022</v>
      </c>
      <c r="B1404">
        <v>0.478545</v>
      </c>
      <c r="C1404">
        <v>0</v>
      </c>
      <c r="D1404" t="s">
        <v>6369</v>
      </c>
      <c r="E1404" t="s">
        <v>4723</v>
      </c>
      <c r="F1404" t="s">
        <v>4756</v>
      </c>
      <c r="G1404" t="s">
        <v>1367</v>
      </c>
      <c r="H1404" t="s">
        <v>1463</v>
      </c>
      <c r="I1404" t="s">
        <v>6370</v>
      </c>
      <c r="J1404" t="s">
        <v>4760</v>
      </c>
      <c r="K1404">
        <v>2121</v>
      </c>
      <c r="L1404" s="32" t="s">
        <v>9868</v>
      </c>
    </row>
    <row r="1405" spans="1:12" x14ac:dyDescent="0.25">
      <c r="A1405">
        <v>1196970</v>
      </c>
      <c r="B1405">
        <v>0.55876000000000003</v>
      </c>
      <c r="C1405">
        <v>1</v>
      </c>
      <c r="D1405" t="s">
        <v>2684</v>
      </c>
      <c r="E1405" t="s">
        <v>4723</v>
      </c>
      <c r="F1405" t="s">
        <v>4756</v>
      </c>
      <c r="G1405" t="s">
        <v>1367</v>
      </c>
      <c r="H1405" t="s">
        <v>4758</v>
      </c>
      <c r="I1405" t="s">
        <v>2685</v>
      </c>
      <c r="J1405" t="s">
        <v>4760</v>
      </c>
      <c r="K1405">
        <v>5033</v>
      </c>
      <c r="L1405" s="32" t="s">
        <v>9869</v>
      </c>
    </row>
    <row r="1406" spans="1:12" x14ac:dyDescent="0.25">
      <c r="A1406">
        <v>222614</v>
      </c>
      <c r="B1406">
        <v>0.77325500000000003</v>
      </c>
      <c r="C1406">
        <v>1</v>
      </c>
      <c r="D1406" t="s">
        <v>2781</v>
      </c>
      <c r="E1406" t="s">
        <v>4723</v>
      </c>
      <c r="F1406" t="s">
        <v>4756</v>
      </c>
      <c r="G1406" t="s">
        <v>1367</v>
      </c>
      <c r="H1406" t="s">
        <v>1463</v>
      </c>
      <c r="I1406" t="s">
        <v>2782</v>
      </c>
      <c r="J1406" t="s">
        <v>4760</v>
      </c>
      <c r="K1406">
        <v>3429</v>
      </c>
      <c r="L1406" s="32" t="s">
        <v>9870</v>
      </c>
    </row>
    <row r="1407" spans="1:12" x14ac:dyDescent="0.25">
      <c r="A1407">
        <v>201818</v>
      </c>
      <c r="B1407">
        <v>1.4665330000000001</v>
      </c>
      <c r="C1407">
        <v>3</v>
      </c>
      <c r="D1407" t="s">
        <v>3892</v>
      </c>
      <c r="E1407" t="s">
        <v>4723</v>
      </c>
      <c r="F1407" t="s">
        <v>4756</v>
      </c>
      <c r="G1407" t="s">
        <v>4758</v>
      </c>
      <c r="H1407" t="s">
        <v>4758</v>
      </c>
      <c r="I1407" t="s">
        <v>3893</v>
      </c>
      <c r="J1407" t="s">
        <v>4760</v>
      </c>
      <c r="K1407">
        <v>6397</v>
      </c>
      <c r="L1407" s="32" t="s">
        <v>9871</v>
      </c>
    </row>
    <row r="1408" spans="1:12" x14ac:dyDescent="0.25">
      <c r="A1408">
        <v>215717</v>
      </c>
      <c r="B1408">
        <v>0.56721699999999997</v>
      </c>
      <c r="C1408">
        <v>2</v>
      </c>
      <c r="D1408" t="s">
        <v>6337</v>
      </c>
      <c r="E1408" t="s">
        <v>4723</v>
      </c>
      <c r="F1408" t="s">
        <v>4756</v>
      </c>
      <c r="G1408" t="s">
        <v>1367</v>
      </c>
      <c r="H1408" t="s">
        <v>1463</v>
      </c>
      <c r="I1408" t="s">
        <v>6338</v>
      </c>
      <c r="J1408" t="s">
        <v>4760</v>
      </c>
      <c r="K1408">
        <v>3283</v>
      </c>
      <c r="L1408" s="32" t="s">
        <v>9872</v>
      </c>
    </row>
    <row r="1409" spans="1:12" x14ac:dyDescent="0.25">
      <c r="A1409">
        <v>1196654</v>
      </c>
      <c r="B1409">
        <v>1.5454889999999999</v>
      </c>
      <c r="C1409">
        <v>0</v>
      </c>
      <c r="D1409" t="s">
        <v>2134</v>
      </c>
      <c r="E1409" t="s">
        <v>4723</v>
      </c>
      <c r="F1409" t="s">
        <v>4756</v>
      </c>
      <c r="G1409" t="s">
        <v>1367</v>
      </c>
      <c r="H1409" t="s">
        <v>1463</v>
      </c>
      <c r="I1409" t="s">
        <v>2135</v>
      </c>
      <c r="J1409" t="s">
        <v>4760</v>
      </c>
      <c r="K1409">
        <v>4773</v>
      </c>
      <c r="L1409" s="32" t="s">
        <v>9873</v>
      </c>
    </row>
    <row r="1410" spans="1:12" x14ac:dyDescent="0.25">
      <c r="A1410">
        <v>207946</v>
      </c>
      <c r="B1410">
        <v>0.25107400000000002</v>
      </c>
      <c r="C1410">
        <v>1</v>
      </c>
      <c r="D1410" t="s">
        <v>2733</v>
      </c>
      <c r="E1410" t="s">
        <v>4723</v>
      </c>
      <c r="F1410" t="s">
        <v>4756</v>
      </c>
      <c r="G1410" t="s">
        <v>1367</v>
      </c>
      <c r="H1410" t="s">
        <v>1463</v>
      </c>
      <c r="I1410" t="s">
        <v>2734</v>
      </c>
      <c r="J1410" t="s">
        <v>4760</v>
      </c>
      <c r="K1410">
        <v>1703</v>
      </c>
      <c r="L1410" s="32" t="s">
        <v>9874</v>
      </c>
    </row>
    <row r="1411" spans="1:12" x14ac:dyDescent="0.25">
      <c r="A1411">
        <v>223100</v>
      </c>
      <c r="B1411">
        <v>2.1046360000000002</v>
      </c>
      <c r="C1411">
        <v>2</v>
      </c>
      <c r="D1411" t="s">
        <v>2680</v>
      </c>
      <c r="E1411" t="s">
        <v>4723</v>
      </c>
      <c r="F1411" t="s">
        <v>4756</v>
      </c>
      <c r="G1411" t="s">
        <v>1367</v>
      </c>
      <c r="H1411" t="s">
        <v>4758</v>
      </c>
      <c r="I1411" t="s">
        <v>2681</v>
      </c>
      <c r="J1411" t="s">
        <v>4760</v>
      </c>
      <c r="K1411">
        <v>2558</v>
      </c>
      <c r="L1411" s="32" t="s">
        <v>9875</v>
      </c>
    </row>
    <row r="1412" spans="1:12" x14ac:dyDescent="0.25">
      <c r="A1412">
        <v>222575</v>
      </c>
      <c r="B1412">
        <v>77.812589000000003</v>
      </c>
      <c r="C1412">
        <v>3</v>
      </c>
      <c r="D1412" t="s">
        <v>2557</v>
      </c>
      <c r="E1412" t="s">
        <v>4723</v>
      </c>
      <c r="F1412" t="s">
        <v>4756</v>
      </c>
      <c r="G1412" t="s">
        <v>4758</v>
      </c>
      <c r="H1412" t="s">
        <v>4758</v>
      </c>
      <c r="I1412" t="s">
        <v>2558</v>
      </c>
      <c r="J1412" t="s">
        <v>4760</v>
      </c>
      <c r="K1412">
        <v>6188</v>
      </c>
      <c r="L1412" s="32" t="s">
        <v>9876</v>
      </c>
    </row>
    <row r="1413" spans="1:12" x14ac:dyDescent="0.25">
      <c r="A1413">
        <v>1042360</v>
      </c>
      <c r="B1413">
        <v>0.49902000000000002</v>
      </c>
      <c r="C1413">
        <v>2</v>
      </c>
      <c r="D1413" t="s">
        <v>2076</v>
      </c>
      <c r="E1413" t="s">
        <v>4723</v>
      </c>
      <c r="F1413" t="s">
        <v>4756</v>
      </c>
      <c r="G1413" t="s">
        <v>1367</v>
      </c>
      <c r="H1413" t="s">
        <v>1463</v>
      </c>
      <c r="I1413" t="s">
        <v>2077</v>
      </c>
      <c r="J1413" t="s">
        <v>4760</v>
      </c>
      <c r="K1413">
        <v>3086</v>
      </c>
      <c r="L1413" s="32" t="s">
        <v>9877</v>
      </c>
    </row>
    <row r="1414" spans="1:12" x14ac:dyDescent="0.25">
      <c r="A1414">
        <v>1184325</v>
      </c>
      <c r="B1414">
        <v>0.27043099999999998</v>
      </c>
      <c r="C1414">
        <v>4</v>
      </c>
      <c r="D1414" t="s">
        <v>1922</v>
      </c>
      <c r="E1414" t="s">
        <v>4723</v>
      </c>
      <c r="F1414" t="s">
        <v>4756</v>
      </c>
      <c r="G1414" t="s">
        <v>1367</v>
      </c>
      <c r="H1414" t="s">
        <v>1463</v>
      </c>
      <c r="I1414" t="s">
        <v>1923</v>
      </c>
      <c r="J1414" t="s">
        <v>4760</v>
      </c>
      <c r="K1414">
        <v>1482</v>
      </c>
      <c r="L1414" s="32" t="s">
        <v>9878</v>
      </c>
    </row>
    <row r="1415" spans="1:12" x14ac:dyDescent="0.25">
      <c r="A1415">
        <v>1190419</v>
      </c>
      <c r="B1415">
        <v>0.60989599999999999</v>
      </c>
      <c r="C1415">
        <v>3</v>
      </c>
      <c r="D1415" t="s">
        <v>2182</v>
      </c>
      <c r="E1415" t="s">
        <v>4723</v>
      </c>
      <c r="F1415" t="s">
        <v>4756</v>
      </c>
      <c r="G1415" t="s">
        <v>1367</v>
      </c>
      <c r="H1415" t="s">
        <v>1463</v>
      </c>
      <c r="I1415" t="s">
        <v>2183</v>
      </c>
      <c r="J1415" t="s">
        <v>4760</v>
      </c>
      <c r="K1415">
        <v>4373</v>
      </c>
      <c r="L1415" s="32" t="s">
        <v>9879</v>
      </c>
    </row>
    <row r="1416" spans="1:12" x14ac:dyDescent="0.25">
      <c r="A1416">
        <v>1041973</v>
      </c>
      <c r="B1416">
        <v>1328.01755</v>
      </c>
      <c r="C1416">
        <v>0</v>
      </c>
      <c r="D1416" t="s">
        <v>3042</v>
      </c>
      <c r="E1416" t="s">
        <v>4725</v>
      </c>
      <c r="F1416" t="s">
        <v>4756</v>
      </c>
      <c r="G1416" t="s">
        <v>4758</v>
      </c>
      <c r="H1416" t="s">
        <v>4758</v>
      </c>
      <c r="I1416" t="s">
        <v>3043</v>
      </c>
      <c r="J1416" t="s">
        <v>4760</v>
      </c>
      <c r="K1416">
        <v>339</v>
      </c>
      <c r="L1416" s="32" t="s">
        <v>9880</v>
      </c>
    </row>
    <row r="1417" spans="1:12" x14ac:dyDescent="0.25">
      <c r="A1417">
        <v>877127</v>
      </c>
      <c r="B1417">
        <v>21.322272999999999</v>
      </c>
      <c r="C1417">
        <v>2</v>
      </c>
      <c r="D1417" t="s">
        <v>3136</v>
      </c>
      <c r="E1417" t="s">
        <v>4725</v>
      </c>
      <c r="F1417" t="s">
        <v>4756</v>
      </c>
      <c r="G1417" t="s">
        <v>3067</v>
      </c>
      <c r="H1417" t="s">
        <v>4758</v>
      </c>
      <c r="I1417" t="s">
        <v>3137</v>
      </c>
      <c r="J1417" t="s">
        <v>4760</v>
      </c>
      <c r="K1417">
        <v>6010</v>
      </c>
      <c r="L1417" s="32" t="s">
        <v>9881</v>
      </c>
    </row>
    <row r="1418" spans="1:12" x14ac:dyDescent="0.25">
      <c r="A1418">
        <v>942989</v>
      </c>
      <c r="B1418">
        <v>0.61860099999999996</v>
      </c>
      <c r="C1418">
        <v>0</v>
      </c>
      <c r="D1418" t="s">
        <v>3110</v>
      </c>
      <c r="E1418" t="s">
        <v>4725</v>
      </c>
      <c r="F1418" t="s">
        <v>4756</v>
      </c>
      <c r="G1418" t="s">
        <v>3040</v>
      </c>
      <c r="H1418" t="s">
        <v>3108</v>
      </c>
      <c r="I1418" t="s">
        <v>1223</v>
      </c>
      <c r="J1418" t="s">
        <v>4760</v>
      </c>
      <c r="K1418">
        <v>2435</v>
      </c>
      <c r="L1418" s="32" t="s">
        <v>9882</v>
      </c>
    </row>
    <row r="1419" spans="1:12" x14ac:dyDescent="0.25">
      <c r="A1419">
        <v>942852</v>
      </c>
      <c r="B1419">
        <v>300.03788700000001</v>
      </c>
      <c r="C1419">
        <v>1</v>
      </c>
      <c r="D1419" t="s">
        <v>3095</v>
      </c>
      <c r="E1419" t="s">
        <v>4725</v>
      </c>
      <c r="F1419" t="s">
        <v>4756</v>
      </c>
      <c r="G1419" t="s">
        <v>3040</v>
      </c>
      <c r="H1419" t="s">
        <v>4758</v>
      </c>
      <c r="I1419" t="s">
        <v>3096</v>
      </c>
      <c r="J1419" t="s">
        <v>4760</v>
      </c>
      <c r="K1419">
        <v>917</v>
      </c>
      <c r="L1419" s="32" t="s">
        <v>9883</v>
      </c>
    </row>
    <row r="1420" spans="1:12" x14ac:dyDescent="0.25">
      <c r="A1420">
        <v>1730380</v>
      </c>
      <c r="B1420">
        <v>33.739888000000001</v>
      </c>
      <c r="C1420">
        <v>0</v>
      </c>
      <c r="D1420" t="s">
        <v>3037</v>
      </c>
      <c r="E1420" t="s">
        <v>4725</v>
      </c>
      <c r="F1420" t="s">
        <v>4756</v>
      </c>
      <c r="G1420" t="s">
        <v>3035</v>
      </c>
      <c r="H1420" t="s">
        <v>4758</v>
      </c>
      <c r="I1420" t="s">
        <v>3038</v>
      </c>
      <c r="J1420" t="s">
        <v>4760</v>
      </c>
      <c r="K1420">
        <v>6085</v>
      </c>
      <c r="L1420" s="32" t="s">
        <v>9884</v>
      </c>
    </row>
    <row r="1421" spans="1:12" x14ac:dyDescent="0.25">
      <c r="A1421">
        <v>942729</v>
      </c>
      <c r="B1421">
        <v>11.882528000000001</v>
      </c>
      <c r="C1421">
        <v>1</v>
      </c>
      <c r="D1421" t="s">
        <v>3082</v>
      </c>
      <c r="E1421" t="s">
        <v>4725</v>
      </c>
      <c r="F1421" t="s">
        <v>4756</v>
      </c>
      <c r="G1421" t="s">
        <v>3040</v>
      </c>
      <c r="H1421" t="s">
        <v>4758</v>
      </c>
      <c r="I1421" t="s">
        <v>3083</v>
      </c>
      <c r="J1421" t="s">
        <v>4760</v>
      </c>
      <c r="K1421">
        <v>1884</v>
      </c>
      <c r="L1421" s="32" t="s">
        <v>9885</v>
      </c>
    </row>
    <row r="1422" spans="1:12" x14ac:dyDescent="0.25">
      <c r="A1422">
        <v>877287</v>
      </c>
      <c r="B1422">
        <v>170.118514</v>
      </c>
      <c r="C1422">
        <v>1</v>
      </c>
      <c r="D1422" t="s">
        <v>3152</v>
      </c>
      <c r="E1422" t="s">
        <v>4725</v>
      </c>
      <c r="F1422" t="s">
        <v>4756</v>
      </c>
      <c r="G1422" t="s">
        <v>3057</v>
      </c>
      <c r="H1422" t="s">
        <v>4758</v>
      </c>
      <c r="I1422" t="s">
        <v>3153</v>
      </c>
      <c r="J1422" t="s">
        <v>4760</v>
      </c>
      <c r="K1422">
        <v>2823</v>
      </c>
      <c r="L1422" s="32" t="s">
        <v>9886</v>
      </c>
    </row>
    <row r="1423" spans="1:12" x14ac:dyDescent="0.25">
      <c r="A1423">
        <v>1042082</v>
      </c>
      <c r="B1423">
        <v>377.57808499999999</v>
      </c>
      <c r="C1423">
        <v>0</v>
      </c>
      <c r="D1423" t="s">
        <v>3050</v>
      </c>
      <c r="E1423" t="s">
        <v>4725</v>
      </c>
      <c r="F1423" t="s">
        <v>4756</v>
      </c>
      <c r="G1423" t="s">
        <v>4758</v>
      </c>
      <c r="H1423" t="s">
        <v>4758</v>
      </c>
      <c r="I1423" t="s">
        <v>3051</v>
      </c>
      <c r="J1423" t="s">
        <v>4760</v>
      </c>
      <c r="K1423">
        <v>1270</v>
      </c>
      <c r="L1423" s="32" t="s">
        <v>9887</v>
      </c>
    </row>
    <row r="1424" spans="1:12" x14ac:dyDescent="0.25">
      <c r="A1424">
        <v>877429</v>
      </c>
      <c r="B1424">
        <v>423.77812799999998</v>
      </c>
      <c r="C1424">
        <v>0</v>
      </c>
      <c r="D1424" t="s">
        <v>3166</v>
      </c>
      <c r="E1424" t="s">
        <v>4725</v>
      </c>
      <c r="F1424" t="s">
        <v>4756</v>
      </c>
      <c r="G1424" t="s">
        <v>3040</v>
      </c>
      <c r="H1424" t="s">
        <v>4758</v>
      </c>
      <c r="I1424" t="s">
        <v>3167</v>
      </c>
      <c r="J1424" t="s">
        <v>4760</v>
      </c>
      <c r="K1424">
        <v>2137</v>
      </c>
      <c r="L1424" s="32" t="s">
        <v>9888</v>
      </c>
    </row>
    <row r="1425" spans="1:12" x14ac:dyDescent="0.25">
      <c r="A1425">
        <v>942670</v>
      </c>
      <c r="B1425">
        <v>15.772773000000001</v>
      </c>
      <c r="C1425">
        <v>4</v>
      </c>
      <c r="D1425" t="s">
        <v>3076</v>
      </c>
      <c r="E1425" t="s">
        <v>4725</v>
      </c>
      <c r="F1425" t="s">
        <v>4756</v>
      </c>
      <c r="G1425" t="s">
        <v>3040</v>
      </c>
      <c r="H1425" t="s">
        <v>3074</v>
      </c>
      <c r="I1425" t="s">
        <v>3077</v>
      </c>
      <c r="J1425" t="s">
        <v>4760</v>
      </c>
      <c r="K1425">
        <v>3059</v>
      </c>
      <c r="L1425" s="32" t="s">
        <v>9889</v>
      </c>
    </row>
    <row r="1426" spans="1:12" x14ac:dyDescent="0.25">
      <c r="A1426">
        <v>943007</v>
      </c>
      <c r="B1426">
        <v>0.74414000000000002</v>
      </c>
      <c r="C1426">
        <v>3</v>
      </c>
      <c r="D1426" t="s">
        <v>3111</v>
      </c>
      <c r="E1426" t="s">
        <v>4725</v>
      </c>
      <c r="F1426" t="s">
        <v>4756</v>
      </c>
      <c r="G1426" t="s">
        <v>3040</v>
      </c>
      <c r="H1426" t="s">
        <v>3108</v>
      </c>
      <c r="I1426" t="s">
        <v>3112</v>
      </c>
      <c r="J1426" t="s">
        <v>4760</v>
      </c>
      <c r="K1426">
        <v>2105</v>
      </c>
      <c r="L1426" s="32" t="s">
        <v>9890</v>
      </c>
    </row>
    <row r="1427" spans="1:12" x14ac:dyDescent="0.25">
      <c r="A1427">
        <v>877327</v>
      </c>
      <c r="B1427">
        <v>42.805660000000003</v>
      </c>
      <c r="C1427">
        <v>2</v>
      </c>
      <c r="D1427" t="s">
        <v>3156</v>
      </c>
      <c r="E1427" t="s">
        <v>4725</v>
      </c>
      <c r="F1427" t="s">
        <v>4756</v>
      </c>
      <c r="G1427" t="s">
        <v>3067</v>
      </c>
      <c r="H1427" t="s">
        <v>4758</v>
      </c>
      <c r="I1427" t="s">
        <v>3157</v>
      </c>
      <c r="J1427" t="s">
        <v>4760</v>
      </c>
      <c r="K1427">
        <v>2575</v>
      </c>
      <c r="L1427" s="32" t="s">
        <v>9891</v>
      </c>
    </row>
    <row r="1428" spans="1:12" x14ac:dyDescent="0.25">
      <c r="A1428">
        <v>1041950</v>
      </c>
      <c r="B1428">
        <v>611.12032399999998</v>
      </c>
      <c r="C1428">
        <v>2</v>
      </c>
      <c r="D1428" t="s">
        <v>3039</v>
      </c>
      <c r="E1428" t="s">
        <v>4725</v>
      </c>
      <c r="F1428" t="s">
        <v>4756</v>
      </c>
      <c r="G1428" t="s">
        <v>3040</v>
      </c>
      <c r="H1428" t="s">
        <v>4758</v>
      </c>
      <c r="I1428" t="s">
        <v>3041</v>
      </c>
      <c r="J1428" t="s">
        <v>4760</v>
      </c>
      <c r="K1428">
        <v>2218</v>
      </c>
      <c r="L1428" s="32" t="s">
        <v>9892</v>
      </c>
    </row>
    <row r="1429" spans="1:12" x14ac:dyDescent="0.25">
      <c r="A1429">
        <v>942791</v>
      </c>
      <c r="B1429">
        <v>0.54858300000000004</v>
      </c>
      <c r="C1429">
        <v>3</v>
      </c>
      <c r="D1429" t="s">
        <v>3089</v>
      </c>
      <c r="E1429" t="s">
        <v>4725</v>
      </c>
      <c r="F1429" t="s">
        <v>4756</v>
      </c>
      <c r="G1429" t="s">
        <v>3040</v>
      </c>
      <c r="H1429" t="s">
        <v>3087</v>
      </c>
      <c r="I1429" t="s">
        <v>3090</v>
      </c>
      <c r="J1429" t="s">
        <v>4760</v>
      </c>
      <c r="K1429">
        <v>2358</v>
      </c>
      <c r="L1429" s="32" t="s">
        <v>9893</v>
      </c>
    </row>
    <row r="1430" spans="1:12" x14ac:dyDescent="0.25">
      <c r="A1430">
        <v>942608</v>
      </c>
      <c r="B1430">
        <v>201.84384499999999</v>
      </c>
      <c r="C1430">
        <v>2</v>
      </c>
      <c r="D1430" t="s">
        <v>3069</v>
      </c>
      <c r="E1430" t="s">
        <v>4725</v>
      </c>
      <c r="F1430" t="s">
        <v>4756</v>
      </c>
      <c r="G1430" t="s">
        <v>3040</v>
      </c>
      <c r="H1430" t="s">
        <v>4758</v>
      </c>
      <c r="I1430" t="s">
        <v>3070</v>
      </c>
      <c r="J1430" t="s">
        <v>4760</v>
      </c>
      <c r="K1430">
        <v>4296</v>
      </c>
      <c r="L1430" s="32" t="s">
        <v>9894</v>
      </c>
    </row>
    <row r="1431" spans="1:12" x14ac:dyDescent="0.25">
      <c r="A1431">
        <v>942909</v>
      </c>
      <c r="B1431">
        <v>3.0210409999999999</v>
      </c>
      <c r="C1431">
        <v>0</v>
      </c>
      <c r="D1431" t="s">
        <v>3101</v>
      </c>
      <c r="E1431" t="s">
        <v>4725</v>
      </c>
      <c r="F1431" t="s">
        <v>4756</v>
      </c>
      <c r="G1431" t="s">
        <v>3040</v>
      </c>
      <c r="H1431" t="s">
        <v>3087</v>
      </c>
      <c r="I1431" t="s">
        <v>3102</v>
      </c>
      <c r="J1431" t="s">
        <v>4760</v>
      </c>
      <c r="K1431">
        <v>4356</v>
      </c>
      <c r="L1431" s="32" t="s">
        <v>9895</v>
      </c>
    </row>
    <row r="1432" spans="1:12" x14ac:dyDescent="0.25">
      <c r="A1432">
        <v>942708</v>
      </c>
      <c r="B1432">
        <v>64.504345000000001</v>
      </c>
      <c r="C1432">
        <v>3</v>
      </c>
      <c r="D1432" t="s">
        <v>3080</v>
      </c>
      <c r="E1432" t="s">
        <v>4725</v>
      </c>
      <c r="F1432" t="s">
        <v>4756</v>
      </c>
      <c r="G1432" t="s">
        <v>4758</v>
      </c>
      <c r="H1432" t="s">
        <v>4758</v>
      </c>
      <c r="I1432" t="s">
        <v>3081</v>
      </c>
      <c r="J1432" t="s">
        <v>4760</v>
      </c>
      <c r="K1432">
        <v>1593</v>
      </c>
      <c r="L1432" s="32" t="s">
        <v>9896</v>
      </c>
    </row>
    <row r="1433" spans="1:12" x14ac:dyDescent="0.25">
      <c r="A1433">
        <v>942751</v>
      </c>
      <c r="B1433">
        <v>1.214348</v>
      </c>
      <c r="C1433">
        <v>2</v>
      </c>
      <c r="D1433" t="s">
        <v>3084</v>
      </c>
      <c r="E1433" t="s">
        <v>4725</v>
      </c>
      <c r="F1433" t="s">
        <v>4756</v>
      </c>
      <c r="G1433" t="s">
        <v>3040</v>
      </c>
      <c r="H1433" t="s">
        <v>4758</v>
      </c>
      <c r="I1433" t="s">
        <v>3085</v>
      </c>
      <c r="J1433" t="s">
        <v>4760</v>
      </c>
      <c r="K1433">
        <v>1344</v>
      </c>
      <c r="L1433" s="32" t="s">
        <v>9897</v>
      </c>
    </row>
    <row r="1434" spans="1:12" x14ac:dyDescent="0.25">
      <c r="A1434">
        <v>1041999</v>
      </c>
      <c r="B1434">
        <v>341.50205699999998</v>
      </c>
      <c r="C1434">
        <v>1</v>
      </c>
      <c r="D1434" t="s">
        <v>3044</v>
      </c>
      <c r="E1434" t="s">
        <v>4725</v>
      </c>
      <c r="F1434" t="s">
        <v>4756</v>
      </c>
      <c r="G1434" t="s">
        <v>3040</v>
      </c>
      <c r="H1434" t="s">
        <v>4758</v>
      </c>
      <c r="I1434" t="s">
        <v>3045</v>
      </c>
      <c r="J1434" t="s">
        <v>4760</v>
      </c>
      <c r="K1434">
        <v>6115</v>
      </c>
      <c r="L1434" s="32" t="s">
        <v>9898</v>
      </c>
    </row>
    <row r="1435" spans="1:12" x14ac:dyDescent="0.25">
      <c r="A1435">
        <v>942874</v>
      </c>
      <c r="B1435">
        <v>0.50885800000000003</v>
      </c>
      <c r="C1435">
        <v>3</v>
      </c>
      <c r="D1435" t="s">
        <v>3097</v>
      </c>
      <c r="E1435" t="s">
        <v>4725</v>
      </c>
      <c r="F1435" t="s">
        <v>4756</v>
      </c>
      <c r="G1435" t="s">
        <v>3040</v>
      </c>
      <c r="H1435" t="s">
        <v>3087</v>
      </c>
      <c r="I1435" t="s">
        <v>3098</v>
      </c>
      <c r="J1435" t="s">
        <v>4760</v>
      </c>
      <c r="K1435">
        <v>2073</v>
      </c>
      <c r="L1435" s="32" t="s">
        <v>9899</v>
      </c>
    </row>
    <row r="1436" spans="1:12" x14ac:dyDescent="0.25">
      <c r="A1436">
        <v>1042121</v>
      </c>
      <c r="B1436">
        <v>3833.9003499999999</v>
      </c>
      <c r="C1436">
        <v>3</v>
      </c>
      <c r="D1436" t="s">
        <v>3054</v>
      </c>
      <c r="E1436" t="s">
        <v>4725</v>
      </c>
      <c r="F1436" t="s">
        <v>4756</v>
      </c>
      <c r="G1436" t="s">
        <v>3035</v>
      </c>
      <c r="H1436" t="s">
        <v>4758</v>
      </c>
      <c r="I1436" t="s">
        <v>3055</v>
      </c>
      <c r="J1436" t="s">
        <v>4760</v>
      </c>
      <c r="K1436">
        <v>3931</v>
      </c>
      <c r="L1436" s="32" t="s">
        <v>9900</v>
      </c>
    </row>
    <row r="1437" spans="1:12" x14ac:dyDescent="0.25">
      <c r="A1437">
        <v>942953</v>
      </c>
      <c r="B1437">
        <v>2.0317479999999999</v>
      </c>
      <c r="C1437">
        <v>2</v>
      </c>
      <c r="D1437" t="s">
        <v>3105</v>
      </c>
      <c r="E1437" t="s">
        <v>4725</v>
      </c>
      <c r="F1437" t="s">
        <v>4756</v>
      </c>
      <c r="G1437" t="s">
        <v>3040</v>
      </c>
      <c r="H1437" t="s">
        <v>4758</v>
      </c>
      <c r="I1437" t="s">
        <v>3106</v>
      </c>
      <c r="J1437" t="s">
        <v>4760</v>
      </c>
      <c r="K1437">
        <v>2039</v>
      </c>
      <c r="L1437" s="32" t="s">
        <v>9901</v>
      </c>
    </row>
    <row r="1438" spans="1:12" x14ac:dyDescent="0.25">
      <c r="A1438">
        <v>1730336</v>
      </c>
      <c r="B1438">
        <v>1198.07005</v>
      </c>
      <c r="C1438">
        <v>2</v>
      </c>
      <c r="D1438" t="s">
        <v>3034</v>
      </c>
      <c r="E1438" t="s">
        <v>4725</v>
      </c>
      <c r="F1438" t="s">
        <v>4756</v>
      </c>
      <c r="G1438" t="s">
        <v>3035</v>
      </c>
      <c r="H1438" t="s">
        <v>4758</v>
      </c>
      <c r="I1438" t="s">
        <v>3036</v>
      </c>
      <c r="J1438" t="s">
        <v>4760</v>
      </c>
      <c r="K1438">
        <v>835</v>
      </c>
      <c r="L1438" s="32" t="s">
        <v>9902</v>
      </c>
    </row>
    <row r="1439" spans="1:12" x14ac:dyDescent="0.25">
      <c r="A1439">
        <v>942932</v>
      </c>
      <c r="B1439">
        <v>1.4264110000000001</v>
      </c>
      <c r="C1439">
        <v>1</v>
      </c>
      <c r="D1439" t="s">
        <v>3103</v>
      </c>
      <c r="E1439" t="s">
        <v>4725</v>
      </c>
      <c r="F1439" t="s">
        <v>4756</v>
      </c>
      <c r="G1439" t="s">
        <v>3040</v>
      </c>
      <c r="H1439" t="s">
        <v>4758</v>
      </c>
      <c r="I1439" t="s">
        <v>3104</v>
      </c>
      <c r="J1439" t="s">
        <v>4760</v>
      </c>
      <c r="K1439">
        <v>1813</v>
      </c>
      <c r="L1439" s="32" t="s">
        <v>9903</v>
      </c>
    </row>
    <row r="1440" spans="1:12" x14ac:dyDescent="0.25">
      <c r="A1440">
        <v>877365</v>
      </c>
      <c r="B1440">
        <v>16.841291999999999</v>
      </c>
      <c r="C1440">
        <v>1</v>
      </c>
      <c r="D1440" t="s">
        <v>3160</v>
      </c>
      <c r="E1440" t="s">
        <v>4725</v>
      </c>
      <c r="F1440" t="s">
        <v>4756</v>
      </c>
      <c r="G1440" t="s">
        <v>4758</v>
      </c>
      <c r="H1440" t="s">
        <v>4758</v>
      </c>
      <c r="I1440" t="s">
        <v>3161</v>
      </c>
      <c r="J1440" t="s">
        <v>4760</v>
      </c>
      <c r="K1440">
        <v>3815</v>
      </c>
      <c r="L1440" s="32" t="s">
        <v>9904</v>
      </c>
    </row>
    <row r="1441" spans="1:12" x14ac:dyDescent="0.25">
      <c r="A1441">
        <v>942583</v>
      </c>
      <c r="B1441">
        <v>350.98340999999999</v>
      </c>
      <c r="C1441">
        <v>1</v>
      </c>
      <c r="D1441" t="s">
        <v>3066</v>
      </c>
      <c r="E1441" t="s">
        <v>4725</v>
      </c>
      <c r="F1441" t="s">
        <v>4756</v>
      </c>
      <c r="G1441" t="s">
        <v>3067</v>
      </c>
      <c r="H1441" t="s">
        <v>4758</v>
      </c>
      <c r="I1441" t="s">
        <v>3068</v>
      </c>
      <c r="J1441" t="s">
        <v>4760</v>
      </c>
      <c r="K1441">
        <v>1792</v>
      </c>
      <c r="L1441" s="32" t="s">
        <v>9905</v>
      </c>
    </row>
    <row r="1442" spans="1:12" x14ac:dyDescent="0.25">
      <c r="A1442">
        <v>1042100</v>
      </c>
      <c r="B1442">
        <v>737.50818800000002</v>
      </c>
      <c r="C1442">
        <v>1</v>
      </c>
      <c r="D1442" t="s">
        <v>3052</v>
      </c>
      <c r="E1442" t="s">
        <v>4725</v>
      </c>
      <c r="F1442" t="s">
        <v>4756</v>
      </c>
      <c r="G1442" t="s">
        <v>3040</v>
      </c>
      <c r="H1442" t="s">
        <v>4758</v>
      </c>
      <c r="I1442" t="s">
        <v>3053</v>
      </c>
      <c r="J1442" t="s">
        <v>4760</v>
      </c>
      <c r="K1442">
        <v>1288</v>
      </c>
      <c r="L1442" s="32" t="s">
        <v>9906</v>
      </c>
    </row>
    <row r="1443" spans="1:12" x14ac:dyDescent="0.25">
      <c r="A1443">
        <v>877169</v>
      </c>
      <c r="B1443">
        <v>1.1714640000000001</v>
      </c>
      <c r="C1443">
        <v>0</v>
      </c>
      <c r="D1443" t="s">
        <v>3140</v>
      </c>
      <c r="E1443" t="s">
        <v>4725</v>
      </c>
      <c r="F1443" t="s">
        <v>4756</v>
      </c>
      <c r="G1443" t="s">
        <v>3067</v>
      </c>
      <c r="H1443" t="s">
        <v>3132</v>
      </c>
      <c r="I1443" t="s">
        <v>3141</v>
      </c>
      <c r="J1443" t="s">
        <v>4760</v>
      </c>
      <c r="K1443">
        <v>3680</v>
      </c>
      <c r="L1443" s="32" t="s">
        <v>9907</v>
      </c>
    </row>
    <row r="1444" spans="1:12" x14ac:dyDescent="0.25">
      <c r="A1444">
        <v>877267</v>
      </c>
      <c r="B1444">
        <v>52.170909000000002</v>
      </c>
      <c r="C1444">
        <v>0</v>
      </c>
      <c r="D1444" t="s">
        <v>3150</v>
      </c>
      <c r="E1444" t="s">
        <v>4725</v>
      </c>
      <c r="F1444" t="s">
        <v>4756</v>
      </c>
      <c r="G1444" t="s">
        <v>3067</v>
      </c>
      <c r="H1444" t="s">
        <v>4758</v>
      </c>
      <c r="I1444" t="s">
        <v>3151</v>
      </c>
      <c r="J1444" t="s">
        <v>4760</v>
      </c>
      <c r="K1444">
        <v>2097</v>
      </c>
      <c r="L1444" s="32" t="s">
        <v>9908</v>
      </c>
    </row>
    <row r="1445" spans="1:12" x14ac:dyDescent="0.25">
      <c r="A1445">
        <v>877109</v>
      </c>
      <c r="B1445">
        <v>1.1193310000000001</v>
      </c>
      <c r="C1445">
        <v>1</v>
      </c>
      <c r="D1445" t="s">
        <v>3134</v>
      </c>
      <c r="E1445" t="s">
        <v>4725</v>
      </c>
      <c r="F1445" t="s">
        <v>4756</v>
      </c>
      <c r="G1445" t="s">
        <v>3067</v>
      </c>
      <c r="H1445" t="s">
        <v>3132</v>
      </c>
      <c r="I1445" t="s">
        <v>3135</v>
      </c>
      <c r="J1445" t="s">
        <v>4760</v>
      </c>
      <c r="K1445">
        <v>3895</v>
      </c>
      <c r="L1445" s="32" t="s">
        <v>9909</v>
      </c>
    </row>
    <row r="1446" spans="1:12" x14ac:dyDescent="0.25">
      <c r="A1446">
        <v>942562</v>
      </c>
      <c r="B1446">
        <v>663.55339100000003</v>
      </c>
      <c r="C1446">
        <v>2</v>
      </c>
      <c r="D1446" t="s">
        <v>3064</v>
      </c>
      <c r="E1446" t="s">
        <v>4725</v>
      </c>
      <c r="F1446" t="s">
        <v>4756</v>
      </c>
      <c r="G1446" t="s">
        <v>3057</v>
      </c>
      <c r="H1446" t="s">
        <v>4758</v>
      </c>
      <c r="I1446" t="s">
        <v>3065</v>
      </c>
      <c r="J1446" t="s">
        <v>4760</v>
      </c>
      <c r="K1446">
        <v>975</v>
      </c>
      <c r="L1446" s="32" t="s">
        <v>9910</v>
      </c>
    </row>
    <row r="1447" spans="1:12" x14ac:dyDescent="0.25">
      <c r="A1447">
        <v>1042026</v>
      </c>
      <c r="B1447">
        <v>208.00718599999999</v>
      </c>
      <c r="C1447">
        <v>0</v>
      </c>
      <c r="D1447" t="s">
        <v>3046</v>
      </c>
      <c r="E1447" t="s">
        <v>4725</v>
      </c>
      <c r="F1447" t="s">
        <v>4756</v>
      </c>
      <c r="G1447" t="s">
        <v>3040</v>
      </c>
      <c r="H1447" t="s">
        <v>4758</v>
      </c>
      <c r="I1447" t="s">
        <v>3047</v>
      </c>
      <c r="J1447" t="s">
        <v>4760</v>
      </c>
      <c r="K1447">
        <v>194</v>
      </c>
      <c r="L1447" s="32" t="s">
        <v>9911</v>
      </c>
    </row>
    <row r="1448" spans="1:12" x14ac:dyDescent="0.25">
      <c r="A1448">
        <v>876939</v>
      </c>
      <c r="B1448">
        <v>1.2402010000000001</v>
      </c>
      <c r="C1448">
        <v>3</v>
      </c>
      <c r="D1448" t="s">
        <v>3115</v>
      </c>
      <c r="E1448" t="s">
        <v>4725</v>
      </c>
      <c r="F1448" t="s">
        <v>4756</v>
      </c>
      <c r="G1448" t="s">
        <v>3057</v>
      </c>
      <c r="H1448" t="s">
        <v>3058</v>
      </c>
      <c r="I1448" t="s">
        <v>3116</v>
      </c>
      <c r="J1448" t="s">
        <v>4760</v>
      </c>
      <c r="K1448">
        <v>2501</v>
      </c>
      <c r="L1448" s="32" t="s">
        <v>9912</v>
      </c>
    </row>
    <row r="1449" spans="1:12" x14ac:dyDescent="0.25">
      <c r="A1449">
        <v>841758</v>
      </c>
      <c r="B1449">
        <v>4.0584559999999996</v>
      </c>
      <c r="C1449">
        <v>2</v>
      </c>
      <c r="D1449" t="s">
        <v>3184</v>
      </c>
      <c r="E1449" t="s">
        <v>4725</v>
      </c>
      <c r="F1449" t="s">
        <v>4756</v>
      </c>
      <c r="G1449" t="s">
        <v>3057</v>
      </c>
      <c r="H1449" t="s">
        <v>4758</v>
      </c>
      <c r="I1449" t="s">
        <v>3185</v>
      </c>
      <c r="J1449" t="s">
        <v>4760</v>
      </c>
      <c r="K1449">
        <v>2883</v>
      </c>
      <c r="L1449" s="32" t="s">
        <v>9913</v>
      </c>
    </row>
    <row r="1450" spans="1:12" x14ac:dyDescent="0.25">
      <c r="A1450">
        <v>841664</v>
      </c>
      <c r="B1450">
        <v>4.8417500000000002</v>
      </c>
      <c r="C1450">
        <v>1</v>
      </c>
      <c r="D1450" t="s">
        <v>3174</v>
      </c>
      <c r="E1450" t="s">
        <v>4725</v>
      </c>
      <c r="F1450" t="s">
        <v>4756</v>
      </c>
      <c r="G1450" t="s">
        <v>3057</v>
      </c>
      <c r="H1450" t="s">
        <v>4758</v>
      </c>
      <c r="I1450" t="s">
        <v>3175</v>
      </c>
      <c r="J1450" t="s">
        <v>4760</v>
      </c>
      <c r="K1450">
        <v>2128</v>
      </c>
      <c r="L1450" s="32" t="s">
        <v>9914</v>
      </c>
    </row>
    <row r="1451" spans="1:12" x14ac:dyDescent="0.25">
      <c r="A1451">
        <v>942452</v>
      </c>
      <c r="B1451">
        <v>706.09464500000001</v>
      </c>
      <c r="C1451">
        <v>1</v>
      </c>
      <c r="D1451" t="s">
        <v>3062</v>
      </c>
      <c r="E1451" t="s">
        <v>4725</v>
      </c>
      <c r="F1451" t="s">
        <v>4756</v>
      </c>
      <c r="G1451" t="s">
        <v>3057</v>
      </c>
      <c r="H1451" t="s">
        <v>4758</v>
      </c>
      <c r="I1451" t="s">
        <v>3063</v>
      </c>
      <c r="J1451" t="s">
        <v>4760</v>
      </c>
      <c r="K1451">
        <v>3426</v>
      </c>
      <c r="L1451" s="32" t="s">
        <v>9915</v>
      </c>
    </row>
    <row r="1452" spans="1:12" x14ac:dyDescent="0.25">
      <c r="A1452">
        <v>877248</v>
      </c>
      <c r="B1452">
        <v>1.0076700000000001</v>
      </c>
      <c r="C1452">
        <v>2</v>
      </c>
      <c r="D1452" t="s">
        <v>3148</v>
      </c>
      <c r="E1452" t="s">
        <v>4725</v>
      </c>
      <c r="F1452" t="s">
        <v>4756</v>
      </c>
      <c r="G1452" t="s">
        <v>3067</v>
      </c>
      <c r="H1452" t="s">
        <v>3132</v>
      </c>
      <c r="I1452" t="s">
        <v>3149</v>
      </c>
      <c r="J1452" t="s">
        <v>4760</v>
      </c>
      <c r="K1452">
        <v>2063</v>
      </c>
      <c r="L1452" s="32" t="s">
        <v>9916</v>
      </c>
    </row>
    <row r="1453" spans="1:12" x14ac:dyDescent="0.25">
      <c r="A1453">
        <v>942890</v>
      </c>
      <c r="B1453">
        <v>0.44042900000000001</v>
      </c>
      <c r="C1453">
        <v>2</v>
      </c>
      <c r="D1453" t="s">
        <v>3099</v>
      </c>
      <c r="E1453" t="s">
        <v>4725</v>
      </c>
      <c r="F1453" t="s">
        <v>4756</v>
      </c>
      <c r="G1453" t="s">
        <v>3040</v>
      </c>
      <c r="H1453" t="s">
        <v>3087</v>
      </c>
      <c r="I1453" t="s">
        <v>3100</v>
      </c>
      <c r="J1453" t="s">
        <v>4760</v>
      </c>
      <c r="K1453">
        <v>1796</v>
      </c>
      <c r="L1453" s="32" t="s">
        <v>9917</v>
      </c>
    </row>
    <row r="1454" spans="1:12" x14ac:dyDescent="0.25">
      <c r="A1454">
        <v>877384</v>
      </c>
      <c r="B1454">
        <v>64.339676999999995</v>
      </c>
      <c r="C1454">
        <v>0</v>
      </c>
      <c r="D1454" t="s">
        <v>3162</v>
      </c>
      <c r="E1454" t="s">
        <v>4725</v>
      </c>
      <c r="F1454" t="s">
        <v>4756</v>
      </c>
      <c r="G1454" t="s">
        <v>4758</v>
      </c>
      <c r="H1454" t="s">
        <v>4758</v>
      </c>
      <c r="I1454" t="s">
        <v>3163</v>
      </c>
      <c r="J1454" t="s">
        <v>4760</v>
      </c>
      <c r="K1454">
        <v>5769</v>
      </c>
      <c r="L1454" s="32" t="s">
        <v>9918</v>
      </c>
    </row>
    <row r="1455" spans="1:12" x14ac:dyDescent="0.25">
      <c r="A1455">
        <v>942972</v>
      </c>
      <c r="B1455">
        <v>0.57380399999999998</v>
      </c>
      <c r="C1455">
        <v>3</v>
      </c>
      <c r="D1455" t="s">
        <v>3107</v>
      </c>
      <c r="E1455" t="s">
        <v>4725</v>
      </c>
      <c r="F1455" t="s">
        <v>4756</v>
      </c>
      <c r="G1455" t="s">
        <v>3040</v>
      </c>
      <c r="H1455" t="s">
        <v>3108</v>
      </c>
      <c r="I1455" t="s">
        <v>3109</v>
      </c>
      <c r="J1455" t="s">
        <v>4760</v>
      </c>
      <c r="K1455">
        <v>2065</v>
      </c>
      <c r="L1455" s="32" t="s">
        <v>9919</v>
      </c>
    </row>
    <row r="1456" spans="1:12" x14ac:dyDescent="0.25">
      <c r="A1456">
        <v>877091</v>
      </c>
      <c r="B1456">
        <v>1.421897</v>
      </c>
      <c r="C1456">
        <v>2</v>
      </c>
      <c r="D1456" t="s">
        <v>3131</v>
      </c>
      <c r="E1456" t="s">
        <v>4725</v>
      </c>
      <c r="F1456" t="s">
        <v>4756</v>
      </c>
      <c r="G1456" t="s">
        <v>3067</v>
      </c>
      <c r="H1456" t="s">
        <v>3132</v>
      </c>
      <c r="I1456" t="s">
        <v>3133</v>
      </c>
      <c r="J1456" t="s">
        <v>4760</v>
      </c>
      <c r="K1456">
        <v>5688</v>
      </c>
      <c r="L1456" s="32" t="s">
        <v>9920</v>
      </c>
    </row>
    <row r="1457" spans="1:12" x14ac:dyDescent="0.25">
      <c r="A1457">
        <v>877227</v>
      </c>
      <c r="B1457">
        <v>1.4193979999999999</v>
      </c>
      <c r="C1457">
        <v>1</v>
      </c>
      <c r="D1457" t="s">
        <v>3146</v>
      </c>
      <c r="E1457" t="s">
        <v>4725</v>
      </c>
      <c r="F1457" t="s">
        <v>4756</v>
      </c>
      <c r="G1457" t="s">
        <v>3067</v>
      </c>
      <c r="H1457" t="s">
        <v>3132</v>
      </c>
      <c r="I1457" t="s">
        <v>3147</v>
      </c>
      <c r="J1457" t="s">
        <v>4760</v>
      </c>
      <c r="K1457">
        <v>2459</v>
      </c>
      <c r="L1457" s="32" t="s">
        <v>9921</v>
      </c>
    </row>
    <row r="1458" spans="1:12" x14ac:dyDescent="0.25">
      <c r="A1458">
        <v>876956</v>
      </c>
      <c r="B1458">
        <v>1.028926</v>
      </c>
      <c r="C1458">
        <v>0</v>
      </c>
      <c r="D1458" t="s">
        <v>3117</v>
      </c>
      <c r="E1458" t="s">
        <v>4725</v>
      </c>
      <c r="F1458" t="s">
        <v>4756</v>
      </c>
      <c r="G1458" t="s">
        <v>3057</v>
      </c>
      <c r="H1458" t="s">
        <v>3058</v>
      </c>
      <c r="I1458" t="s">
        <v>3118</v>
      </c>
      <c r="J1458" t="s">
        <v>4760</v>
      </c>
      <c r="K1458">
        <v>2610</v>
      </c>
      <c r="L1458" s="32" t="s">
        <v>9922</v>
      </c>
    </row>
    <row r="1459" spans="1:12" x14ac:dyDescent="0.25">
      <c r="A1459">
        <v>876974</v>
      </c>
      <c r="B1459">
        <v>0.81496000000000002</v>
      </c>
      <c r="C1459">
        <v>1</v>
      </c>
      <c r="D1459" t="s">
        <v>3119</v>
      </c>
      <c r="E1459" t="s">
        <v>4725</v>
      </c>
      <c r="F1459" t="s">
        <v>4756</v>
      </c>
      <c r="G1459" t="s">
        <v>3057</v>
      </c>
      <c r="H1459" t="s">
        <v>3058</v>
      </c>
      <c r="I1459" t="s">
        <v>3120</v>
      </c>
      <c r="J1459" t="s">
        <v>4760</v>
      </c>
      <c r="K1459">
        <v>2198</v>
      </c>
      <c r="L1459" s="32" t="s">
        <v>9923</v>
      </c>
    </row>
    <row r="1460" spans="1:12" x14ac:dyDescent="0.25">
      <c r="A1460">
        <v>1042062</v>
      </c>
      <c r="B1460">
        <v>913.35148100000004</v>
      </c>
      <c r="C1460">
        <v>1</v>
      </c>
      <c r="D1460" t="s">
        <v>3048</v>
      </c>
      <c r="E1460" t="s">
        <v>4725</v>
      </c>
      <c r="F1460" t="s">
        <v>4756</v>
      </c>
      <c r="G1460" t="s">
        <v>3040</v>
      </c>
      <c r="H1460" t="s">
        <v>4758</v>
      </c>
      <c r="I1460" t="s">
        <v>3049</v>
      </c>
      <c r="J1460" t="s">
        <v>4760</v>
      </c>
      <c r="K1460">
        <v>433</v>
      </c>
      <c r="L1460" s="32" t="s">
        <v>9924</v>
      </c>
    </row>
    <row r="1461" spans="1:12" x14ac:dyDescent="0.25">
      <c r="A1461">
        <v>942629</v>
      </c>
      <c r="B1461">
        <v>179.35313500000001</v>
      </c>
      <c r="C1461">
        <v>2</v>
      </c>
      <c r="D1461" t="s">
        <v>3071</v>
      </c>
      <c r="E1461" t="s">
        <v>4725</v>
      </c>
      <c r="F1461" t="s">
        <v>4756</v>
      </c>
      <c r="G1461" t="s">
        <v>4758</v>
      </c>
      <c r="H1461" t="s">
        <v>4758</v>
      </c>
      <c r="I1461" t="s">
        <v>3072</v>
      </c>
      <c r="J1461" t="s">
        <v>4760</v>
      </c>
      <c r="K1461">
        <v>2640</v>
      </c>
      <c r="L1461" s="32" t="s">
        <v>9925</v>
      </c>
    </row>
    <row r="1462" spans="1:12" x14ac:dyDescent="0.25">
      <c r="A1462">
        <v>877187</v>
      </c>
      <c r="B1462">
        <v>0.76452799999999999</v>
      </c>
      <c r="C1462">
        <v>0</v>
      </c>
      <c r="D1462" t="s">
        <v>3142</v>
      </c>
      <c r="E1462" t="s">
        <v>4725</v>
      </c>
      <c r="F1462" t="s">
        <v>4756</v>
      </c>
      <c r="G1462" t="s">
        <v>3067</v>
      </c>
      <c r="H1462" t="s">
        <v>3132</v>
      </c>
      <c r="I1462" t="s">
        <v>3143</v>
      </c>
      <c r="J1462" t="s">
        <v>4760</v>
      </c>
      <c r="K1462">
        <v>2920</v>
      </c>
      <c r="L1462" s="32" t="s">
        <v>9926</v>
      </c>
    </row>
    <row r="1463" spans="1:12" x14ac:dyDescent="0.25">
      <c r="A1463">
        <v>877347</v>
      </c>
      <c r="B1463">
        <v>14.791831999999999</v>
      </c>
      <c r="C1463">
        <v>0</v>
      </c>
      <c r="D1463" t="s">
        <v>3158</v>
      </c>
      <c r="E1463" t="s">
        <v>4725</v>
      </c>
      <c r="F1463" t="s">
        <v>4756</v>
      </c>
      <c r="G1463" t="s">
        <v>3067</v>
      </c>
      <c r="H1463" t="s">
        <v>4758</v>
      </c>
      <c r="I1463" t="s">
        <v>3159</v>
      </c>
      <c r="J1463" t="s">
        <v>4760</v>
      </c>
      <c r="K1463">
        <v>4338</v>
      </c>
      <c r="L1463" s="32" t="s">
        <v>9927</v>
      </c>
    </row>
    <row r="1464" spans="1:12" x14ac:dyDescent="0.25">
      <c r="A1464">
        <v>877308</v>
      </c>
      <c r="B1464">
        <v>39.519972000000003</v>
      </c>
      <c r="C1464">
        <v>3</v>
      </c>
      <c r="D1464" t="s">
        <v>3154</v>
      </c>
      <c r="E1464" t="s">
        <v>4725</v>
      </c>
      <c r="F1464" t="s">
        <v>4756</v>
      </c>
      <c r="G1464" t="s">
        <v>3067</v>
      </c>
      <c r="H1464" t="s">
        <v>4758</v>
      </c>
      <c r="I1464" t="s">
        <v>3155</v>
      </c>
      <c r="J1464" t="s">
        <v>4760</v>
      </c>
      <c r="K1464">
        <v>2184</v>
      </c>
      <c r="L1464" s="32" t="s">
        <v>9928</v>
      </c>
    </row>
    <row r="1465" spans="1:12" x14ac:dyDescent="0.25">
      <c r="A1465">
        <v>942653</v>
      </c>
      <c r="B1465">
        <v>14.979634000000001</v>
      </c>
      <c r="C1465">
        <v>1</v>
      </c>
      <c r="D1465" t="s">
        <v>3073</v>
      </c>
      <c r="E1465" t="s">
        <v>4725</v>
      </c>
      <c r="F1465" t="s">
        <v>4756</v>
      </c>
      <c r="G1465" t="s">
        <v>3040</v>
      </c>
      <c r="H1465" t="s">
        <v>3074</v>
      </c>
      <c r="I1465" t="s">
        <v>3075</v>
      </c>
      <c r="J1465" t="s">
        <v>4760</v>
      </c>
      <c r="K1465">
        <v>2961</v>
      </c>
      <c r="L1465" s="32" t="s">
        <v>9929</v>
      </c>
    </row>
    <row r="1466" spans="1:12" x14ac:dyDescent="0.25">
      <c r="A1466">
        <v>942809</v>
      </c>
      <c r="B1466">
        <v>3.008737</v>
      </c>
      <c r="C1466">
        <v>3</v>
      </c>
      <c r="D1466" t="s">
        <v>3091</v>
      </c>
      <c r="E1466" t="s">
        <v>4725</v>
      </c>
      <c r="F1466" t="s">
        <v>4756</v>
      </c>
      <c r="G1466" t="s">
        <v>3040</v>
      </c>
      <c r="H1466" t="s">
        <v>4758</v>
      </c>
      <c r="I1466" t="s">
        <v>3092</v>
      </c>
      <c r="J1466" t="s">
        <v>4760</v>
      </c>
      <c r="K1466">
        <v>2287</v>
      </c>
      <c r="L1466" s="32" t="s">
        <v>9930</v>
      </c>
    </row>
    <row r="1467" spans="1:12" x14ac:dyDescent="0.25">
      <c r="A1467">
        <v>942409</v>
      </c>
      <c r="B1467">
        <v>24.754791999999998</v>
      </c>
      <c r="C1467">
        <v>0</v>
      </c>
      <c r="D1467" t="s">
        <v>3060</v>
      </c>
      <c r="E1467" t="s">
        <v>4725</v>
      </c>
      <c r="F1467" t="s">
        <v>4756</v>
      </c>
      <c r="G1467" t="s">
        <v>3057</v>
      </c>
      <c r="H1467" t="s">
        <v>4758</v>
      </c>
      <c r="I1467" t="s">
        <v>3061</v>
      </c>
      <c r="J1467" t="s">
        <v>4760</v>
      </c>
      <c r="K1467">
        <v>2928</v>
      </c>
      <c r="L1467" s="32" t="s">
        <v>9931</v>
      </c>
    </row>
    <row r="1468" spans="1:12" x14ac:dyDescent="0.25">
      <c r="A1468">
        <v>841702</v>
      </c>
      <c r="B1468">
        <v>1.81968</v>
      </c>
      <c r="C1468">
        <v>3</v>
      </c>
      <c r="D1468" t="s">
        <v>3178</v>
      </c>
      <c r="E1468" t="s">
        <v>4725</v>
      </c>
      <c r="F1468" t="s">
        <v>4756</v>
      </c>
      <c r="G1468" t="s">
        <v>3057</v>
      </c>
      <c r="H1468" t="s">
        <v>4758</v>
      </c>
      <c r="I1468" t="s">
        <v>3179</v>
      </c>
      <c r="J1468" t="s">
        <v>4760</v>
      </c>
      <c r="K1468">
        <v>2257</v>
      </c>
      <c r="L1468" s="32" t="s">
        <v>9932</v>
      </c>
    </row>
    <row r="1469" spans="1:12" x14ac:dyDescent="0.25">
      <c r="A1469">
        <v>877529</v>
      </c>
      <c r="B1469">
        <v>1.3999029999999999</v>
      </c>
      <c r="C1469">
        <v>0</v>
      </c>
      <c r="D1469" t="s">
        <v>3170</v>
      </c>
      <c r="E1469" t="s">
        <v>4725</v>
      </c>
      <c r="F1469" t="s">
        <v>4756</v>
      </c>
      <c r="G1469" t="s">
        <v>3057</v>
      </c>
      <c r="H1469" t="s">
        <v>3058</v>
      </c>
      <c r="I1469" t="s">
        <v>3171</v>
      </c>
      <c r="J1469" t="s">
        <v>4760</v>
      </c>
      <c r="K1469">
        <v>3560</v>
      </c>
      <c r="L1469" s="32" t="s">
        <v>9933</v>
      </c>
    </row>
    <row r="1470" spans="1:12" x14ac:dyDescent="0.25">
      <c r="A1470">
        <v>877052</v>
      </c>
      <c r="B1470">
        <v>24.940511999999998</v>
      </c>
      <c r="C1470">
        <v>1</v>
      </c>
      <c r="D1470" t="s">
        <v>3127</v>
      </c>
      <c r="E1470" t="s">
        <v>4725</v>
      </c>
      <c r="F1470" t="s">
        <v>4756</v>
      </c>
      <c r="G1470" t="s">
        <v>3067</v>
      </c>
      <c r="H1470" t="s">
        <v>4758</v>
      </c>
      <c r="I1470" t="s">
        <v>3128</v>
      </c>
      <c r="J1470" t="s">
        <v>4760</v>
      </c>
      <c r="K1470">
        <v>2112</v>
      </c>
      <c r="L1470" s="32" t="s">
        <v>9934</v>
      </c>
    </row>
    <row r="1471" spans="1:12" x14ac:dyDescent="0.25">
      <c r="A1471">
        <v>877408</v>
      </c>
      <c r="B1471">
        <v>202.55190899999999</v>
      </c>
      <c r="C1471">
        <v>3</v>
      </c>
      <c r="D1471" t="s">
        <v>3164</v>
      </c>
      <c r="E1471" t="s">
        <v>4725</v>
      </c>
      <c r="F1471" t="s">
        <v>4756</v>
      </c>
      <c r="G1471" t="s">
        <v>3040</v>
      </c>
      <c r="H1471" t="s">
        <v>4758</v>
      </c>
      <c r="I1471" t="s">
        <v>3165</v>
      </c>
      <c r="J1471" t="s">
        <v>4760</v>
      </c>
      <c r="K1471">
        <v>592</v>
      </c>
      <c r="L1471" s="32" t="s">
        <v>9935</v>
      </c>
    </row>
    <row r="1472" spans="1:12" x14ac:dyDescent="0.25">
      <c r="A1472">
        <v>841778</v>
      </c>
      <c r="B1472">
        <v>2.4486599999999998</v>
      </c>
      <c r="C1472">
        <v>0</v>
      </c>
      <c r="D1472" t="s">
        <v>3186</v>
      </c>
      <c r="E1472" t="s">
        <v>4725</v>
      </c>
      <c r="F1472" t="s">
        <v>4756</v>
      </c>
      <c r="G1472" t="s">
        <v>3057</v>
      </c>
      <c r="H1472" t="s">
        <v>4758</v>
      </c>
      <c r="I1472" t="s">
        <v>3187</v>
      </c>
      <c r="J1472" t="s">
        <v>4760</v>
      </c>
      <c r="K1472">
        <v>3405</v>
      </c>
      <c r="L1472" s="32" t="s">
        <v>9936</v>
      </c>
    </row>
    <row r="1473" spans="1:12" x14ac:dyDescent="0.25">
      <c r="A1473">
        <v>942767</v>
      </c>
      <c r="B1473">
        <v>0.55708999999999997</v>
      </c>
      <c r="C1473">
        <v>0</v>
      </c>
      <c r="D1473" t="s">
        <v>3086</v>
      </c>
      <c r="E1473" t="s">
        <v>4725</v>
      </c>
      <c r="F1473" t="s">
        <v>4756</v>
      </c>
      <c r="G1473" t="s">
        <v>3040</v>
      </c>
      <c r="H1473" t="s">
        <v>3087</v>
      </c>
      <c r="I1473" t="s">
        <v>3088</v>
      </c>
      <c r="J1473" t="s">
        <v>4760</v>
      </c>
      <c r="K1473">
        <v>924</v>
      </c>
      <c r="L1473" s="32" t="s">
        <v>9937</v>
      </c>
    </row>
    <row r="1474" spans="1:12" x14ac:dyDescent="0.25">
      <c r="A1474">
        <v>877148</v>
      </c>
      <c r="B1474">
        <v>2.493398</v>
      </c>
      <c r="C1474">
        <v>2</v>
      </c>
      <c r="D1474" t="s">
        <v>3138</v>
      </c>
      <c r="E1474" t="s">
        <v>4725</v>
      </c>
      <c r="F1474" t="s">
        <v>4756</v>
      </c>
      <c r="G1474" t="s">
        <v>3067</v>
      </c>
      <c r="H1474" t="s">
        <v>3132</v>
      </c>
      <c r="I1474" t="s">
        <v>3139</v>
      </c>
      <c r="J1474" t="s">
        <v>4760</v>
      </c>
      <c r="K1474">
        <v>2494</v>
      </c>
      <c r="L1474" s="32" t="s">
        <v>9938</v>
      </c>
    </row>
    <row r="1475" spans="1:12" x14ac:dyDescent="0.25">
      <c r="A1475">
        <v>942687</v>
      </c>
      <c r="B1475">
        <v>44.342768</v>
      </c>
      <c r="C1475">
        <v>0</v>
      </c>
      <c r="D1475" t="s">
        <v>3078</v>
      </c>
      <c r="E1475" t="s">
        <v>4725</v>
      </c>
      <c r="F1475" t="s">
        <v>4756</v>
      </c>
      <c r="G1475" t="s">
        <v>3040</v>
      </c>
      <c r="H1475" t="s">
        <v>4758</v>
      </c>
      <c r="I1475" t="s">
        <v>3079</v>
      </c>
      <c r="J1475" t="s">
        <v>4760</v>
      </c>
      <c r="K1475">
        <v>1402</v>
      </c>
      <c r="L1475" s="32" t="s">
        <v>9939</v>
      </c>
    </row>
    <row r="1476" spans="1:12" x14ac:dyDescent="0.25">
      <c r="A1476">
        <v>877072</v>
      </c>
      <c r="B1476">
        <v>8.9028489999999998</v>
      </c>
      <c r="C1476">
        <v>1</v>
      </c>
      <c r="D1476" t="s">
        <v>3129</v>
      </c>
      <c r="E1476" t="s">
        <v>4725</v>
      </c>
      <c r="F1476" t="s">
        <v>4756</v>
      </c>
      <c r="G1476" t="s">
        <v>3067</v>
      </c>
      <c r="H1476" t="s">
        <v>4758</v>
      </c>
      <c r="I1476" t="s">
        <v>3130</v>
      </c>
      <c r="J1476" t="s">
        <v>4760</v>
      </c>
      <c r="K1476">
        <v>3988</v>
      </c>
      <c r="L1476" s="32" t="s">
        <v>9940</v>
      </c>
    </row>
    <row r="1477" spans="1:12" x14ac:dyDescent="0.25">
      <c r="A1477">
        <v>942827</v>
      </c>
      <c r="B1477">
        <v>24.664981000000001</v>
      </c>
      <c r="C1477">
        <v>2</v>
      </c>
      <c r="D1477" t="s">
        <v>3093</v>
      </c>
      <c r="E1477" t="s">
        <v>4725</v>
      </c>
      <c r="F1477" t="s">
        <v>4756</v>
      </c>
      <c r="G1477" t="s">
        <v>3040</v>
      </c>
      <c r="H1477" t="s">
        <v>4758</v>
      </c>
      <c r="I1477" t="s">
        <v>3094</v>
      </c>
      <c r="J1477" t="s">
        <v>4760</v>
      </c>
      <c r="K1477">
        <v>3318</v>
      </c>
      <c r="L1477" s="32" t="s">
        <v>9941</v>
      </c>
    </row>
    <row r="1478" spans="1:12" x14ac:dyDescent="0.25">
      <c r="A1478">
        <v>841719</v>
      </c>
      <c r="B1478">
        <v>2.5933869999999999</v>
      </c>
      <c r="C1478">
        <v>2</v>
      </c>
      <c r="D1478" t="s">
        <v>3180</v>
      </c>
      <c r="E1478" t="s">
        <v>4725</v>
      </c>
      <c r="F1478" t="s">
        <v>4756</v>
      </c>
      <c r="G1478" t="s">
        <v>3057</v>
      </c>
      <c r="H1478" t="s">
        <v>4758</v>
      </c>
      <c r="I1478" t="s">
        <v>3181</v>
      </c>
      <c r="J1478" t="s">
        <v>4760</v>
      </c>
      <c r="K1478">
        <v>2782</v>
      </c>
      <c r="L1478" s="32" t="s">
        <v>9942</v>
      </c>
    </row>
    <row r="1479" spans="1:12" x14ac:dyDescent="0.25">
      <c r="A1479">
        <v>877034</v>
      </c>
      <c r="B1479">
        <v>7.8079599999999996</v>
      </c>
      <c r="C1479">
        <v>2</v>
      </c>
      <c r="D1479" t="s">
        <v>3125</v>
      </c>
      <c r="E1479" t="s">
        <v>4725</v>
      </c>
      <c r="F1479" t="s">
        <v>4756</v>
      </c>
      <c r="G1479" t="s">
        <v>3057</v>
      </c>
      <c r="H1479" t="s">
        <v>4758</v>
      </c>
      <c r="I1479" t="s">
        <v>3126</v>
      </c>
      <c r="J1479" t="s">
        <v>4760</v>
      </c>
      <c r="K1479">
        <v>3673</v>
      </c>
      <c r="L1479" s="32" t="s">
        <v>9943</v>
      </c>
    </row>
    <row r="1480" spans="1:12" x14ac:dyDescent="0.25">
      <c r="A1480">
        <v>877207</v>
      </c>
      <c r="B1480">
        <v>11.301062</v>
      </c>
      <c r="C1480">
        <v>1</v>
      </c>
      <c r="D1480" t="s">
        <v>3144</v>
      </c>
      <c r="E1480" t="s">
        <v>4725</v>
      </c>
      <c r="F1480" t="s">
        <v>4756</v>
      </c>
      <c r="G1480" t="s">
        <v>3067</v>
      </c>
      <c r="H1480" t="s">
        <v>4758</v>
      </c>
      <c r="I1480" t="s">
        <v>3145</v>
      </c>
      <c r="J1480" t="s">
        <v>4760</v>
      </c>
      <c r="K1480">
        <v>6757</v>
      </c>
      <c r="L1480" s="32" t="s">
        <v>9944</v>
      </c>
    </row>
    <row r="1481" spans="1:12" x14ac:dyDescent="0.25">
      <c r="A1481">
        <v>943024</v>
      </c>
      <c r="B1481">
        <v>116.876943</v>
      </c>
      <c r="C1481">
        <v>0</v>
      </c>
      <c r="D1481" t="s">
        <v>3113</v>
      </c>
      <c r="E1481" t="s">
        <v>4725</v>
      </c>
      <c r="F1481" t="s">
        <v>4756</v>
      </c>
      <c r="G1481" t="s">
        <v>3040</v>
      </c>
      <c r="H1481" t="s">
        <v>4758</v>
      </c>
      <c r="I1481" t="s">
        <v>3114</v>
      </c>
      <c r="J1481" t="s">
        <v>4760</v>
      </c>
      <c r="K1481">
        <v>5657</v>
      </c>
      <c r="L1481" s="32" t="s">
        <v>9945</v>
      </c>
    </row>
    <row r="1482" spans="1:12" x14ac:dyDescent="0.25">
      <c r="A1482">
        <v>841683</v>
      </c>
      <c r="B1482">
        <v>1.686018</v>
      </c>
      <c r="C1482">
        <v>2</v>
      </c>
      <c r="D1482" t="s">
        <v>3176</v>
      </c>
      <c r="E1482" t="s">
        <v>4725</v>
      </c>
      <c r="F1482" t="s">
        <v>4756</v>
      </c>
      <c r="G1482" t="s">
        <v>3057</v>
      </c>
      <c r="H1482" t="s">
        <v>4758</v>
      </c>
      <c r="I1482" t="s">
        <v>3177</v>
      </c>
      <c r="J1482" t="s">
        <v>4760</v>
      </c>
      <c r="K1482">
        <v>2726</v>
      </c>
      <c r="L1482" s="32" t="s">
        <v>9946</v>
      </c>
    </row>
    <row r="1483" spans="1:12" x14ac:dyDescent="0.25">
      <c r="A1483">
        <v>942389</v>
      </c>
      <c r="B1483">
        <v>1.294618</v>
      </c>
      <c r="C1483">
        <v>2</v>
      </c>
      <c r="D1483" t="s">
        <v>3056</v>
      </c>
      <c r="E1483" t="s">
        <v>4725</v>
      </c>
      <c r="F1483" t="s">
        <v>4756</v>
      </c>
      <c r="G1483" t="s">
        <v>3057</v>
      </c>
      <c r="H1483" t="s">
        <v>3058</v>
      </c>
      <c r="I1483" t="s">
        <v>3059</v>
      </c>
      <c r="J1483" t="s">
        <v>4760</v>
      </c>
      <c r="K1483">
        <v>3238</v>
      </c>
      <c r="L1483" s="32" t="s">
        <v>9947</v>
      </c>
    </row>
    <row r="1484" spans="1:12" x14ac:dyDescent="0.25">
      <c r="A1484">
        <v>876994</v>
      </c>
      <c r="B1484">
        <v>1.189416</v>
      </c>
      <c r="C1484">
        <v>3</v>
      </c>
      <c r="D1484" t="s">
        <v>3121</v>
      </c>
      <c r="E1484" t="s">
        <v>4725</v>
      </c>
      <c r="F1484" t="s">
        <v>4756</v>
      </c>
      <c r="G1484" t="s">
        <v>3057</v>
      </c>
      <c r="H1484" t="s">
        <v>3058</v>
      </c>
      <c r="I1484" t="s">
        <v>3122</v>
      </c>
      <c r="J1484" t="s">
        <v>4760</v>
      </c>
      <c r="K1484">
        <v>2463</v>
      </c>
      <c r="L1484" s="32" t="s">
        <v>9948</v>
      </c>
    </row>
    <row r="1485" spans="1:12" x14ac:dyDescent="0.25">
      <c r="A1485">
        <v>877508</v>
      </c>
      <c r="B1485">
        <v>1.3056319999999999</v>
      </c>
      <c r="C1485">
        <v>3</v>
      </c>
      <c r="D1485" t="s">
        <v>3168</v>
      </c>
      <c r="E1485" t="s">
        <v>4725</v>
      </c>
      <c r="F1485" t="s">
        <v>4756</v>
      </c>
      <c r="G1485" t="s">
        <v>3057</v>
      </c>
      <c r="H1485" t="s">
        <v>3058</v>
      </c>
      <c r="I1485" t="s">
        <v>3169</v>
      </c>
      <c r="J1485" t="s">
        <v>4760</v>
      </c>
      <c r="K1485">
        <v>3169</v>
      </c>
      <c r="L1485" s="32" t="s">
        <v>9949</v>
      </c>
    </row>
    <row r="1486" spans="1:12" x14ac:dyDescent="0.25">
      <c r="A1486">
        <v>841739</v>
      </c>
      <c r="B1486">
        <v>3.5782419999999999</v>
      </c>
      <c r="C1486">
        <v>4</v>
      </c>
      <c r="D1486" t="s">
        <v>3182</v>
      </c>
      <c r="E1486" t="s">
        <v>4725</v>
      </c>
      <c r="F1486" t="s">
        <v>4756</v>
      </c>
      <c r="G1486" t="s">
        <v>3057</v>
      </c>
      <c r="H1486" t="s">
        <v>4758</v>
      </c>
      <c r="I1486" t="s">
        <v>3183</v>
      </c>
      <c r="J1486" t="s">
        <v>4760</v>
      </c>
      <c r="K1486">
        <v>1305</v>
      </c>
      <c r="L1486" s="32" t="s">
        <v>9950</v>
      </c>
    </row>
    <row r="1487" spans="1:12" x14ac:dyDescent="0.25">
      <c r="A1487">
        <v>877014</v>
      </c>
      <c r="B1487">
        <v>1.187611</v>
      </c>
      <c r="C1487">
        <v>1</v>
      </c>
      <c r="D1487" t="s">
        <v>3123</v>
      </c>
      <c r="E1487" t="s">
        <v>4725</v>
      </c>
      <c r="F1487" t="s">
        <v>4756</v>
      </c>
      <c r="G1487" t="s">
        <v>3057</v>
      </c>
      <c r="H1487" t="s">
        <v>3058</v>
      </c>
      <c r="I1487" t="s">
        <v>3124</v>
      </c>
      <c r="J1487" t="s">
        <v>4760</v>
      </c>
      <c r="K1487">
        <v>3054</v>
      </c>
      <c r="L1487" s="32" t="s">
        <v>9951</v>
      </c>
    </row>
    <row r="1488" spans="1:12" x14ac:dyDescent="0.25">
      <c r="A1488">
        <v>877544</v>
      </c>
      <c r="B1488">
        <v>0.97642499999999999</v>
      </c>
      <c r="C1488">
        <v>0</v>
      </c>
      <c r="D1488" t="s">
        <v>3172</v>
      </c>
      <c r="E1488" t="s">
        <v>4725</v>
      </c>
      <c r="F1488" t="s">
        <v>4756</v>
      </c>
      <c r="G1488" t="s">
        <v>3057</v>
      </c>
      <c r="H1488" t="s">
        <v>3058</v>
      </c>
      <c r="I1488" t="s">
        <v>3173</v>
      </c>
      <c r="J1488" t="s">
        <v>4760</v>
      </c>
      <c r="K1488">
        <v>2687</v>
      </c>
      <c r="L1488" s="32" t="s">
        <v>9952</v>
      </c>
    </row>
    <row r="1489" spans="1:12" x14ac:dyDescent="0.25">
      <c r="A1489">
        <v>2062210</v>
      </c>
      <c r="B1489">
        <v>216.05498299999999</v>
      </c>
      <c r="C1489">
        <v>1</v>
      </c>
      <c r="D1489" t="s">
        <v>3275</v>
      </c>
      <c r="E1489" t="s">
        <v>4727</v>
      </c>
      <c r="F1489" t="s">
        <v>4756</v>
      </c>
      <c r="G1489" t="s">
        <v>4758</v>
      </c>
      <c r="H1489" t="s">
        <v>4758</v>
      </c>
      <c r="I1489" t="s">
        <v>3276</v>
      </c>
      <c r="J1489" t="s">
        <v>4760</v>
      </c>
      <c r="K1489">
        <v>1052</v>
      </c>
      <c r="L1489" s="32" t="s">
        <v>9953</v>
      </c>
    </row>
    <row r="1490" spans="1:12" x14ac:dyDescent="0.25">
      <c r="A1490">
        <v>1838397</v>
      </c>
      <c r="B1490">
        <v>624.87609099999997</v>
      </c>
      <c r="C1490">
        <v>1</v>
      </c>
      <c r="D1490" t="s">
        <v>3188</v>
      </c>
      <c r="E1490" t="s">
        <v>4727</v>
      </c>
      <c r="F1490" t="s">
        <v>4756</v>
      </c>
      <c r="G1490" t="s">
        <v>4758</v>
      </c>
      <c r="H1490" t="s">
        <v>4758</v>
      </c>
      <c r="I1490" t="s">
        <v>3189</v>
      </c>
      <c r="J1490" t="s">
        <v>4760</v>
      </c>
      <c r="K1490">
        <v>1789</v>
      </c>
      <c r="L1490" s="32" t="s">
        <v>9954</v>
      </c>
    </row>
    <row r="1491" spans="1:12" x14ac:dyDescent="0.25">
      <c r="A1491">
        <v>1838483</v>
      </c>
      <c r="B1491">
        <v>199.044738</v>
      </c>
      <c r="C1491">
        <v>0</v>
      </c>
      <c r="D1491" t="s">
        <v>3197</v>
      </c>
      <c r="E1491" t="s">
        <v>4727</v>
      </c>
      <c r="F1491" t="s">
        <v>4756</v>
      </c>
      <c r="G1491" t="s">
        <v>4758</v>
      </c>
      <c r="H1491" t="s">
        <v>4758</v>
      </c>
      <c r="I1491" t="s">
        <v>3198</v>
      </c>
      <c r="J1491" t="s">
        <v>4760</v>
      </c>
      <c r="K1491">
        <v>1196</v>
      </c>
      <c r="L1491" s="32" t="s">
        <v>9955</v>
      </c>
    </row>
    <row r="1492" spans="1:12" x14ac:dyDescent="0.25">
      <c r="A1492">
        <v>1838826</v>
      </c>
      <c r="B1492">
        <v>282.104623</v>
      </c>
      <c r="C1492">
        <v>3</v>
      </c>
      <c r="D1492" t="s">
        <v>3222</v>
      </c>
      <c r="E1492" t="s">
        <v>4727</v>
      </c>
      <c r="F1492" t="s">
        <v>4756</v>
      </c>
      <c r="G1492" t="s">
        <v>4758</v>
      </c>
      <c r="H1492" t="s">
        <v>4758</v>
      </c>
      <c r="I1492" t="s">
        <v>3223</v>
      </c>
      <c r="J1492" t="s">
        <v>4760</v>
      </c>
      <c r="K1492">
        <v>1954</v>
      </c>
      <c r="L1492" s="32" t="s">
        <v>9956</v>
      </c>
    </row>
    <row r="1493" spans="1:12" x14ac:dyDescent="0.25">
      <c r="A1493">
        <v>1928078</v>
      </c>
      <c r="B1493">
        <v>253.32764299999999</v>
      </c>
      <c r="C1493">
        <v>2</v>
      </c>
      <c r="D1493" t="s">
        <v>3301</v>
      </c>
      <c r="E1493" t="s">
        <v>4727</v>
      </c>
      <c r="F1493" t="s">
        <v>4756</v>
      </c>
      <c r="G1493" t="s">
        <v>3227</v>
      </c>
      <c r="H1493" t="s">
        <v>4758</v>
      </c>
      <c r="I1493" t="s">
        <v>3302</v>
      </c>
      <c r="J1493" t="s">
        <v>4760</v>
      </c>
      <c r="K1493">
        <v>1232</v>
      </c>
      <c r="L1493" s="32" t="s">
        <v>9957</v>
      </c>
    </row>
    <row r="1494" spans="1:12" x14ac:dyDescent="0.25">
      <c r="A1494">
        <v>1838422</v>
      </c>
      <c r="B1494">
        <v>583.895848</v>
      </c>
      <c r="C1494">
        <v>2</v>
      </c>
      <c r="D1494" t="s">
        <v>3190</v>
      </c>
      <c r="E1494" t="s">
        <v>4727</v>
      </c>
      <c r="F1494" t="s">
        <v>4756</v>
      </c>
      <c r="G1494" t="s">
        <v>4758</v>
      </c>
      <c r="H1494" t="s">
        <v>4758</v>
      </c>
      <c r="I1494" t="s">
        <v>3191</v>
      </c>
      <c r="J1494" t="s">
        <v>4760</v>
      </c>
      <c r="K1494">
        <v>4119</v>
      </c>
      <c r="L1494" s="32" t="s">
        <v>9958</v>
      </c>
    </row>
    <row r="1495" spans="1:12" x14ac:dyDescent="0.25">
      <c r="A1495">
        <v>1928018</v>
      </c>
      <c r="B1495">
        <v>154.61093600000001</v>
      </c>
      <c r="C1495">
        <v>2</v>
      </c>
      <c r="D1495" t="s">
        <v>3297</v>
      </c>
      <c r="E1495" t="s">
        <v>4727</v>
      </c>
      <c r="F1495" t="s">
        <v>4756</v>
      </c>
      <c r="G1495" t="s">
        <v>3202</v>
      </c>
      <c r="H1495" t="s">
        <v>4758</v>
      </c>
      <c r="I1495" t="s">
        <v>3298</v>
      </c>
      <c r="J1495" t="s">
        <v>4760</v>
      </c>
      <c r="K1495">
        <v>2105</v>
      </c>
      <c r="L1495" s="32" t="s">
        <v>9959</v>
      </c>
    </row>
    <row r="1496" spans="1:12" x14ac:dyDescent="0.25">
      <c r="A1496">
        <v>1838808</v>
      </c>
      <c r="B1496">
        <v>102.98218900000001</v>
      </c>
      <c r="C1496">
        <v>0</v>
      </c>
      <c r="D1496" t="s">
        <v>3220</v>
      </c>
      <c r="E1496" t="s">
        <v>4727</v>
      </c>
      <c r="F1496" t="s">
        <v>4756</v>
      </c>
      <c r="G1496" t="s">
        <v>3202</v>
      </c>
      <c r="H1496" t="s">
        <v>4758</v>
      </c>
      <c r="I1496" t="s">
        <v>3221</v>
      </c>
      <c r="J1496" t="s">
        <v>4760</v>
      </c>
      <c r="K1496">
        <v>1440</v>
      </c>
      <c r="L1496" s="32" t="s">
        <v>9960</v>
      </c>
    </row>
    <row r="1497" spans="1:12" x14ac:dyDescent="0.25">
      <c r="A1497">
        <v>1838789</v>
      </c>
      <c r="B1497">
        <v>58.880647000000003</v>
      </c>
      <c r="C1497">
        <v>3</v>
      </c>
      <c r="D1497" t="s">
        <v>3218</v>
      </c>
      <c r="E1497" t="s">
        <v>4727</v>
      </c>
      <c r="F1497" t="s">
        <v>4756</v>
      </c>
      <c r="G1497" t="s">
        <v>3202</v>
      </c>
      <c r="H1497" t="s">
        <v>4758</v>
      </c>
      <c r="I1497" t="s">
        <v>3219</v>
      </c>
      <c r="J1497" t="s">
        <v>4760</v>
      </c>
      <c r="K1497">
        <v>1863</v>
      </c>
      <c r="L1497" s="32" t="s">
        <v>9961</v>
      </c>
    </row>
    <row r="1498" spans="1:12" x14ac:dyDescent="0.25">
      <c r="A1498">
        <v>1838870</v>
      </c>
      <c r="B1498">
        <v>367.44354399999997</v>
      </c>
      <c r="C1498">
        <v>0</v>
      </c>
      <c r="D1498" t="s">
        <v>3226</v>
      </c>
      <c r="E1498" t="s">
        <v>4727</v>
      </c>
      <c r="F1498" t="s">
        <v>4756</v>
      </c>
      <c r="G1498" t="s">
        <v>3227</v>
      </c>
      <c r="H1498" t="s">
        <v>4758</v>
      </c>
      <c r="I1498" t="s">
        <v>3228</v>
      </c>
      <c r="J1498" t="s">
        <v>4760</v>
      </c>
      <c r="K1498">
        <v>1240</v>
      </c>
      <c r="L1498" s="32" t="s">
        <v>9962</v>
      </c>
    </row>
    <row r="1499" spans="1:12" x14ac:dyDescent="0.25">
      <c r="A1499">
        <v>2062027</v>
      </c>
      <c r="B1499">
        <v>114.44954</v>
      </c>
      <c r="C1499">
        <v>3</v>
      </c>
      <c r="D1499" t="s">
        <v>3266</v>
      </c>
      <c r="E1499" t="s">
        <v>4727</v>
      </c>
      <c r="F1499" t="s">
        <v>4756</v>
      </c>
      <c r="G1499" t="s">
        <v>4758</v>
      </c>
      <c r="H1499" t="s">
        <v>4758</v>
      </c>
      <c r="I1499" t="s">
        <v>3267</v>
      </c>
      <c r="J1499" t="s">
        <v>4760</v>
      </c>
      <c r="K1499">
        <v>988</v>
      </c>
      <c r="L1499" s="32" t="s">
        <v>9963</v>
      </c>
    </row>
    <row r="1500" spans="1:12" x14ac:dyDescent="0.25">
      <c r="A1500">
        <v>1838744</v>
      </c>
      <c r="B1500">
        <v>459.72081300000002</v>
      </c>
      <c r="C1500">
        <v>2</v>
      </c>
      <c r="D1500" t="s">
        <v>3214</v>
      </c>
      <c r="E1500" t="s">
        <v>4727</v>
      </c>
      <c r="F1500" t="s">
        <v>4756</v>
      </c>
      <c r="G1500" t="s">
        <v>3202</v>
      </c>
      <c r="H1500" t="s">
        <v>4758</v>
      </c>
      <c r="I1500" t="s">
        <v>3215</v>
      </c>
      <c r="J1500" t="s">
        <v>4760</v>
      </c>
      <c r="K1500">
        <v>1462</v>
      </c>
      <c r="L1500" s="32" t="s">
        <v>9964</v>
      </c>
    </row>
    <row r="1501" spans="1:12" x14ac:dyDescent="0.25">
      <c r="A1501">
        <v>2061988</v>
      </c>
      <c r="B1501">
        <v>324.120541</v>
      </c>
      <c r="C1501">
        <v>2</v>
      </c>
      <c r="D1501" t="s">
        <v>3261</v>
      </c>
      <c r="E1501" t="s">
        <v>4727</v>
      </c>
      <c r="F1501" t="s">
        <v>4756</v>
      </c>
      <c r="G1501" t="s">
        <v>3262</v>
      </c>
      <c r="H1501" t="s">
        <v>4758</v>
      </c>
      <c r="I1501" t="s">
        <v>3263</v>
      </c>
      <c r="J1501" t="s">
        <v>4760</v>
      </c>
      <c r="K1501">
        <v>3155</v>
      </c>
      <c r="L1501" s="32" t="s">
        <v>9965</v>
      </c>
    </row>
    <row r="1502" spans="1:12" x14ac:dyDescent="0.25">
      <c r="A1502">
        <v>2062006</v>
      </c>
      <c r="B1502">
        <v>388.25859600000001</v>
      </c>
      <c r="C1502">
        <v>0</v>
      </c>
      <c r="D1502" t="s">
        <v>3264</v>
      </c>
      <c r="E1502" t="s">
        <v>4727</v>
      </c>
      <c r="F1502" t="s">
        <v>4756</v>
      </c>
      <c r="G1502" t="s">
        <v>4758</v>
      </c>
      <c r="H1502" t="s">
        <v>4758</v>
      </c>
      <c r="I1502" t="s">
        <v>3265</v>
      </c>
      <c r="J1502" t="s">
        <v>4760</v>
      </c>
      <c r="K1502">
        <v>3371</v>
      </c>
      <c r="L1502" s="32" t="s">
        <v>9966</v>
      </c>
    </row>
    <row r="1503" spans="1:12" x14ac:dyDescent="0.25">
      <c r="A1503">
        <v>2061863</v>
      </c>
      <c r="B1503">
        <v>189.530846</v>
      </c>
      <c r="C1503">
        <v>2</v>
      </c>
      <c r="D1503" t="s">
        <v>3251</v>
      </c>
      <c r="E1503" t="s">
        <v>4727</v>
      </c>
      <c r="F1503" t="s">
        <v>4756</v>
      </c>
      <c r="G1503" t="s">
        <v>3243</v>
      </c>
      <c r="H1503" t="s">
        <v>4758</v>
      </c>
      <c r="I1503" t="s">
        <v>3252</v>
      </c>
      <c r="J1503" t="s">
        <v>4760</v>
      </c>
      <c r="K1503">
        <v>511</v>
      </c>
      <c r="L1503" s="32" t="s">
        <v>9967</v>
      </c>
    </row>
    <row r="1504" spans="1:12" x14ac:dyDescent="0.25">
      <c r="A1504">
        <v>1838997</v>
      </c>
      <c r="B1504">
        <v>7.9699710000000001</v>
      </c>
      <c r="C1504">
        <v>1</v>
      </c>
      <c r="D1504" t="s">
        <v>3238</v>
      </c>
      <c r="E1504" t="s">
        <v>4727</v>
      </c>
      <c r="F1504" t="s">
        <v>4756</v>
      </c>
      <c r="G1504" t="s">
        <v>4758</v>
      </c>
      <c r="H1504" t="s">
        <v>4758</v>
      </c>
      <c r="I1504" t="s">
        <v>3239</v>
      </c>
      <c r="J1504" t="s">
        <v>4760</v>
      </c>
      <c r="K1504">
        <v>5749</v>
      </c>
      <c r="L1504" s="32" t="s">
        <v>9968</v>
      </c>
    </row>
    <row r="1505" spans="1:12" x14ac:dyDescent="0.25">
      <c r="A1505">
        <v>1838463</v>
      </c>
      <c r="B1505">
        <v>45.544288000000002</v>
      </c>
      <c r="C1505">
        <v>3</v>
      </c>
      <c r="D1505" t="s">
        <v>3195</v>
      </c>
      <c r="E1505" t="s">
        <v>4727</v>
      </c>
      <c r="F1505" t="s">
        <v>4756</v>
      </c>
      <c r="G1505" t="s">
        <v>3193</v>
      </c>
      <c r="H1505" t="s">
        <v>4758</v>
      </c>
      <c r="I1505" t="s">
        <v>3196</v>
      </c>
      <c r="J1505" t="s">
        <v>4760</v>
      </c>
      <c r="K1505">
        <v>2377</v>
      </c>
      <c r="L1505" s="32" t="s">
        <v>9969</v>
      </c>
    </row>
    <row r="1506" spans="1:12" x14ac:dyDescent="0.25">
      <c r="A1506">
        <v>2062071</v>
      </c>
      <c r="B1506">
        <v>54.512514000000003</v>
      </c>
      <c r="C1506">
        <v>1</v>
      </c>
      <c r="D1506" t="s">
        <v>3268</v>
      </c>
      <c r="E1506" t="s">
        <v>4727</v>
      </c>
      <c r="F1506" t="s">
        <v>4756</v>
      </c>
      <c r="G1506" t="s">
        <v>4758</v>
      </c>
      <c r="H1506" t="s">
        <v>4758</v>
      </c>
      <c r="I1506" t="s">
        <v>3269</v>
      </c>
      <c r="J1506" t="s">
        <v>4760</v>
      </c>
      <c r="K1506">
        <v>666</v>
      </c>
      <c r="L1506" s="32" t="s">
        <v>9970</v>
      </c>
    </row>
    <row r="1507" spans="1:12" x14ac:dyDescent="0.25">
      <c r="A1507">
        <v>2061689</v>
      </c>
      <c r="B1507">
        <v>156.75375399999999</v>
      </c>
      <c r="C1507">
        <v>3</v>
      </c>
      <c r="D1507" t="s">
        <v>3242</v>
      </c>
      <c r="E1507" t="s">
        <v>4727</v>
      </c>
      <c r="F1507" t="s">
        <v>4756</v>
      </c>
      <c r="G1507" t="s">
        <v>3243</v>
      </c>
      <c r="H1507" t="s">
        <v>4758</v>
      </c>
      <c r="I1507" t="s">
        <v>3244</v>
      </c>
      <c r="J1507" t="s">
        <v>4760</v>
      </c>
      <c r="K1507">
        <v>1671</v>
      </c>
      <c r="L1507" s="32" t="s">
        <v>9971</v>
      </c>
    </row>
    <row r="1508" spans="1:12" x14ac:dyDescent="0.25">
      <c r="A1508">
        <v>1927651</v>
      </c>
      <c r="B1508">
        <v>5.6220330000000001</v>
      </c>
      <c r="C1508">
        <v>4</v>
      </c>
      <c r="D1508" t="s">
        <v>3279</v>
      </c>
      <c r="E1508" t="s">
        <v>4727</v>
      </c>
      <c r="F1508" t="s">
        <v>4756</v>
      </c>
      <c r="G1508" t="s">
        <v>4758</v>
      </c>
      <c r="H1508" t="s">
        <v>4758</v>
      </c>
      <c r="I1508" t="s">
        <v>3280</v>
      </c>
      <c r="J1508" t="s">
        <v>4760</v>
      </c>
      <c r="K1508">
        <v>2337</v>
      </c>
      <c r="L1508" s="32" t="s">
        <v>9972</v>
      </c>
    </row>
    <row r="1509" spans="1:12" x14ac:dyDescent="0.25">
      <c r="A1509">
        <v>2061884</v>
      </c>
      <c r="B1509">
        <v>169.239025</v>
      </c>
      <c r="C1509">
        <v>2</v>
      </c>
      <c r="D1509" t="s">
        <v>3253</v>
      </c>
      <c r="E1509" t="s">
        <v>4727</v>
      </c>
      <c r="F1509" t="s">
        <v>4756</v>
      </c>
      <c r="G1509" t="s">
        <v>4758</v>
      </c>
      <c r="H1509" t="s">
        <v>4758</v>
      </c>
      <c r="I1509" t="s">
        <v>3254</v>
      </c>
      <c r="J1509" t="s">
        <v>4760</v>
      </c>
      <c r="K1509">
        <v>2757</v>
      </c>
      <c r="L1509" s="32" t="s">
        <v>9973</v>
      </c>
    </row>
    <row r="1510" spans="1:12" x14ac:dyDescent="0.25">
      <c r="A1510">
        <v>2061825</v>
      </c>
      <c r="B1510">
        <v>142.15219999999999</v>
      </c>
      <c r="C1510">
        <v>3</v>
      </c>
      <c r="D1510" t="s">
        <v>3247</v>
      </c>
      <c r="E1510" t="s">
        <v>4727</v>
      </c>
      <c r="F1510" t="s">
        <v>4756</v>
      </c>
      <c r="G1510" t="s">
        <v>3243</v>
      </c>
      <c r="H1510" t="s">
        <v>4758</v>
      </c>
      <c r="I1510" t="s">
        <v>3248</v>
      </c>
      <c r="J1510" t="s">
        <v>4760</v>
      </c>
      <c r="K1510">
        <v>1702</v>
      </c>
      <c r="L1510" s="32" t="s">
        <v>9974</v>
      </c>
    </row>
    <row r="1511" spans="1:12" x14ac:dyDescent="0.25">
      <c r="A1511">
        <v>2061906</v>
      </c>
      <c r="B1511">
        <v>719.98774600000002</v>
      </c>
      <c r="C1511">
        <v>1</v>
      </c>
      <c r="D1511" t="s">
        <v>3255</v>
      </c>
      <c r="E1511" t="s">
        <v>4727</v>
      </c>
      <c r="F1511" t="s">
        <v>4756</v>
      </c>
      <c r="G1511" t="s">
        <v>4758</v>
      </c>
      <c r="H1511" t="s">
        <v>4758</v>
      </c>
      <c r="I1511" t="s">
        <v>3256</v>
      </c>
      <c r="J1511" t="s">
        <v>4760</v>
      </c>
      <c r="K1511">
        <v>2501</v>
      </c>
      <c r="L1511" s="32" t="s">
        <v>9975</v>
      </c>
    </row>
    <row r="1512" spans="1:12" x14ac:dyDescent="0.25">
      <c r="A1512">
        <v>1839018</v>
      </c>
      <c r="B1512">
        <v>24.375101000000001</v>
      </c>
      <c r="C1512">
        <v>1</v>
      </c>
      <c r="D1512" t="s">
        <v>3240</v>
      </c>
      <c r="E1512" t="s">
        <v>4727</v>
      </c>
      <c r="F1512" t="s">
        <v>4756</v>
      </c>
      <c r="G1512" t="s">
        <v>3193</v>
      </c>
      <c r="H1512" t="s">
        <v>4758</v>
      </c>
      <c r="I1512" t="s">
        <v>3241</v>
      </c>
      <c r="J1512" t="s">
        <v>4760</v>
      </c>
      <c r="K1512">
        <v>2592</v>
      </c>
      <c r="L1512" s="32" t="s">
        <v>9976</v>
      </c>
    </row>
    <row r="1513" spans="1:12" x14ac:dyDescent="0.25">
      <c r="A1513">
        <v>1838976</v>
      </c>
      <c r="B1513">
        <v>18.918185999999999</v>
      </c>
      <c r="C1513">
        <v>2</v>
      </c>
      <c r="D1513" t="s">
        <v>3236</v>
      </c>
      <c r="E1513" t="s">
        <v>4727</v>
      </c>
      <c r="F1513" t="s">
        <v>4756</v>
      </c>
      <c r="G1513" t="s">
        <v>4758</v>
      </c>
      <c r="H1513" t="s">
        <v>4758</v>
      </c>
      <c r="I1513" t="s">
        <v>3237</v>
      </c>
      <c r="J1513" t="s">
        <v>4760</v>
      </c>
      <c r="K1513">
        <v>2920</v>
      </c>
      <c r="L1513" s="32" t="s">
        <v>9977</v>
      </c>
    </row>
    <row r="1514" spans="1:12" x14ac:dyDescent="0.25">
      <c r="A1514">
        <v>1927744</v>
      </c>
      <c r="B1514">
        <v>32.896562000000003</v>
      </c>
      <c r="C1514">
        <v>3</v>
      </c>
      <c r="D1514" t="s">
        <v>3289</v>
      </c>
      <c r="E1514" t="s">
        <v>4727</v>
      </c>
      <c r="F1514" t="s">
        <v>4756</v>
      </c>
      <c r="G1514" t="s">
        <v>3193</v>
      </c>
      <c r="H1514" t="s">
        <v>4758</v>
      </c>
      <c r="I1514" t="s">
        <v>3290</v>
      </c>
      <c r="J1514" t="s">
        <v>4760</v>
      </c>
      <c r="K1514">
        <v>1506</v>
      </c>
      <c r="L1514" s="32" t="s">
        <v>9978</v>
      </c>
    </row>
    <row r="1515" spans="1:12" x14ac:dyDescent="0.25">
      <c r="A1515">
        <v>1838766</v>
      </c>
      <c r="B1515">
        <v>399.71358500000002</v>
      </c>
      <c r="C1515">
        <v>1</v>
      </c>
      <c r="D1515" t="s">
        <v>3216</v>
      </c>
      <c r="E1515" t="s">
        <v>4727</v>
      </c>
      <c r="F1515" t="s">
        <v>4756</v>
      </c>
      <c r="G1515" t="s">
        <v>4758</v>
      </c>
      <c r="H1515" t="s">
        <v>4758</v>
      </c>
      <c r="I1515" t="s">
        <v>3217</v>
      </c>
      <c r="J1515" t="s">
        <v>4760</v>
      </c>
      <c r="K1515">
        <v>4219</v>
      </c>
      <c r="L1515" s="32" t="s">
        <v>9979</v>
      </c>
    </row>
    <row r="1516" spans="1:12" x14ac:dyDescent="0.25">
      <c r="A1516">
        <v>1838501</v>
      </c>
      <c r="B1516">
        <v>65.925488999999999</v>
      </c>
      <c r="C1516">
        <v>2</v>
      </c>
      <c r="D1516" t="s">
        <v>3199</v>
      </c>
      <c r="E1516" t="s">
        <v>4727</v>
      </c>
      <c r="F1516" t="s">
        <v>4756</v>
      </c>
      <c r="G1516" t="s">
        <v>3193</v>
      </c>
      <c r="H1516" t="s">
        <v>4758</v>
      </c>
      <c r="I1516" t="s">
        <v>3200</v>
      </c>
      <c r="J1516" t="s">
        <v>4760</v>
      </c>
      <c r="K1516">
        <v>2938</v>
      </c>
      <c r="L1516" s="32" t="s">
        <v>9980</v>
      </c>
    </row>
    <row r="1517" spans="1:12" x14ac:dyDescent="0.25">
      <c r="A1517">
        <v>2061803</v>
      </c>
      <c r="B1517">
        <v>392.88935700000002</v>
      </c>
      <c r="C1517">
        <v>1</v>
      </c>
      <c r="D1517" t="s">
        <v>3245</v>
      </c>
      <c r="E1517" t="s">
        <v>4727</v>
      </c>
      <c r="F1517" t="s">
        <v>4756</v>
      </c>
      <c r="G1517" t="s">
        <v>3243</v>
      </c>
      <c r="H1517" t="s">
        <v>4758</v>
      </c>
      <c r="I1517" t="s">
        <v>3246</v>
      </c>
      <c r="J1517" t="s">
        <v>4760</v>
      </c>
      <c r="K1517">
        <v>1862</v>
      </c>
      <c r="L1517" s="32" t="s">
        <v>9981</v>
      </c>
    </row>
    <row r="1518" spans="1:12" x14ac:dyDescent="0.25">
      <c r="A1518">
        <v>1838936</v>
      </c>
      <c r="B1518">
        <v>108.034577</v>
      </c>
      <c r="C1518">
        <v>3</v>
      </c>
      <c r="D1518" t="s">
        <v>3233</v>
      </c>
      <c r="E1518" t="s">
        <v>4727</v>
      </c>
      <c r="F1518" t="s">
        <v>4756</v>
      </c>
      <c r="G1518" t="s">
        <v>3234</v>
      </c>
      <c r="H1518" t="s">
        <v>4758</v>
      </c>
      <c r="I1518" t="s">
        <v>3235</v>
      </c>
      <c r="J1518" t="s">
        <v>4760</v>
      </c>
      <c r="K1518">
        <v>2577</v>
      </c>
      <c r="L1518" s="32" t="s">
        <v>9982</v>
      </c>
    </row>
    <row r="1519" spans="1:12" x14ac:dyDescent="0.25">
      <c r="A1519">
        <v>1838549</v>
      </c>
      <c r="B1519">
        <v>91.494510000000005</v>
      </c>
      <c r="C1519">
        <v>3</v>
      </c>
      <c r="D1519" t="s">
        <v>3201</v>
      </c>
      <c r="E1519" t="s">
        <v>4727</v>
      </c>
      <c r="F1519" t="s">
        <v>4756</v>
      </c>
      <c r="G1519" t="s">
        <v>3202</v>
      </c>
      <c r="H1519" t="s">
        <v>4758</v>
      </c>
      <c r="I1519" t="s">
        <v>3203</v>
      </c>
      <c r="J1519" t="s">
        <v>4760</v>
      </c>
      <c r="K1519">
        <v>1907</v>
      </c>
      <c r="L1519" s="32" t="s">
        <v>9983</v>
      </c>
    </row>
    <row r="1520" spans="1:12" x14ac:dyDescent="0.25">
      <c r="A1520">
        <v>1838721</v>
      </c>
      <c r="B1520">
        <v>249.94734399999999</v>
      </c>
      <c r="C1520">
        <v>0</v>
      </c>
      <c r="D1520" t="s">
        <v>3212</v>
      </c>
      <c r="E1520" t="s">
        <v>4727</v>
      </c>
      <c r="F1520" t="s">
        <v>4756</v>
      </c>
      <c r="G1520" t="s">
        <v>4758</v>
      </c>
      <c r="H1520" t="s">
        <v>4758</v>
      </c>
      <c r="I1520" t="s">
        <v>3213</v>
      </c>
      <c r="J1520" t="s">
        <v>4760</v>
      </c>
      <c r="K1520">
        <v>2283</v>
      </c>
      <c r="L1520" s="32" t="s">
        <v>9984</v>
      </c>
    </row>
    <row r="1521" spans="1:12" x14ac:dyDescent="0.25">
      <c r="A1521">
        <v>1838584</v>
      </c>
      <c r="B1521">
        <v>0.55017499999999997</v>
      </c>
      <c r="C1521">
        <v>2</v>
      </c>
      <c r="D1521" t="s">
        <v>3204</v>
      </c>
      <c r="E1521" t="s">
        <v>4727</v>
      </c>
      <c r="F1521" t="s">
        <v>4756</v>
      </c>
      <c r="G1521" t="s">
        <v>3202</v>
      </c>
      <c r="H1521" t="s">
        <v>4758</v>
      </c>
      <c r="I1521" t="s">
        <v>3205</v>
      </c>
      <c r="J1521" t="s">
        <v>4760</v>
      </c>
      <c r="K1521">
        <v>1223</v>
      </c>
      <c r="L1521" s="32" t="s">
        <v>9985</v>
      </c>
    </row>
    <row r="1522" spans="1:12" x14ac:dyDescent="0.25">
      <c r="A1522">
        <v>1838622</v>
      </c>
      <c r="B1522">
        <v>23.399182</v>
      </c>
      <c r="C1522">
        <v>3</v>
      </c>
      <c r="D1522" t="s">
        <v>3208</v>
      </c>
      <c r="E1522" t="s">
        <v>4727</v>
      </c>
      <c r="F1522" t="s">
        <v>4756</v>
      </c>
      <c r="G1522" t="s">
        <v>3202</v>
      </c>
      <c r="H1522" t="s">
        <v>4758</v>
      </c>
      <c r="I1522" t="s">
        <v>3209</v>
      </c>
      <c r="J1522" t="s">
        <v>4760</v>
      </c>
      <c r="K1522">
        <v>2959</v>
      </c>
      <c r="L1522" s="32" t="s">
        <v>9986</v>
      </c>
    </row>
    <row r="1523" spans="1:12" x14ac:dyDescent="0.25">
      <c r="A1523">
        <v>1838601</v>
      </c>
      <c r="B1523">
        <v>18.671178999999999</v>
      </c>
      <c r="C1523">
        <v>1</v>
      </c>
      <c r="D1523" t="s">
        <v>3206</v>
      </c>
      <c r="E1523" t="s">
        <v>4727</v>
      </c>
      <c r="F1523" t="s">
        <v>4756</v>
      </c>
      <c r="G1523" t="s">
        <v>3202</v>
      </c>
      <c r="H1523" t="s">
        <v>4758</v>
      </c>
      <c r="I1523" t="s">
        <v>3207</v>
      </c>
      <c r="J1523" t="s">
        <v>4760</v>
      </c>
      <c r="K1523">
        <v>2213</v>
      </c>
      <c r="L1523" s="32" t="s">
        <v>9987</v>
      </c>
    </row>
    <row r="1524" spans="1:12" x14ac:dyDescent="0.25">
      <c r="A1524">
        <v>1927999</v>
      </c>
      <c r="B1524">
        <v>175.953979</v>
      </c>
      <c r="C1524">
        <v>0</v>
      </c>
      <c r="D1524" t="s">
        <v>3295</v>
      </c>
      <c r="E1524" t="s">
        <v>4727</v>
      </c>
      <c r="F1524" t="s">
        <v>4756</v>
      </c>
      <c r="G1524" t="s">
        <v>4758</v>
      </c>
      <c r="H1524" t="s">
        <v>4758</v>
      </c>
      <c r="I1524" t="s">
        <v>3296</v>
      </c>
      <c r="J1524" t="s">
        <v>4760</v>
      </c>
      <c r="K1524">
        <v>230</v>
      </c>
      <c r="L1524" s="32" t="s">
        <v>9988</v>
      </c>
    </row>
    <row r="1525" spans="1:12" x14ac:dyDescent="0.25">
      <c r="A1525">
        <v>1838685</v>
      </c>
      <c r="B1525">
        <v>157.573217</v>
      </c>
      <c r="C1525">
        <v>2</v>
      </c>
      <c r="D1525" t="s">
        <v>3210</v>
      </c>
      <c r="E1525" t="s">
        <v>4727</v>
      </c>
      <c r="F1525" t="s">
        <v>4756</v>
      </c>
      <c r="G1525" t="s">
        <v>4758</v>
      </c>
      <c r="H1525" t="s">
        <v>4758</v>
      </c>
      <c r="I1525" t="s">
        <v>3211</v>
      </c>
      <c r="J1525" t="s">
        <v>4760</v>
      </c>
      <c r="K1525">
        <v>340</v>
      </c>
      <c r="L1525" s="32" t="s">
        <v>9989</v>
      </c>
    </row>
    <row r="1526" spans="1:12" x14ac:dyDescent="0.25">
      <c r="A1526">
        <v>1927707</v>
      </c>
      <c r="B1526">
        <v>54.128858999999999</v>
      </c>
      <c r="C1526">
        <v>3</v>
      </c>
      <c r="D1526" t="s">
        <v>3285</v>
      </c>
      <c r="E1526" t="s">
        <v>4727</v>
      </c>
      <c r="F1526" t="s">
        <v>4756</v>
      </c>
      <c r="G1526" t="s">
        <v>3193</v>
      </c>
      <c r="H1526" t="s">
        <v>4758</v>
      </c>
      <c r="I1526" t="s">
        <v>3286</v>
      </c>
      <c r="J1526" t="s">
        <v>4760</v>
      </c>
      <c r="K1526">
        <v>2193</v>
      </c>
      <c r="L1526" s="32" t="s">
        <v>9990</v>
      </c>
    </row>
    <row r="1527" spans="1:12" x14ac:dyDescent="0.25">
      <c r="A1527">
        <v>1927688</v>
      </c>
      <c r="B1527">
        <v>10.969576</v>
      </c>
      <c r="C1527">
        <v>0</v>
      </c>
      <c r="D1527" t="s">
        <v>3283</v>
      </c>
      <c r="E1527" t="s">
        <v>4727</v>
      </c>
      <c r="F1527" t="s">
        <v>4756</v>
      </c>
      <c r="G1527" t="s">
        <v>3193</v>
      </c>
      <c r="H1527" t="s">
        <v>4758</v>
      </c>
      <c r="I1527" t="s">
        <v>3284</v>
      </c>
      <c r="J1527" t="s">
        <v>4760</v>
      </c>
      <c r="K1527">
        <v>2811</v>
      </c>
      <c r="L1527" s="32" t="s">
        <v>9991</v>
      </c>
    </row>
    <row r="1528" spans="1:12" x14ac:dyDescent="0.25">
      <c r="A1528">
        <v>1838443</v>
      </c>
      <c r="B1528">
        <v>16.041748999999999</v>
      </c>
      <c r="C1528">
        <v>0</v>
      </c>
      <c r="D1528" t="s">
        <v>3192</v>
      </c>
      <c r="E1528" t="s">
        <v>4727</v>
      </c>
      <c r="F1528" t="s">
        <v>4756</v>
      </c>
      <c r="G1528" t="s">
        <v>3193</v>
      </c>
      <c r="H1528" t="s">
        <v>4758</v>
      </c>
      <c r="I1528" t="s">
        <v>3194</v>
      </c>
      <c r="J1528" t="s">
        <v>4760</v>
      </c>
      <c r="K1528">
        <v>4538</v>
      </c>
      <c r="L1528" s="32" t="s">
        <v>9992</v>
      </c>
    </row>
    <row r="1529" spans="1:12" x14ac:dyDescent="0.25">
      <c r="A1529">
        <v>1927725</v>
      </c>
      <c r="B1529">
        <v>59.721665999999999</v>
      </c>
      <c r="C1529">
        <v>0</v>
      </c>
      <c r="D1529" t="s">
        <v>3287</v>
      </c>
      <c r="E1529" t="s">
        <v>4727</v>
      </c>
      <c r="F1529" t="s">
        <v>4756</v>
      </c>
      <c r="G1529" t="s">
        <v>3193</v>
      </c>
      <c r="H1529" t="s">
        <v>4758</v>
      </c>
      <c r="I1529" t="s">
        <v>3288</v>
      </c>
      <c r="J1529" t="s">
        <v>4760</v>
      </c>
      <c r="K1529">
        <v>2054</v>
      </c>
      <c r="L1529" s="32" t="s">
        <v>9993</v>
      </c>
    </row>
    <row r="1530" spans="1:12" x14ac:dyDescent="0.25">
      <c r="A1530">
        <v>1927668</v>
      </c>
      <c r="B1530">
        <v>29.698805</v>
      </c>
      <c r="C1530">
        <v>2</v>
      </c>
      <c r="D1530" t="s">
        <v>3281</v>
      </c>
      <c r="E1530" t="s">
        <v>4727</v>
      </c>
      <c r="F1530" t="s">
        <v>4756</v>
      </c>
      <c r="G1530" t="s">
        <v>3234</v>
      </c>
      <c r="H1530" t="s">
        <v>4758</v>
      </c>
      <c r="I1530" t="s">
        <v>3282</v>
      </c>
      <c r="J1530" t="s">
        <v>4760</v>
      </c>
      <c r="K1530">
        <v>866</v>
      </c>
      <c r="L1530" s="32" t="s">
        <v>9994</v>
      </c>
    </row>
    <row r="1531" spans="1:12" x14ac:dyDescent="0.25">
      <c r="A1531">
        <v>2061950</v>
      </c>
      <c r="B1531">
        <v>159.856495</v>
      </c>
      <c r="C1531">
        <v>0</v>
      </c>
      <c r="D1531" t="s">
        <v>3259</v>
      </c>
      <c r="E1531" t="s">
        <v>4727</v>
      </c>
      <c r="F1531" t="s">
        <v>4756</v>
      </c>
      <c r="G1531" t="s">
        <v>4758</v>
      </c>
      <c r="H1531" t="s">
        <v>4758</v>
      </c>
      <c r="I1531" t="s">
        <v>3260</v>
      </c>
      <c r="J1531" t="s">
        <v>4760</v>
      </c>
      <c r="K1531">
        <v>334</v>
      </c>
      <c r="L1531" s="32" t="s">
        <v>9995</v>
      </c>
    </row>
    <row r="1532" spans="1:12" x14ac:dyDescent="0.25">
      <c r="A1532">
        <v>1928039</v>
      </c>
      <c r="B1532">
        <v>214.227937</v>
      </c>
      <c r="C1532">
        <v>1</v>
      </c>
      <c r="D1532" t="s">
        <v>3299</v>
      </c>
      <c r="E1532" t="s">
        <v>4727</v>
      </c>
      <c r="F1532" t="s">
        <v>4756</v>
      </c>
      <c r="G1532" t="s">
        <v>4758</v>
      </c>
      <c r="H1532" t="s">
        <v>4758</v>
      </c>
      <c r="I1532" t="s">
        <v>3300</v>
      </c>
      <c r="J1532" t="s">
        <v>4760</v>
      </c>
      <c r="K1532">
        <v>378</v>
      </c>
      <c r="L1532" s="32" t="s">
        <v>9996</v>
      </c>
    </row>
    <row r="1533" spans="1:12" x14ac:dyDescent="0.25">
      <c r="A1533">
        <v>1927781</v>
      </c>
      <c r="B1533">
        <v>118.42932399999999</v>
      </c>
      <c r="C1533">
        <v>2</v>
      </c>
      <c r="D1533" t="s">
        <v>3293</v>
      </c>
      <c r="E1533" t="s">
        <v>4727</v>
      </c>
      <c r="F1533" t="s">
        <v>4756</v>
      </c>
      <c r="G1533" t="s">
        <v>3193</v>
      </c>
      <c r="H1533" t="s">
        <v>4758</v>
      </c>
      <c r="I1533" t="s">
        <v>3294</v>
      </c>
      <c r="J1533" t="s">
        <v>4760</v>
      </c>
      <c r="K1533">
        <v>1555</v>
      </c>
      <c r="L1533" s="32" t="s">
        <v>9997</v>
      </c>
    </row>
    <row r="1534" spans="1:12" x14ac:dyDescent="0.25">
      <c r="A1534">
        <v>2062089</v>
      </c>
      <c r="B1534">
        <v>70.891270000000006</v>
      </c>
      <c r="C1534">
        <v>0</v>
      </c>
      <c r="D1534" t="s">
        <v>3270</v>
      </c>
      <c r="E1534" t="s">
        <v>4727</v>
      </c>
      <c r="F1534" t="s">
        <v>4756</v>
      </c>
      <c r="G1534" t="s">
        <v>4758</v>
      </c>
      <c r="H1534" t="s">
        <v>4758</v>
      </c>
      <c r="I1534" t="s">
        <v>3271</v>
      </c>
      <c r="J1534" t="s">
        <v>4760</v>
      </c>
      <c r="K1534">
        <v>1517</v>
      </c>
      <c r="L1534" s="32" t="s">
        <v>9998</v>
      </c>
    </row>
    <row r="1535" spans="1:12" x14ac:dyDescent="0.25">
      <c r="A1535">
        <v>2062172</v>
      </c>
      <c r="B1535">
        <v>90.532657999999998</v>
      </c>
      <c r="C1535">
        <v>1</v>
      </c>
      <c r="D1535" t="s">
        <v>3272</v>
      </c>
      <c r="E1535" t="s">
        <v>4727</v>
      </c>
      <c r="F1535" t="s">
        <v>4756</v>
      </c>
      <c r="G1535" t="s">
        <v>3273</v>
      </c>
      <c r="H1535" t="s">
        <v>4758</v>
      </c>
      <c r="I1535" t="s">
        <v>3274</v>
      </c>
      <c r="J1535" t="s">
        <v>4760</v>
      </c>
      <c r="K1535">
        <v>388</v>
      </c>
      <c r="L1535" s="32" t="s">
        <v>9999</v>
      </c>
    </row>
    <row r="1536" spans="1:12" x14ac:dyDescent="0.25">
      <c r="A1536">
        <v>1927629</v>
      </c>
      <c r="B1536">
        <v>60.124409999999997</v>
      </c>
      <c r="C1536">
        <v>0</v>
      </c>
      <c r="D1536" t="s">
        <v>3277</v>
      </c>
      <c r="E1536" t="s">
        <v>4727</v>
      </c>
      <c r="F1536" t="s">
        <v>4756</v>
      </c>
      <c r="G1536" t="s">
        <v>3193</v>
      </c>
      <c r="H1536" t="s">
        <v>4758</v>
      </c>
      <c r="I1536" t="s">
        <v>3278</v>
      </c>
      <c r="J1536" t="s">
        <v>4760</v>
      </c>
      <c r="K1536">
        <v>1944</v>
      </c>
      <c r="L1536" s="32" t="s">
        <v>10000</v>
      </c>
    </row>
    <row r="1537" spans="1:12" x14ac:dyDescent="0.25">
      <c r="A1537">
        <v>1927763</v>
      </c>
      <c r="B1537">
        <v>88.540368999999998</v>
      </c>
      <c r="C1537">
        <v>3</v>
      </c>
      <c r="D1537" t="s">
        <v>3291</v>
      </c>
      <c r="E1537" t="s">
        <v>4727</v>
      </c>
      <c r="F1537" t="s">
        <v>4756</v>
      </c>
      <c r="G1537" t="s">
        <v>3193</v>
      </c>
      <c r="H1537" t="s">
        <v>4758</v>
      </c>
      <c r="I1537" t="s">
        <v>3292</v>
      </c>
      <c r="J1537" t="s">
        <v>4760</v>
      </c>
      <c r="K1537">
        <v>1839</v>
      </c>
      <c r="L1537" s="32" t="s">
        <v>10001</v>
      </c>
    </row>
    <row r="1538" spans="1:12" x14ac:dyDescent="0.25">
      <c r="A1538">
        <v>2061929</v>
      </c>
      <c r="B1538">
        <v>347.99175700000001</v>
      </c>
      <c r="C1538">
        <v>3</v>
      </c>
      <c r="D1538" t="s">
        <v>3257</v>
      </c>
      <c r="E1538" t="s">
        <v>4727</v>
      </c>
      <c r="F1538" t="s">
        <v>4756</v>
      </c>
      <c r="G1538" t="s">
        <v>4758</v>
      </c>
      <c r="H1538" t="s">
        <v>4758</v>
      </c>
      <c r="I1538" t="s">
        <v>3258</v>
      </c>
      <c r="J1538" t="s">
        <v>4760</v>
      </c>
      <c r="K1538">
        <v>584</v>
      </c>
      <c r="L1538" s="32" t="s">
        <v>10002</v>
      </c>
    </row>
    <row r="1539" spans="1:12" x14ac:dyDescent="0.25">
      <c r="A1539">
        <v>1838847</v>
      </c>
      <c r="B1539">
        <v>350.45968900000003</v>
      </c>
      <c r="C1539">
        <v>0</v>
      </c>
      <c r="D1539" t="s">
        <v>3224</v>
      </c>
      <c r="E1539" t="s">
        <v>4727</v>
      </c>
      <c r="F1539" t="s">
        <v>4756</v>
      </c>
      <c r="G1539" t="s">
        <v>4758</v>
      </c>
      <c r="H1539" t="s">
        <v>4758</v>
      </c>
      <c r="I1539" t="s">
        <v>3225</v>
      </c>
      <c r="J1539" t="s">
        <v>4760</v>
      </c>
      <c r="K1539">
        <v>1031</v>
      </c>
      <c r="L1539" s="32" t="s">
        <v>10003</v>
      </c>
    </row>
    <row r="1540" spans="1:12" x14ac:dyDescent="0.25">
      <c r="A1540">
        <v>2061843</v>
      </c>
      <c r="B1540">
        <v>415.75573600000001</v>
      </c>
      <c r="C1540">
        <v>0</v>
      </c>
      <c r="D1540" t="s">
        <v>3249</v>
      </c>
      <c r="E1540" t="s">
        <v>4727</v>
      </c>
      <c r="F1540" t="s">
        <v>4756</v>
      </c>
      <c r="G1540" t="s">
        <v>4758</v>
      </c>
      <c r="H1540" t="s">
        <v>4758</v>
      </c>
      <c r="I1540" t="s">
        <v>3250</v>
      </c>
      <c r="J1540" t="s">
        <v>4760</v>
      </c>
      <c r="K1540">
        <v>1241</v>
      </c>
      <c r="L1540" s="32" t="s">
        <v>10004</v>
      </c>
    </row>
    <row r="1541" spans="1:12" x14ac:dyDescent="0.25">
      <c r="A1541">
        <v>1838889</v>
      </c>
      <c r="B1541">
        <v>240.409606</v>
      </c>
      <c r="C1541">
        <v>1</v>
      </c>
      <c r="D1541" t="s">
        <v>3229</v>
      </c>
      <c r="E1541" t="s">
        <v>4727</v>
      </c>
      <c r="F1541" t="s">
        <v>4756</v>
      </c>
      <c r="G1541" t="s">
        <v>4758</v>
      </c>
      <c r="H1541" t="s">
        <v>4758</v>
      </c>
      <c r="I1541" t="s">
        <v>3230</v>
      </c>
      <c r="J1541" t="s">
        <v>4760</v>
      </c>
      <c r="K1541">
        <v>1203</v>
      </c>
      <c r="L1541" s="32" t="s">
        <v>10005</v>
      </c>
    </row>
    <row r="1542" spans="1:12" x14ac:dyDescent="0.25">
      <c r="A1542">
        <v>1838914</v>
      </c>
      <c r="B1542">
        <v>250.10487000000001</v>
      </c>
      <c r="C1542">
        <v>0</v>
      </c>
      <c r="D1542" t="s">
        <v>3231</v>
      </c>
      <c r="E1542" t="s">
        <v>4727</v>
      </c>
      <c r="F1542" t="s">
        <v>4756</v>
      </c>
      <c r="G1542" t="s">
        <v>4758</v>
      </c>
      <c r="H1542" t="s">
        <v>4758</v>
      </c>
      <c r="I1542" t="s">
        <v>3232</v>
      </c>
      <c r="J1542" t="s">
        <v>4760</v>
      </c>
      <c r="K1542">
        <v>5967</v>
      </c>
      <c r="L1542" s="32" t="s">
        <v>10006</v>
      </c>
    </row>
    <row r="1543" spans="1:12" x14ac:dyDescent="0.25">
      <c r="A1543">
        <v>83116</v>
      </c>
      <c r="B1543">
        <v>144.371903</v>
      </c>
      <c r="C1543">
        <v>2</v>
      </c>
      <c r="D1543" t="s">
        <v>3306</v>
      </c>
      <c r="E1543" t="s">
        <v>4729</v>
      </c>
      <c r="F1543" t="s">
        <v>4756</v>
      </c>
      <c r="G1543" t="s">
        <v>3304</v>
      </c>
      <c r="H1543" t="s">
        <v>4758</v>
      </c>
      <c r="I1543" s="4">
        <v>1</v>
      </c>
      <c r="J1543" t="s">
        <v>4760</v>
      </c>
      <c r="K1543">
        <v>3304</v>
      </c>
      <c r="L1543" s="32" t="s">
        <v>10007</v>
      </c>
    </row>
    <row r="1544" spans="1:12" x14ac:dyDescent="0.25">
      <c r="A1544">
        <v>83094</v>
      </c>
      <c r="B1544">
        <v>1391.7655600000001</v>
      </c>
      <c r="C1544">
        <v>0</v>
      </c>
      <c r="D1544" t="s">
        <v>3303</v>
      </c>
      <c r="E1544" t="s">
        <v>4729</v>
      </c>
      <c r="F1544" t="s">
        <v>4756</v>
      </c>
      <c r="G1544" t="s">
        <v>3304</v>
      </c>
      <c r="H1544" t="s">
        <v>4758</v>
      </c>
      <c r="I1544" s="4">
        <v>2</v>
      </c>
      <c r="J1544" t="s">
        <v>4760</v>
      </c>
      <c r="K1544">
        <v>219</v>
      </c>
      <c r="L1544" s="32" t="s">
        <v>10008</v>
      </c>
    </row>
    <row r="1545" spans="1:12" x14ac:dyDescent="0.25">
      <c r="A1545">
        <v>153874</v>
      </c>
      <c r="B1545">
        <v>754.36292300000002</v>
      </c>
      <c r="C1545">
        <v>0</v>
      </c>
      <c r="D1545" t="s">
        <v>119</v>
      </c>
      <c r="E1545" t="s">
        <v>4729</v>
      </c>
      <c r="F1545" t="s">
        <v>4756</v>
      </c>
      <c r="G1545" t="s">
        <v>3309</v>
      </c>
      <c r="H1545" t="s">
        <v>4758</v>
      </c>
      <c r="I1545" s="4">
        <v>3</v>
      </c>
      <c r="J1545" t="s">
        <v>4760</v>
      </c>
      <c r="K1545">
        <v>397</v>
      </c>
      <c r="L1545" s="32" t="s">
        <v>10009</v>
      </c>
    </row>
    <row r="1546" spans="1:12" x14ac:dyDescent="0.25">
      <c r="A1546">
        <v>153743</v>
      </c>
      <c r="B1546">
        <v>231.293117</v>
      </c>
      <c r="C1546">
        <v>2</v>
      </c>
      <c r="D1546" t="s">
        <v>107</v>
      </c>
      <c r="E1546" t="s">
        <v>4729</v>
      </c>
      <c r="F1546" t="s">
        <v>4756</v>
      </c>
      <c r="G1546" t="s">
        <v>3309</v>
      </c>
      <c r="H1546" t="s">
        <v>4758</v>
      </c>
      <c r="I1546" s="4">
        <v>4</v>
      </c>
      <c r="J1546" t="s">
        <v>4760</v>
      </c>
      <c r="K1546">
        <v>2084</v>
      </c>
      <c r="L1546" s="32" t="s">
        <v>10010</v>
      </c>
    </row>
    <row r="1547" spans="1:12" x14ac:dyDescent="0.25">
      <c r="A1547">
        <v>153897</v>
      </c>
      <c r="B1547">
        <v>325.37743799999998</v>
      </c>
      <c r="C1547">
        <v>2</v>
      </c>
      <c r="D1547" t="s">
        <v>121</v>
      </c>
      <c r="E1547" t="s">
        <v>4729</v>
      </c>
      <c r="F1547" t="s">
        <v>4756</v>
      </c>
      <c r="G1547" t="s">
        <v>4758</v>
      </c>
      <c r="H1547" t="s">
        <v>4758</v>
      </c>
      <c r="I1547" s="4">
        <v>5</v>
      </c>
      <c r="J1547" t="s">
        <v>4760</v>
      </c>
      <c r="K1547">
        <v>3368</v>
      </c>
      <c r="L1547" s="32" t="s">
        <v>10011</v>
      </c>
    </row>
    <row r="1548" spans="1:12" x14ac:dyDescent="0.25">
      <c r="A1548">
        <v>175224</v>
      </c>
      <c r="B1548">
        <v>34.236555000000003</v>
      </c>
      <c r="C1548">
        <v>1</v>
      </c>
      <c r="D1548" t="s">
        <v>138</v>
      </c>
      <c r="E1548" t="s">
        <v>4729</v>
      </c>
      <c r="F1548" t="s">
        <v>4756</v>
      </c>
      <c r="G1548" t="s">
        <v>4066</v>
      </c>
      <c r="H1548" t="s">
        <v>4758</v>
      </c>
      <c r="I1548" s="4">
        <v>6</v>
      </c>
      <c r="J1548" t="s">
        <v>4760</v>
      </c>
      <c r="K1548">
        <v>6215</v>
      </c>
      <c r="L1548" s="32" t="s">
        <v>10012</v>
      </c>
    </row>
    <row r="1549" spans="1:12" x14ac:dyDescent="0.25">
      <c r="A1549">
        <v>153806</v>
      </c>
      <c r="B1549">
        <v>277.78968500000002</v>
      </c>
      <c r="C1549">
        <v>3</v>
      </c>
      <c r="D1549" t="s">
        <v>113</v>
      </c>
      <c r="E1549" t="s">
        <v>4729</v>
      </c>
      <c r="F1549" t="s">
        <v>4756</v>
      </c>
      <c r="G1549" t="s">
        <v>3318</v>
      </c>
      <c r="H1549" t="s">
        <v>4758</v>
      </c>
      <c r="I1549" s="4">
        <v>7</v>
      </c>
      <c r="J1549" t="s">
        <v>4760</v>
      </c>
      <c r="K1549">
        <v>132</v>
      </c>
      <c r="L1549" s="32" t="s">
        <v>10013</v>
      </c>
    </row>
    <row r="1550" spans="1:12" x14ac:dyDescent="0.25">
      <c r="A1550">
        <v>153826</v>
      </c>
      <c r="B1550">
        <v>523.10246099999995</v>
      </c>
      <c r="C1550">
        <v>2</v>
      </c>
      <c r="D1550" t="s">
        <v>115</v>
      </c>
      <c r="E1550" t="s">
        <v>4729</v>
      </c>
      <c r="F1550" t="s">
        <v>4756</v>
      </c>
      <c r="G1550" t="s">
        <v>3318</v>
      </c>
      <c r="H1550" t="s">
        <v>4758</v>
      </c>
      <c r="I1550" s="4">
        <v>8</v>
      </c>
      <c r="J1550" t="s">
        <v>4760</v>
      </c>
      <c r="K1550">
        <v>871</v>
      </c>
      <c r="L1550" s="32" t="s">
        <v>10014</v>
      </c>
    </row>
    <row r="1551" spans="1:12" x14ac:dyDescent="0.25">
      <c r="A1551">
        <v>577980</v>
      </c>
      <c r="B1551">
        <v>0.35981400000000002</v>
      </c>
      <c r="C1551">
        <v>1</v>
      </c>
      <c r="D1551" t="s">
        <v>261</v>
      </c>
      <c r="E1551" t="s">
        <v>4729</v>
      </c>
      <c r="F1551" t="s">
        <v>4756</v>
      </c>
      <c r="G1551" t="s">
        <v>4046</v>
      </c>
      <c r="H1551" t="s">
        <v>4094</v>
      </c>
      <c r="I1551" s="4">
        <v>9</v>
      </c>
      <c r="J1551" t="s">
        <v>4760</v>
      </c>
      <c r="K1551">
        <v>2316</v>
      </c>
      <c r="L1551" s="32" t="s">
        <v>10015</v>
      </c>
    </row>
    <row r="1552" spans="1:12" x14ac:dyDescent="0.25">
      <c r="A1552">
        <v>450159</v>
      </c>
      <c r="B1552">
        <v>0.91722999999999999</v>
      </c>
      <c r="C1552">
        <v>2</v>
      </c>
      <c r="D1552" t="s">
        <v>4048</v>
      </c>
      <c r="E1552" t="s">
        <v>4729</v>
      </c>
      <c r="F1552" t="s">
        <v>4756</v>
      </c>
      <c r="G1552" t="s">
        <v>3318</v>
      </c>
      <c r="H1552" t="s">
        <v>4758</v>
      </c>
      <c r="I1552" s="4">
        <v>10</v>
      </c>
      <c r="J1552" t="s">
        <v>4760</v>
      </c>
      <c r="K1552">
        <v>1067</v>
      </c>
      <c r="L1552" s="32" t="s">
        <v>10016</v>
      </c>
    </row>
    <row r="1553" spans="1:12" x14ac:dyDescent="0.25">
      <c r="A1553">
        <v>545863</v>
      </c>
      <c r="B1553">
        <v>54.048594000000001</v>
      </c>
      <c r="C1553">
        <v>2</v>
      </c>
      <c r="D1553" t="s">
        <v>183</v>
      </c>
      <c r="E1553" t="s">
        <v>4729</v>
      </c>
      <c r="F1553" t="s">
        <v>4756</v>
      </c>
      <c r="G1553" t="s">
        <v>4046</v>
      </c>
      <c r="H1553" t="s">
        <v>4758</v>
      </c>
      <c r="I1553" s="4">
        <v>11</v>
      </c>
      <c r="J1553" t="s">
        <v>4760</v>
      </c>
      <c r="K1553">
        <v>4220</v>
      </c>
      <c r="L1553" s="32" t="s">
        <v>10017</v>
      </c>
    </row>
    <row r="1554" spans="1:12" x14ac:dyDescent="0.25">
      <c r="A1554">
        <v>545562</v>
      </c>
      <c r="B1554">
        <v>1.843369</v>
      </c>
      <c r="C1554">
        <v>3</v>
      </c>
      <c r="D1554" t="s">
        <v>153</v>
      </c>
      <c r="E1554" t="s">
        <v>4729</v>
      </c>
      <c r="F1554" t="s">
        <v>4756</v>
      </c>
      <c r="G1554" t="s">
        <v>4046</v>
      </c>
      <c r="H1554" t="s">
        <v>143</v>
      </c>
      <c r="I1554" s="4">
        <v>12</v>
      </c>
      <c r="J1554" t="s">
        <v>4760</v>
      </c>
      <c r="K1554">
        <v>2409</v>
      </c>
      <c r="L1554" s="32" t="s">
        <v>10018</v>
      </c>
    </row>
    <row r="1555" spans="1:12" x14ac:dyDescent="0.25">
      <c r="A1555">
        <v>521651</v>
      </c>
      <c r="B1555">
        <v>0.58206899999999995</v>
      </c>
      <c r="C1555">
        <v>1</v>
      </c>
      <c r="D1555" t="s">
        <v>438</v>
      </c>
      <c r="E1555" t="s">
        <v>4729</v>
      </c>
      <c r="F1555" t="s">
        <v>4756</v>
      </c>
      <c r="G1555" t="s">
        <v>4046</v>
      </c>
      <c r="H1555" t="s">
        <v>143</v>
      </c>
      <c r="I1555" s="4">
        <v>13</v>
      </c>
      <c r="J1555" t="s">
        <v>4760</v>
      </c>
      <c r="K1555">
        <v>1991</v>
      </c>
      <c r="L1555" s="32" t="s">
        <v>10019</v>
      </c>
    </row>
    <row r="1556" spans="1:12" x14ac:dyDescent="0.25">
      <c r="A1556">
        <v>499061</v>
      </c>
      <c r="B1556">
        <v>3.9954179999999999</v>
      </c>
      <c r="C1556">
        <v>2</v>
      </c>
      <c r="D1556" t="s">
        <v>4178</v>
      </c>
      <c r="E1556" t="s">
        <v>4729</v>
      </c>
      <c r="F1556" t="s">
        <v>4756</v>
      </c>
      <c r="G1556" t="s">
        <v>4046</v>
      </c>
      <c r="H1556" t="s">
        <v>4758</v>
      </c>
      <c r="I1556" s="4">
        <v>14</v>
      </c>
      <c r="J1556" t="s">
        <v>4760</v>
      </c>
      <c r="K1556">
        <v>1990</v>
      </c>
      <c r="L1556" s="32" t="s">
        <v>10020</v>
      </c>
    </row>
    <row r="1557" spans="1:12" x14ac:dyDescent="0.25">
      <c r="A1557">
        <v>499122</v>
      </c>
      <c r="B1557">
        <v>0.94281899999999996</v>
      </c>
      <c r="C1557">
        <v>1</v>
      </c>
      <c r="D1557" t="s">
        <v>4184</v>
      </c>
      <c r="E1557" t="s">
        <v>4729</v>
      </c>
      <c r="F1557" t="s">
        <v>4756</v>
      </c>
      <c r="G1557" t="s">
        <v>4046</v>
      </c>
      <c r="H1557" t="s">
        <v>4758</v>
      </c>
      <c r="I1557" s="4">
        <v>15</v>
      </c>
      <c r="J1557" t="s">
        <v>4760</v>
      </c>
      <c r="K1557">
        <v>2326</v>
      </c>
      <c r="L1557" s="32" t="s">
        <v>10021</v>
      </c>
    </row>
    <row r="1558" spans="1:12" x14ac:dyDescent="0.25">
      <c r="A1558">
        <v>463976</v>
      </c>
      <c r="B1558">
        <v>0.88175000000000003</v>
      </c>
      <c r="C1558">
        <v>1</v>
      </c>
      <c r="D1558" t="s">
        <v>4098</v>
      </c>
      <c r="E1558" t="s">
        <v>4729</v>
      </c>
      <c r="F1558" t="s">
        <v>4756</v>
      </c>
      <c r="G1558" t="s">
        <v>4046</v>
      </c>
      <c r="H1558" t="s">
        <v>4758</v>
      </c>
      <c r="I1558" s="4">
        <v>16</v>
      </c>
      <c r="J1558" t="s">
        <v>4760</v>
      </c>
      <c r="K1558">
        <v>2799</v>
      </c>
      <c r="L1558" s="32" t="s">
        <v>10022</v>
      </c>
    </row>
    <row r="1559" spans="1:12" x14ac:dyDescent="0.25">
      <c r="A1559">
        <v>473720</v>
      </c>
      <c r="B1559">
        <v>2.8271600000000001</v>
      </c>
      <c r="C1559">
        <v>0</v>
      </c>
      <c r="D1559" t="s">
        <v>541</v>
      </c>
      <c r="E1559" t="s">
        <v>4729</v>
      </c>
      <c r="F1559" t="s">
        <v>4756</v>
      </c>
      <c r="G1559" t="s">
        <v>4046</v>
      </c>
      <c r="H1559" t="s">
        <v>4094</v>
      </c>
      <c r="I1559" s="4">
        <v>17</v>
      </c>
      <c r="J1559" t="s">
        <v>4760</v>
      </c>
      <c r="K1559">
        <v>3173</v>
      </c>
      <c r="L1559" s="32" t="s">
        <v>10023</v>
      </c>
    </row>
    <row r="1560" spans="1:12" x14ac:dyDescent="0.25">
      <c r="A1560">
        <v>473799</v>
      </c>
      <c r="B1560">
        <v>0.47887000000000002</v>
      </c>
      <c r="C1560">
        <v>1</v>
      </c>
      <c r="D1560" t="s">
        <v>549</v>
      </c>
      <c r="E1560" t="s">
        <v>4729</v>
      </c>
      <c r="F1560" t="s">
        <v>4756</v>
      </c>
      <c r="G1560" t="s">
        <v>4046</v>
      </c>
      <c r="H1560" t="s">
        <v>4094</v>
      </c>
      <c r="I1560" s="4">
        <v>18</v>
      </c>
      <c r="J1560" t="s">
        <v>4760</v>
      </c>
      <c r="K1560">
        <v>2900</v>
      </c>
      <c r="L1560" s="32" t="s">
        <v>10024</v>
      </c>
    </row>
    <row r="1561" spans="1:12" x14ac:dyDescent="0.25">
      <c r="A1561">
        <v>473760</v>
      </c>
      <c r="B1561">
        <v>1.0167120000000001</v>
      </c>
      <c r="C1561">
        <v>2</v>
      </c>
      <c r="D1561" t="s">
        <v>545</v>
      </c>
      <c r="E1561" t="s">
        <v>4729</v>
      </c>
      <c r="F1561" t="s">
        <v>4756</v>
      </c>
      <c r="G1561" t="s">
        <v>4046</v>
      </c>
      <c r="H1561" t="s">
        <v>4094</v>
      </c>
      <c r="I1561" s="4">
        <v>19</v>
      </c>
      <c r="J1561" t="s">
        <v>4760</v>
      </c>
      <c r="K1561">
        <v>2982</v>
      </c>
      <c r="L1561" s="32" t="s">
        <v>10025</v>
      </c>
    </row>
    <row r="1562" spans="1:12" x14ac:dyDescent="0.25">
      <c r="A1562">
        <v>473700</v>
      </c>
      <c r="B1562">
        <v>0.64304799999999995</v>
      </c>
      <c r="C1562">
        <v>3</v>
      </c>
      <c r="D1562" t="s">
        <v>539</v>
      </c>
      <c r="E1562" t="s">
        <v>4729</v>
      </c>
      <c r="F1562" t="s">
        <v>4756</v>
      </c>
      <c r="G1562" t="s">
        <v>4046</v>
      </c>
      <c r="H1562" t="s">
        <v>4094</v>
      </c>
      <c r="I1562" s="4">
        <v>20</v>
      </c>
      <c r="J1562" t="s">
        <v>4760</v>
      </c>
      <c r="K1562">
        <v>3472</v>
      </c>
      <c r="L1562" s="32" t="s">
        <v>10026</v>
      </c>
    </row>
    <row r="1563" spans="1:12" x14ac:dyDescent="0.25">
      <c r="A1563">
        <v>463742</v>
      </c>
      <c r="B1563">
        <v>0.93108000000000002</v>
      </c>
      <c r="C1563">
        <v>0</v>
      </c>
      <c r="D1563" t="s">
        <v>4073</v>
      </c>
      <c r="E1563" t="s">
        <v>4729</v>
      </c>
      <c r="F1563" t="s">
        <v>4756</v>
      </c>
      <c r="G1563" t="s">
        <v>4046</v>
      </c>
      <c r="H1563" t="s">
        <v>4071</v>
      </c>
      <c r="I1563" s="4">
        <v>21</v>
      </c>
      <c r="J1563" t="s">
        <v>4760</v>
      </c>
      <c r="K1563">
        <v>2181</v>
      </c>
      <c r="L1563" s="32" t="s">
        <v>10027</v>
      </c>
    </row>
    <row r="1564" spans="1:12" x14ac:dyDescent="0.25">
      <c r="A1564">
        <v>473683</v>
      </c>
      <c r="B1564">
        <v>0.71824500000000002</v>
      </c>
      <c r="C1564">
        <v>4</v>
      </c>
      <c r="D1564" t="s">
        <v>537</v>
      </c>
      <c r="E1564" t="s">
        <v>4729</v>
      </c>
      <c r="F1564" t="s">
        <v>4756</v>
      </c>
      <c r="G1564" t="s">
        <v>4046</v>
      </c>
      <c r="H1564" t="s">
        <v>4094</v>
      </c>
      <c r="I1564" s="4">
        <v>22</v>
      </c>
      <c r="J1564" t="s">
        <v>4760</v>
      </c>
      <c r="K1564">
        <v>3429</v>
      </c>
      <c r="L1564" s="32" t="s">
        <v>10028</v>
      </c>
    </row>
    <row r="1565" spans="1:12" x14ac:dyDescent="0.25">
      <c r="A1565">
        <v>463894</v>
      </c>
      <c r="B1565">
        <v>1.0536639999999999</v>
      </c>
      <c r="C1565">
        <v>3</v>
      </c>
      <c r="D1565" t="s">
        <v>4089</v>
      </c>
      <c r="E1565" t="s">
        <v>4729</v>
      </c>
      <c r="F1565" t="s">
        <v>4756</v>
      </c>
      <c r="G1565" t="s">
        <v>4046</v>
      </c>
      <c r="H1565" t="s">
        <v>4059</v>
      </c>
      <c r="I1565" s="4">
        <v>23</v>
      </c>
      <c r="J1565" t="s">
        <v>4760</v>
      </c>
      <c r="K1565">
        <v>3159</v>
      </c>
      <c r="L1565" s="32" t="s">
        <v>10029</v>
      </c>
    </row>
    <row r="1566" spans="1:12" x14ac:dyDescent="0.25">
      <c r="A1566">
        <v>463854</v>
      </c>
      <c r="B1566">
        <v>0.79860200000000003</v>
      </c>
      <c r="C1566">
        <v>2</v>
      </c>
      <c r="D1566" t="s">
        <v>4085</v>
      </c>
      <c r="E1566" t="s">
        <v>4729</v>
      </c>
      <c r="F1566" t="s">
        <v>4756</v>
      </c>
      <c r="G1566" t="s">
        <v>4046</v>
      </c>
      <c r="H1566" t="s">
        <v>4059</v>
      </c>
      <c r="I1566" s="4">
        <v>24</v>
      </c>
      <c r="J1566" t="s">
        <v>4760</v>
      </c>
      <c r="K1566">
        <v>2969</v>
      </c>
      <c r="L1566" s="32" t="s">
        <v>10030</v>
      </c>
    </row>
    <row r="1567" spans="1:12" x14ac:dyDescent="0.25">
      <c r="A1567">
        <v>473820</v>
      </c>
      <c r="B1567">
        <v>1.80829</v>
      </c>
      <c r="C1567">
        <v>0</v>
      </c>
      <c r="D1567" t="s">
        <v>551</v>
      </c>
      <c r="E1567" t="s">
        <v>4729</v>
      </c>
      <c r="F1567" t="s">
        <v>4756</v>
      </c>
      <c r="G1567" t="s">
        <v>4046</v>
      </c>
      <c r="H1567" t="s">
        <v>4094</v>
      </c>
      <c r="I1567" s="4">
        <v>25</v>
      </c>
      <c r="J1567" t="s">
        <v>4760</v>
      </c>
      <c r="K1567">
        <v>3620</v>
      </c>
      <c r="L1567" s="32" t="s">
        <v>10031</v>
      </c>
    </row>
    <row r="1568" spans="1:12" x14ac:dyDescent="0.25">
      <c r="A1568">
        <v>473564</v>
      </c>
      <c r="B1568">
        <v>0.89938300000000004</v>
      </c>
      <c r="C1568">
        <v>1</v>
      </c>
      <c r="D1568" t="s">
        <v>525</v>
      </c>
      <c r="E1568" t="s">
        <v>4729</v>
      </c>
      <c r="F1568" t="s">
        <v>4756</v>
      </c>
      <c r="G1568" t="s">
        <v>4046</v>
      </c>
      <c r="H1568" t="s">
        <v>4094</v>
      </c>
      <c r="I1568" s="4">
        <v>26</v>
      </c>
      <c r="J1568" t="s">
        <v>4760</v>
      </c>
      <c r="K1568">
        <v>3105</v>
      </c>
      <c r="L1568" s="32" t="s">
        <v>10032</v>
      </c>
    </row>
    <row r="1569" spans="1:12" x14ac:dyDescent="0.25">
      <c r="A1569">
        <v>464130</v>
      </c>
      <c r="B1569">
        <v>0.93443600000000004</v>
      </c>
      <c r="C1569">
        <v>3</v>
      </c>
      <c r="D1569" t="s">
        <v>4114</v>
      </c>
      <c r="E1569" t="s">
        <v>4729</v>
      </c>
      <c r="F1569" t="s">
        <v>4756</v>
      </c>
      <c r="G1569" t="s">
        <v>4046</v>
      </c>
      <c r="H1569" t="s">
        <v>4094</v>
      </c>
      <c r="I1569" s="4">
        <v>27</v>
      </c>
      <c r="J1569" t="s">
        <v>4760</v>
      </c>
      <c r="K1569">
        <v>2701</v>
      </c>
      <c r="L1569" s="32" t="s">
        <v>10033</v>
      </c>
    </row>
    <row r="1570" spans="1:12" x14ac:dyDescent="0.25">
      <c r="A1570">
        <v>464238</v>
      </c>
      <c r="B1570">
        <v>0.88127299999999997</v>
      </c>
      <c r="C1570">
        <v>2</v>
      </c>
      <c r="D1570" t="s">
        <v>4124</v>
      </c>
      <c r="E1570" t="s">
        <v>4729</v>
      </c>
      <c r="F1570" t="s">
        <v>4756</v>
      </c>
      <c r="G1570" t="s">
        <v>4046</v>
      </c>
      <c r="H1570" t="s">
        <v>4094</v>
      </c>
      <c r="I1570" s="4">
        <v>28</v>
      </c>
      <c r="J1570" t="s">
        <v>4760</v>
      </c>
      <c r="K1570">
        <v>3232</v>
      </c>
      <c r="L1570" s="32" t="s">
        <v>10034</v>
      </c>
    </row>
    <row r="1571" spans="1:12" x14ac:dyDescent="0.25">
      <c r="A1571">
        <v>521550</v>
      </c>
      <c r="B1571">
        <v>1.1322840000000001</v>
      </c>
      <c r="C1571">
        <v>0</v>
      </c>
      <c r="D1571" t="s">
        <v>428</v>
      </c>
      <c r="E1571" t="s">
        <v>4729</v>
      </c>
      <c r="F1571" t="s">
        <v>4756</v>
      </c>
      <c r="G1571" t="s">
        <v>4046</v>
      </c>
      <c r="H1571" t="s">
        <v>4758</v>
      </c>
      <c r="I1571" s="4">
        <v>29</v>
      </c>
      <c r="J1571" t="s">
        <v>4760</v>
      </c>
      <c r="K1571">
        <v>1699</v>
      </c>
      <c r="L1571" s="32" t="s">
        <v>10035</v>
      </c>
    </row>
    <row r="1572" spans="1:12" x14ac:dyDescent="0.25">
      <c r="A1572">
        <v>521434</v>
      </c>
      <c r="B1572">
        <v>1.159295</v>
      </c>
      <c r="C1572">
        <v>1</v>
      </c>
      <c r="D1572" t="s">
        <v>416</v>
      </c>
      <c r="E1572" t="s">
        <v>4729</v>
      </c>
      <c r="F1572" t="s">
        <v>4756</v>
      </c>
      <c r="G1572" t="s">
        <v>4046</v>
      </c>
      <c r="H1572" t="s">
        <v>11</v>
      </c>
      <c r="I1572" s="4">
        <v>30</v>
      </c>
      <c r="J1572" t="s">
        <v>4760</v>
      </c>
      <c r="K1572">
        <v>2854</v>
      </c>
      <c r="L1572" s="32" t="s">
        <v>10036</v>
      </c>
    </row>
    <row r="1573" spans="1:12" x14ac:dyDescent="0.25">
      <c r="A1573">
        <v>499041</v>
      </c>
      <c r="B1573">
        <v>0.93286100000000005</v>
      </c>
      <c r="C1573">
        <v>3</v>
      </c>
      <c r="D1573" t="s">
        <v>4175</v>
      </c>
      <c r="E1573" t="s">
        <v>4729</v>
      </c>
      <c r="F1573" t="s">
        <v>4756</v>
      </c>
      <c r="G1573" t="s">
        <v>4046</v>
      </c>
      <c r="H1573" t="s">
        <v>4176</v>
      </c>
      <c r="I1573" s="4">
        <v>31</v>
      </c>
      <c r="J1573" t="s">
        <v>4760</v>
      </c>
      <c r="K1573">
        <v>2489</v>
      </c>
      <c r="L1573" s="32" t="s">
        <v>10037</v>
      </c>
    </row>
    <row r="1574" spans="1:12" x14ac:dyDescent="0.25">
      <c r="A1574">
        <v>512471</v>
      </c>
      <c r="B1574">
        <v>0.55908599999999997</v>
      </c>
      <c r="C1574">
        <v>0</v>
      </c>
      <c r="D1574" t="s">
        <v>61</v>
      </c>
      <c r="E1574" t="s">
        <v>4729</v>
      </c>
      <c r="F1574" t="s">
        <v>4756</v>
      </c>
      <c r="G1574" t="s">
        <v>4046</v>
      </c>
      <c r="H1574" t="s">
        <v>4758</v>
      </c>
      <c r="I1574" s="4">
        <v>32</v>
      </c>
      <c r="J1574" t="s">
        <v>4760</v>
      </c>
      <c r="K1574">
        <v>3936</v>
      </c>
      <c r="L1574" s="32" t="s">
        <v>10038</v>
      </c>
    </row>
    <row r="1575" spans="1:12" x14ac:dyDescent="0.25">
      <c r="A1575">
        <v>521291</v>
      </c>
      <c r="B1575">
        <v>1.340228</v>
      </c>
      <c r="C1575">
        <v>1</v>
      </c>
      <c r="D1575" t="s">
        <v>402</v>
      </c>
      <c r="E1575" t="s">
        <v>4729</v>
      </c>
      <c r="F1575" t="s">
        <v>4756</v>
      </c>
      <c r="G1575" t="s">
        <v>4046</v>
      </c>
      <c r="H1575" t="s">
        <v>4758</v>
      </c>
      <c r="I1575" s="4">
        <v>33</v>
      </c>
      <c r="J1575" t="s">
        <v>4760</v>
      </c>
      <c r="K1575">
        <v>3650</v>
      </c>
      <c r="L1575" s="32" t="s">
        <v>10039</v>
      </c>
    </row>
    <row r="1576" spans="1:12" x14ac:dyDescent="0.25">
      <c r="A1576">
        <v>512389</v>
      </c>
      <c r="B1576">
        <v>0.78305599999999997</v>
      </c>
      <c r="C1576">
        <v>2</v>
      </c>
      <c r="D1576" t="s">
        <v>53</v>
      </c>
      <c r="E1576" t="s">
        <v>4729</v>
      </c>
      <c r="F1576" t="s">
        <v>4756</v>
      </c>
      <c r="G1576" t="s">
        <v>4046</v>
      </c>
      <c r="H1576" t="s">
        <v>4094</v>
      </c>
      <c r="I1576" s="4">
        <v>34</v>
      </c>
      <c r="J1576" t="s">
        <v>4760</v>
      </c>
      <c r="K1576">
        <v>2266</v>
      </c>
      <c r="L1576" s="32" t="s">
        <v>10040</v>
      </c>
    </row>
    <row r="1577" spans="1:12" x14ac:dyDescent="0.25">
      <c r="A1577">
        <v>521269</v>
      </c>
      <c r="B1577">
        <v>0.50675499999999996</v>
      </c>
      <c r="C1577">
        <v>3</v>
      </c>
      <c r="D1577" t="s">
        <v>400</v>
      </c>
      <c r="E1577" t="s">
        <v>4729</v>
      </c>
      <c r="F1577" t="s">
        <v>4756</v>
      </c>
      <c r="G1577" t="s">
        <v>4046</v>
      </c>
      <c r="H1577" t="s">
        <v>4094</v>
      </c>
      <c r="I1577" s="4">
        <v>35</v>
      </c>
      <c r="J1577" t="s">
        <v>4760</v>
      </c>
      <c r="K1577">
        <v>3285</v>
      </c>
      <c r="L1577" s="32" t="s">
        <v>10041</v>
      </c>
    </row>
    <row r="1578" spans="1:12" x14ac:dyDescent="0.25">
      <c r="A1578">
        <v>512352</v>
      </c>
      <c r="B1578">
        <v>0.36550899999999997</v>
      </c>
      <c r="C1578">
        <v>0</v>
      </c>
      <c r="D1578" t="s">
        <v>49</v>
      </c>
      <c r="E1578" t="s">
        <v>4729</v>
      </c>
      <c r="F1578" t="s">
        <v>4756</v>
      </c>
      <c r="G1578" t="s">
        <v>4046</v>
      </c>
      <c r="H1578" t="s">
        <v>4094</v>
      </c>
      <c r="I1578" s="4">
        <v>36</v>
      </c>
      <c r="J1578" t="s">
        <v>4760</v>
      </c>
      <c r="K1578">
        <v>1797</v>
      </c>
      <c r="L1578" s="32" t="s">
        <v>10042</v>
      </c>
    </row>
    <row r="1579" spans="1:12" x14ac:dyDescent="0.25">
      <c r="A1579">
        <v>473779</v>
      </c>
      <c r="B1579">
        <v>1.29166</v>
      </c>
      <c r="C1579">
        <v>2</v>
      </c>
      <c r="D1579" t="s">
        <v>547</v>
      </c>
      <c r="E1579" t="s">
        <v>4729</v>
      </c>
      <c r="F1579" t="s">
        <v>4756</v>
      </c>
      <c r="G1579" t="s">
        <v>4046</v>
      </c>
      <c r="H1579" t="s">
        <v>4094</v>
      </c>
      <c r="I1579" s="4">
        <v>37</v>
      </c>
      <c r="J1579" t="s">
        <v>4760</v>
      </c>
      <c r="K1579">
        <v>3023</v>
      </c>
      <c r="L1579" s="32" t="s">
        <v>10043</v>
      </c>
    </row>
    <row r="1580" spans="1:12" x14ac:dyDescent="0.25">
      <c r="A1580">
        <v>521353</v>
      </c>
      <c r="B1580">
        <v>0.39159500000000003</v>
      </c>
      <c r="C1580">
        <v>2</v>
      </c>
      <c r="D1580" t="s">
        <v>408</v>
      </c>
      <c r="E1580" t="s">
        <v>4729</v>
      </c>
      <c r="F1580" t="s">
        <v>4756</v>
      </c>
      <c r="G1580" t="s">
        <v>4046</v>
      </c>
      <c r="H1580" t="s">
        <v>4094</v>
      </c>
      <c r="I1580" s="4">
        <v>38</v>
      </c>
      <c r="J1580" t="s">
        <v>4760</v>
      </c>
      <c r="K1580">
        <v>2952</v>
      </c>
      <c r="L1580" s="32" t="s">
        <v>10044</v>
      </c>
    </row>
    <row r="1581" spans="1:12" x14ac:dyDescent="0.25">
      <c r="A1581">
        <v>463723</v>
      </c>
      <c r="B1581">
        <v>0.85178900000000002</v>
      </c>
      <c r="C1581">
        <v>1</v>
      </c>
      <c r="D1581" t="s">
        <v>4070</v>
      </c>
      <c r="E1581" t="s">
        <v>4729</v>
      </c>
      <c r="F1581" t="s">
        <v>4756</v>
      </c>
      <c r="G1581" t="s">
        <v>4758</v>
      </c>
      <c r="H1581" t="s">
        <v>4071</v>
      </c>
      <c r="I1581" s="4">
        <v>39</v>
      </c>
      <c r="J1581" t="s">
        <v>4760</v>
      </c>
      <c r="K1581">
        <v>2297</v>
      </c>
      <c r="L1581" s="32" t="s">
        <v>10045</v>
      </c>
    </row>
    <row r="1582" spans="1:12" x14ac:dyDescent="0.25">
      <c r="A1582">
        <v>512528</v>
      </c>
      <c r="B1582">
        <v>0.65931700000000004</v>
      </c>
      <c r="C1582">
        <v>0</v>
      </c>
      <c r="D1582" t="s">
        <v>67</v>
      </c>
      <c r="E1582" t="s">
        <v>4729</v>
      </c>
      <c r="F1582" t="s">
        <v>4756</v>
      </c>
      <c r="G1582" t="s">
        <v>4046</v>
      </c>
      <c r="H1582" t="s">
        <v>4094</v>
      </c>
      <c r="I1582" s="4">
        <v>40</v>
      </c>
      <c r="J1582" t="s">
        <v>4760</v>
      </c>
      <c r="K1582">
        <v>3707</v>
      </c>
      <c r="L1582" s="32" t="s">
        <v>10046</v>
      </c>
    </row>
    <row r="1583" spans="1:12" x14ac:dyDescent="0.25">
      <c r="A1583">
        <v>498904</v>
      </c>
      <c r="B1583">
        <v>1.495709</v>
      </c>
      <c r="C1583">
        <v>3</v>
      </c>
      <c r="D1583" t="s">
        <v>4161</v>
      </c>
      <c r="E1583" t="s">
        <v>4729</v>
      </c>
      <c r="F1583" t="s">
        <v>4756</v>
      </c>
      <c r="G1583" t="s">
        <v>4046</v>
      </c>
      <c r="H1583" t="s">
        <v>4153</v>
      </c>
      <c r="I1583" s="4">
        <v>41</v>
      </c>
      <c r="J1583" t="s">
        <v>4760</v>
      </c>
      <c r="K1583">
        <v>2854</v>
      </c>
      <c r="L1583" s="32" t="s">
        <v>10047</v>
      </c>
    </row>
    <row r="1584" spans="1:12" x14ac:dyDescent="0.25">
      <c r="A1584">
        <v>512588</v>
      </c>
      <c r="B1584">
        <v>0.46537600000000001</v>
      </c>
      <c r="C1584">
        <v>0</v>
      </c>
      <c r="D1584" t="s">
        <v>73</v>
      </c>
      <c r="E1584" t="s">
        <v>4729</v>
      </c>
      <c r="F1584" t="s">
        <v>4756</v>
      </c>
      <c r="G1584" t="s">
        <v>4046</v>
      </c>
      <c r="H1584" t="s">
        <v>4094</v>
      </c>
      <c r="I1584" s="4">
        <v>42</v>
      </c>
      <c r="J1584" t="s">
        <v>4760</v>
      </c>
      <c r="K1584">
        <v>3526</v>
      </c>
      <c r="L1584" s="32" t="s">
        <v>10048</v>
      </c>
    </row>
    <row r="1585" spans="1:12" x14ac:dyDescent="0.25">
      <c r="A1585">
        <v>474017</v>
      </c>
      <c r="B1585">
        <v>0.46985500000000002</v>
      </c>
      <c r="C1585">
        <v>4</v>
      </c>
      <c r="D1585" t="s">
        <v>572</v>
      </c>
      <c r="E1585" t="s">
        <v>4729</v>
      </c>
      <c r="F1585" t="s">
        <v>4756</v>
      </c>
      <c r="G1585" t="s">
        <v>4046</v>
      </c>
      <c r="H1585" t="s">
        <v>4094</v>
      </c>
      <c r="I1585" s="4">
        <v>43</v>
      </c>
      <c r="J1585" t="s">
        <v>4760</v>
      </c>
      <c r="K1585">
        <v>1682</v>
      </c>
      <c r="L1585" s="32" t="s">
        <v>10049</v>
      </c>
    </row>
    <row r="1586" spans="1:12" x14ac:dyDescent="0.25">
      <c r="A1586">
        <v>474060</v>
      </c>
      <c r="B1586">
        <v>0.52152200000000004</v>
      </c>
      <c r="C1586">
        <v>1</v>
      </c>
      <c r="D1586" t="s">
        <v>576</v>
      </c>
      <c r="E1586" t="s">
        <v>4729</v>
      </c>
      <c r="F1586" t="s">
        <v>4756</v>
      </c>
      <c r="G1586" t="s">
        <v>4046</v>
      </c>
      <c r="H1586" t="s">
        <v>4094</v>
      </c>
      <c r="I1586" s="4">
        <v>44</v>
      </c>
      <c r="J1586" t="s">
        <v>4760</v>
      </c>
      <c r="K1586">
        <v>1639</v>
      </c>
      <c r="L1586" s="32" t="s">
        <v>10050</v>
      </c>
    </row>
    <row r="1587" spans="1:12" x14ac:dyDescent="0.25">
      <c r="A1587">
        <v>473982</v>
      </c>
      <c r="B1587">
        <v>0.61295200000000005</v>
      </c>
      <c r="C1587">
        <v>2</v>
      </c>
      <c r="D1587" t="s">
        <v>568</v>
      </c>
      <c r="E1587" t="s">
        <v>4729</v>
      </c>
      <c r="F1587" t="s">
        <v>4756</v>
      </c>
      <c r="G1587" t="s">
        <v>4046</v>
      </c>
      <c r="H1587" t="s">
        <v>4094</v>
      </c>
      <c r="I1587" s="4">
        <v>45</v>
      </c>
      <c r="J1587" t="s">
        <v>4760</v>
      </c>
      <c r="K1587">
        <v>2324</v>
      </c>
      <c r="L1587" s="32" t="s">
        <v>10051</v>
      </c>
    </row>
    <row r="1588" spans="1:12" x14ac:dyDescent="0.25">
      <c r="A1588">
        <v>473921</v>
      </c>
      <c r="B1588">
        <v>0.60219900000000004</v>
      </c>
      <c r="C1588">
        <v>3</v>
      </c>
      <c r="D1588" t="s">
        <v>562</v>
      </c>
      <c r="E1588" t="s">
        <v>4729</v>
      </c>
      <c r="F1588" t="s">
        <v>4756</v>
      </c>
      <c r="G1588" t="s">
        <v>4046</v>
      </c>
      <c r="H1588" t="s">
        <v>4758</v>
      </c>
      <c r="I1588" s="4">
        <v>46</v>
      </c>
      <c r="J1588" t="s">
        <v>4760</v>
      </c>
      <c r="K1588">
        <v>3144</v>
      </c>
      <c r="L1588" s="32" t="s">
        <v>10052</v>
      </c>
    </row>
    <row r="1589" spans="1:12" x14ac:dyDescent="0.25">
      <c r="A1589">
        <v>473864</v>
      </c>
      <c r="B1589">
        <v>0.51661000000000001</v>
      </c>
      <c r="C1589">
        <v>3</v>
      </c>
      <c r="D1589" t="s">
        <v>555</v>
      </c>
      <c r="E1589" t="s">
        <v>4729</v>
      </c>
      <c r="F1589" t="s">
        <v>4756</v>
      </c>
      <c r="G1589" t="s">
        <v>4046</v>
      </c>
      <c r="H1589" t="s">
        <v>556</v>
      </c>
      <c r="I1589" s="4">
        <v>47</v>
      </c>
      <c r="J1589" t="s">
        <v>4760</v>
      </c>
      <c r="K1589">
        <v>1979</v>
      </c>
      <c r="L1589" s="32" t="s">
        <v>10053</v>
      </c>
    </row>
    <row r="1590" spans="1:12" x14ac:dyDescent="0.25">
      <c r="A1590">
        <v>473844</v>
      </c>
      <c r="B1590">
        <v>0.63736599999999999</v>
      </c>
      <c r="C1590">
        <v>2</v>
      </c>
      <c r="D1590" t="s">
        <v>553</v>
      </c>
      <c r="E1590" t="s">
        <v>4729</v>
      </c>
      <c r="F1590" t="s">
        <v>4756</v>
      </c>
      <c r="G1590" t="s">
        <v>4046</v>
      </c>
      <c r="H1590" t="s">
        <v>4094</v>
      </c>
      <c r="I1590" s="4">
        <v>48</v>
      </c>
      <c r="J1590" t="s">
        <v>4760</v>
      </c>
      <c r="K1590">
        <v>2745</v>
      </c>
      <c r="L1590" s="32" t="s">
        <v>10054</v>
      </c>
    </row>
    <row r="1591" spans="1:12" x14ac:dyDescent="0.25">
      <c r="A1591">
        <v>473604</v>
      </c>
      <c r="B1591">
        <v>0.54999799999999999</v>
      </c>
      <c r="C1591">
        <v>3</v>
      </c>
      <c r="D1591" t="s">
        <v>529</v>
      </c>
      <c r="E1591" t="s">
        <v>4729</v>
      </c>
      <c r="F1591" t="s">
        <v>4756</v>
      </c>
      <c r="G1591" t="s">
        <v>4046</v>
      </c>
      <c r="H1591" t="s">
        <v>4094</v>
      </c>
      <c r="I1591" s="4">
        <v>49</v>
      </c>
      <c r="J1591" t="s">
        <v>4760</v>
      </c>
      <c r="K1591">
        <v>4431</v>
      </c>
      <c r="L1591" s="32" t="s">
        <v>10055</v>
      </c>
    </row>
    <row r="1592" spans="1:12" x14ac:dyDescent="0.25">
      <c r="A1592">
        <v>473642</v>
      </c>
      <c r="B1592">
        <v>0.82215800000000006</v>
      </c>
      <c r="C1592">
        <v>0</v>
      </c>
      <c r="D1592" t="s">
        <v>533</v>
      </c>
      <c r="E1592" t="s">
        <v>4729</v>
      </c>
      <c r="F1592" t="s">
        <v>4756</v>
      </c>
      <c r="G1592" t="s">
        <v>4046</v>
      </c>
      <c r="H1592" t="s">
        <v>4094</v>
      </c>
      <c r="I1592" s="4">
        <v>50</v>
      </c>
      <c r="J1592" t="s">
        <v>4760</v>
      </c>
      <c r="K1592">
        <v>2958</v>
      </c>
      <c r="L1592" s="32" t="s">
        <v>10056</v>
      </c>
    </row>
    <row r="1593" spans="1:12" x14ac:dyDescent="0.25">
      <c r="A1593">
        <v>473545</v>
      </c>
      <c r="B1593">
        <v>0.76564200000000004</v>
      </c>
      <c r="C1593">
        <v>0</v>
      </c>
      <c r="D1593" t="s">
        <v>523</v>
      </c>
      <c r="E1593" t="s">
        <v>4729</v>
      </c>
      <c r="F1593" t="s">
        <v>4756</v>
      </c>
      <c r="G1593" t="s">
        <v>4046</v>
      </c>
      <c r="H1593" t="s">
        <v>4094</v>
      </c>
      <c r="I1593" s="4">
        <v>51</v>
      </c>
      <c r="J1593" t="s">
        <v>4760</v>
      </c>
      <c r="K1593">
        <v>5087</v>
      </c>
      <c r="L1593" s="32" t="s">
        <v>10057</v>
      </c>
    </row>
    <row r="1594" spans="1:12" x14ac:dyDescent="0.25">
      <c r="A1594">
        <v>464275</v>
      </c>
      <c r="B1594">
        <v>0.42993300000000001</v>
      </c>
      <c r="C1594">
        <v>1</v>
      </c>
      <c r="D1594" t="s">
        <v>4128</v>
      </c>
      <c r="E1594" t="s">
        <v>4729</v>
      </c>
      <c r="F1594" t="s">
        <v>4756</v>
      </c>
      <c r="G1594" t="s">
        <v>4046</v>
      </c>
      <c r="H1594" t="s">
        <v>4094</v>
      </c>
      <c r="I1594" s="4">
        <v>52</v>
      </c>
      <c r="J1594" t="s">
        <v>4760</v>
      </c>
      <c r="K1594">
        <v>3436</v>
      </c>
      <c r="L1594" s="32" t="s">
        <v>10058</v>
      </c>
    </row>
    <row r="1595" spans="1:12" x14ac:dyDescent="0.25">
      <c r="A1595">
        <v>483328</v>
      </c>
      <c r="B1595">
        <v>2.0866099999999999</v>
      </c>
      <c r="C1595">
        <v>1</v>
      </c>
      <c r="D1595" t="s">
        <v>460</v>
      </c>
      <c r="E1595" t="s">
        <v>4729</v>
      </c>
      <c r="F1595" t="s">
        <v>4756</v>
      </c>
      <c r="G1595" t="s">
        <v>4046</v>
      </c>
      <c r="H1595" t="s">
        <v>4094</v>
      </c>
      <c r="I1595" s="4">
        <v>53</v>
      </c>
      <c r="J1595" t="s">
        <v>4760</v>
      </c>
      <c r="K1595">
        <v>9941</v>
      </c>
      <c r="L1595" s="32" t="s">
        <v>10059</v>
      </c>
    </row>
    <row r="1596" spans="1:12" x14ac:dyDescent="0.25">
      <c r="A1596">
        <v>483486</v>
      </c>
      <c r="B1596">
        <v>2.8138070000000002</v>
      </c>
      <c r="C1596">
        <v>3</v>
      </c>
      <c r="D1596" t="s">
        <v>476</v>
      </c>
      <c r="E1596" t="s">
        <v>4729</v>
      </c>
      <c r="F1596" t="s">
        <v>4756</v>
      </c>
      <c r="G1596" t="s">
        <v>4046</v>
      </c>
      <c r="H1596" t="s">
        <v>4758</v>
      </c>
      <c r="I1596" s="4">
        <v>54</v>
      </c>
      <c r="J1596" t="s">
        <v>4760</v>
      </c>
      <c r="K1596">
        <v>2908</v>
      </c>
      <c r="L1596" s="32" t="s">
        <v>10060</v>
      </c>
    </row>
    <row r="1597" spans="1:12" x14ac:dyDescent="0.25">
      <c r="A1597">
        <v>521331</v>
      </c>
      <c r="B1597">
        <v>1.3373299999999999</v>
      </c>
      <c r="C1597">
        <v>3</v>
      </c>
      <c r="D1597" t="s">
        <v>406</v>
      </c>
      <c r="E1597" t="s">
        <v>4729</v>
      </c>
      <c r="F1597" t="s">
        <v>4756</v>
      </c>
      <c r="G1597" t="s">
        <v>4046</v>
      </c>
      <c r="H1597" t="s">
        <v>4758</v>
      </c>
      <c r="I1597" s="4">
        <v>55</v>
      </c>
      <c r="J1597" t="s">
        <v>4760</v>
      </c>
      <c r="K1597">
        <v>1988</v>
      </c>
      <c r="L1597" s="32" t="s">
        <v>10061</v>
      </c>
    </row>
    <row r="1598" spans="1:12" x14ac:dyDescent="0.25">
      <c r="A1598">
        <v>530974</v>
      </c>
      <c r="B1598">
        <v>1.3591439999999999</v>
      </c>
      <c r="C1598">
        <v>3</v>
      </c>
      <c r="D1598" t="s">
        <v>347</v>
      </c>
      <c r="E1598" t="s">
        <v>4729</v>
      </c>
      <c r="F1598" t="s">
        <v>4756</v>
      </c>
      <c r="G1598" t="s">
        <v>4046</v>
      </c>
      <c r="H1598" t="s">
        <v>4758</v>
      </c>
      <c r="I1598" s="4">
        <v>56</v>
      </c>
      <c r="J1598" t="s">
        <v>4760</v>
      </c>
      <c r="K1598">
        <v>1264</v>
      </c>
      <c r="L1598" s="32" t="s">
        <v>10062</v>
      </c>
    </row>
    <row r="1599" spans="1:12" x14ac:dyDescent="0.25">
      <c r="A1599">
        <v>521250</v>
      </c>
      <c r="B1599">
        <v>0.25452000000000002</v>
      </c>
      <c r="C1599">
        <v>3</v>
      </c>
      <c r="D1599" t="s">
        <v>398</v>
      </c>
      <c r="E1599" t="s">
        <v>4729</v>
      </c>
      <c r="F1599" t="s">
        <v>4756</v>
      </c>
      <c r="G1599" t="s">
        <v>4046</v>
      </c>
      <c r="H1599" t="s">
        <v>4094</v>
      </c>
      <c r="I1599" s="4">
        <v>57</v>
      </c>
      <c r="J1599" t="s">
        <v>4760</v>
      </c>
      <c r="K1599">
        <v>1920</v>
      </c>
      <c r="L1599" s="32" t="s">
        <v>10063</v>
      </c>
    </row>
    <row r="1600" spans="1:12" x14ac:dyDescent="0.25">
      <c r="A1600">
        <v>521787</v>
      </c>
      <c r="B1600">
        <v>0.34765200000000002</v>
      </c>
      <c r="C1600">
        <v>1</v>
      </c>
      <c r="D1600" t="s">
        <v>452</v>
      </c>
      <c r="E1600" t="s">
        <v>4729</v>
      </c>
      <c r="F1600" t="s">
        <v>4756</v>
      </c>
      <c r="G1600" t="s">
        <v>4046</v>
      </c>
      <c r="H1600" t="s">
        <v>4094</v>
      </c>
      <c r="I1600" s="4">
        <v>58</v>
      </c>
      <c r="J1600" t="s">
        <v>4760</v>
      </c>
      <c r="K1600">
        <v>1264</v>
      </c>
      <c r="L1600" s="32" t="s">
        <v>10064</v>
      </c>
    </row>
    <row r="1601" spans="1:12" x14ac:dyDescent="0.25">
      <c r="A1601">
        <v>521229</v>
      </c>
      <c r="B1601">
        <v>0.50639800000000001</v>
      </c>
      <c r="C1601">
        <v>0</v>
      </c>
      <c r="D1601" t="s">
        <v>396</v>
      </c>
      <c r="E1601" t="s">
        <v>4729</v>
      </c>
      <c r="F1601" t="s">
        <v>4756</v>
      </c>
      <c r="G1601" t="s">
        <v>4046</v>
      </c>
      <c r="H1601" t="s">
        <v>4094</v>
      </c>
      <c r="I1601" s="4">
        <v>59</v>
      </c>
      <c r="J1601" t="s">
        <v>4760</v>
      </c>
      <c r="K1601">
        <v>2725</v>
      </c>
      <c r="L1601" s="32" t="s">
        <v>10065</v>
      </c>
    </row>
    <row r="1602" spans="1:12" x14ac:dyDescent="0.25">
      <c r="A1602">
        <v>521728</v>
      </c>
      <c r="B1602">
        <v>0.52301799999999998</v>
      </c>
      <c r="C1602">
        <v>1</v>
      </c>
      <c r="D1602" t="s">
        <v>446</v>
      </c>
      <c r="E1602" t="s">
        <v>4729</v>
      </c>
      <c r="F1602" t="s">
        <v>4756</v>
      </c>
      <c r="G1602" t="s">
        <v>4046</v>
      </c>
      <c r="H1602" t="s">
        <v>4094</v>
      </c>
      <c r="I1602" s="4">
        <v>60</v>
      </c>
      <c r="J1602" t="s">
        <v>4760</v>
      </c>
      <c r="K1602">
        <v>2404</v>
      </c>
      <c r="L1602" s="32" t="s">
        <v>10066</v>
      </c>
    </row>
    <row r="1603" spans="1:12" x14ac:dyDescent="0.25">
      <c r="A1603">
        <v>521709</v>
      </c>
      <c r="B1603">
        <v>0.40141399999999999</v>
      </c>
      <c r="C1603">
        <v>3</v>
      </c>
      <c r="D1603" t="s">
        <v>444</v>
      </c>
      <c r="E1603" t="s">
        <v>4729</v>
      </c>
      <c r="F1603" t="s">
        <v>4756</v>
      </c>
      <c r="G1603" t="s">
        <v>4046</v>
      </c>
      <c r="H1603" t="s">
        <v>4094</v>
      </c>
      <c r="I1603" s="4">
        <v>61</v>
      </c>
      <c r="J1603" t="s">
        <v>4760</v>
      </c>
      <c r="K1603">
        <v>2150</v>
      </c>
      <c r="L1603" s="32" t="s">
        <v>10067</v>
      </c>
    </row>
    <row r="1604" spans="1:12" x14ac:dyDescent="0.25">
      <c r="A1604">
        <v>474143</v>
      </c>
      <c r="B1604">
        <v>0.465198</v>
      </c>
      <c r="C1604">
        <v>0</v>
      </c>
      <c r="D1604" t="s">
        <v>584</v>
      </c>
      <c r="E1604" t="s">
        <v>4729</v>
      </c>
      <c r="F1604" t="s">
        <v>4756</v>
      </c>
      <c r="G1604" t="s">
        <v>4046</v>
      </c>
      <c r="H1604" t="s">
        <v>4094</v>
      </c>
      <c r="I1604" s="4">
        <v>62</v>
      </c>
      <c r="J1604" t="s">
        <v>4760</v>
      </c>
      <c r="K1604">
        <v>5736</v>
      </c>
      <c r="L1604" s="32" t="s">
        <v>10068</v>
      </c>
    </row>
    <row r="1605" spans="1:12" x14ac:dyDescent="0.25">
      <c r="A1605">
        <v>483605</v>
      </c>
      <c r="B1605">
        <v>0.22328300000000001</v>
      </c>
      <c r="C1605">
        <v>3</v>
      </c>
      <c r="D1605" t="s">
        <v>488</v>
      </c>
      <c r="E1605" t="s">
        <v>4729</v>
      </c>
      <c r="F1605" t="s">
        <v>4756</v>
      </c>
      <c r="G1605" t="s">
        <v>4046</v>
      </c>
      <c r="H1605" t="s">
        <v>4094</v>
      </c>
      <c r="I1605" s="4">
        <v>63</v>
      </c>
      <c r="J1605" t="s">
        <v>4760</v>
      </c>
      <c r="K1605">
        <v>1160</v>
      </c>
      <c r="L1605" s="32" t="s">
        <v>10069</v>
      </c>
    </row>
    <row r="1606" spans="1:12" x14ac:dyDescent="0.25">
      <c r="A1606">
        <v>474081</v>
      </c>
      <c r="B1606">
        <v>1.0668759999999999</v>
      </c>
      <c r="C1606">
        <v>0</v>
      </c>
      <c r="D1606" t="s">
        <v>578</v>
      </c>
      <c r="E1606" t="s">
        <v>4729</v>
      </c>
      <c r="F1606" t="s">
        <v>4756</v>
      </c>
      <c r="G1606" t="s">
        <v>4046</v>
      </c>
      <c r="H1606" t="s">
        <v>4094</v>
      </c>
      <c r="I1606" s="4">
        <v>64</v>
      </c>
      <c r="J1606" t="s">
        <v>4760</v>
      </c>
      <c r="K1606">
        <v>1504</v>
      </c>
      <c r="L1606" s="32" t="s">
        <v>10070</v>
      </c>
    </row>
    <row r="1607" spans="1:12" x14ac:dyDescent="0.25">
      <c r="A1607">
        <v>473941</v>
      </c>
      <c r="B1607">
        <v>2.0134249999999998</v>
      </c>
      <c r="C1607">
        <v>1</v>
      </c>
      <c r="D1607" t="s">
        <v>564</v>
      </c>
      <c r="E1607" t="s">
        <v>4729</v>
      </c>
      <c r="F1607" t="s">
        <v>4756</v>
      </c>
      <c r="G1607" t="s">
        <v>4046</v>
      </c>
      <c r="H1607" t="s">
        <v>4094</v>
      </c>
      <c r="I1607" s="4">
        <v>65</v>
      </c>
      <c r="J1607" t="s">
        <v>4760</v>
      </c>
      <c r="K1607">
        <v>3603</v>
      </c>
      <c r="L1607" s="32" t="s">
        <v>10071</v>
      </c>
    </row>
    <row r="1608" spans="1:12" x14ac:dyDescent="0.25">
      <c r="A1608">
        <v>483405</v>
      </c>
      <c r="B1608">
        <v>4.4480659999999999</v>
      </c>
      <c r="C1608">
        <v>0</v>
      </c>
      <c r="D1608" t="s">
        <v>468</v>
      </c>
      <c r="E1608" t="s">
        <v>4729</v>
      </c>
      <c r="F1608" t="s">
        <v>4756</v>
      </c>
      <c r="G1608" t="s">
        <v>4046</v>
      </c>
      <c r="H1608" t="s">
        <v>4758</v>
      </c>
      <c r="I1608" s="4">
        <v>66</v>
      </c>
      <c r="J1608" t="s">
        <v>4760</v>
      </c>
      <c r="K1608">
        <v>4779</v>
      </c>
      <c r="L1608" s="32" t="s">
        <v>10072</v>
      </c>
    </row>
    <row r="1609" spans="1:12" x14ac:dyDescent="0.25">
      <c r="A1609">
        <v>531130</v>
      </c>
      <c r="B1609">
        <v>0.383023</v>
      </c>
      <c r="C1609">
        <v>3</v>
      </c>
      <c r="D1609" t="s">
        <v>363</v>
      </c>
      <c r="E1609" t="s">
        <v>4729</v>
      </c>
      <c r="F1609" t="s">
        <v>4756</v>
      </c>
      <c r="G1609" t="s">
        <v>4046</v>
      </c>
      <c r="H1609" t="s">
        <v>4758</v>
      </c>
      <c r="I1609" s="4">
        <v>67</v>
      </c>
      <c r="J1609" t="s">
        <v>4760</v>
      </c>
      <c r="K1609">
        <v>2307</v>
      </c>
      <c r="L1609" s="32" t="s">
        <v>10073</v>
      </c>
    </row>
    <row r="1610" spans="1:12" x14ac:dyDescent="0.25">
      <c r="A1610">
        <v>530937</v>
      </c>
      <c r="B1610">
        <v>0.25124200000000002</v>
      </c>
      <c r="C1610">
        <v>2</v>
      </c>
      <c r="D1610" t="s">
        <v>343</v>
      </c>
      <c r="E1610" t="s">
        <v>4729</v>
      </c>
      <c r="F1610" t="s">
        <v>4756</v>
      </c>
      <c r="G1610" t="s">
        <v>4046</v>
      </c>
      <c r="H1610" t="s">
        <v>4094</v>
      </c>
      <c r="I1610" s="4">
        <v>68</v>
      </c>
      <c r="J1610" t="s">
        <v>4760</v>
      </c>
      <c r="K1610">
        <v>1422</v>
      </c>
      <c r="L1610" s="32" t="s">
        <v>10074</v>
      </c>
    </row>
    <row r="1611" spans="1:12" x14ac:dyDescent="0.25">
      <c r="A1611">
        <v>521823</v>
      </c>
      <c r="B1611">
        <v>0.25062200000000001</v>
      </c>
      <c r="C1611">
        <v>0</v>
      </c>
      <c r="D1611" t="s">
        <v>456</v>
      </c>
      <c r="E1611" t="s">
        <v>4729</v>
      </c>
      <c r="F1611" t="s">
        <v>4756</v>
      </c>
      <c r="G1611" t="s">
        <v>4046</v>
      </c>
      <c r="H1611" t="s">
        <v>4094</v>
      </c>
      <c r="I1611" s="4">
        <v>69</v>
      </c>
      <c r="J1611" t="s">
        <v>4760</v>
      </c>
      <c r="K1611">
        <v>1270</v>
      </c>
      <c r="L1611" s="32" t="s">
        <v>10075</v>
      </c>
    </row>
    <row r="1612" spans="1:12" x14ac:dyDescent="0.25">
      <c r="A1612">
        <v>530919</v>
      </c>
      <c r="B1612">
        <v>0.24943299999999999</v>
      </c>
      <c r="C1612">
        <v>1</v>
      </c>
      <c r="D1612" t="s">
        <v>341</v>
      </c>
      <c r="E1612" t="s">
        <v>4729</v>
      </c>
      <c r="F1612" t="s">
        <v>4756</v>
      </c>
      <c r="G1612" t="s">
        <v>4046</v>
      </c>
      <c r="H1612" t="s">
        <v>4094</v>
      </c>
      <c r="I1612" s="4">
        <v>70</v>
      </c>
      <c r="J1612" t="s">
        <v>4760</v>
      </c>
      <c r="K1612">
        <v>1057</v>
      </c>
      <c r="L1612" s="32" t="s">
        <v>10076</v>
      </c>
    </row>
    <row r="1613" spans="1:12" x14ac:dyDescent="0.25">
      <c r="A1613">
        <v>530955</v>
      </c>
      <c r="B1613">
        <v>0.24745700000000001</v>
      </c>
      <c r="C1613">
        <v>4</v>
      </c>
      <c r="D1613" t="s">
        <v>345</v>
      </c>
      <c r="E1613" t="s">
        <v>4729</v>
      </c>
      <c r="F1613" t="s">
        <v>4756</v>
      </c>
      <c r="G1613" t="s">
        <v>4046</v>
      </c>
      <c r="H1613" t="s">
        <v>4094</v>
      </c>
      <c r="I1613" s="4">
        <v>71</v>
      </c>
      <c r="J1613" t="s">
        <v>4760</v>
      </c>
      <c r="K1613">
        <v>1986</v>
      </c>
      <c r="L1613" s="32" t="s">
        <v>10077</v>
      </c>
    </row>
    <row r="1614" spans="1:12" x14ac:dyDescent="0.25">
      <c r="A1614">
        <v>530902</v>
      </c>
      <c r="B1614">
        <v>0.24907099999999999</v>
      </c>
      <c r="C1614">
        <v>0</v>
      </c>
      <c r="D1614" t="s">
        <v>339</v>
      </c>
      <c r="E1614" t="s">
        <v>4729</v>
      </c>
      <c r="F1614" t="s">
        <v>4756</v>
      </c>
      <c r="G1614" t="s">
        <v>4046</v>
      </c>
      <c r="H1614" t="s">
        <v>4094</v>
      </c>
      <c r="I1614" s="4">
        <v>72</v>
      </c>
      <c r="J1614" t="s">
        <v>4760</v>
      </c>
      <c r="K1614">
        <v>1866</v>
      </c>
      <c r="L1614" s="32" t="s">
        <v>10078</v>
      </c>
    </row>
    <row r="1615" spans="1:12" x14ac:dyDescent="0.25">
      <c r="A1615">
        <v>483663</v>
      </c>
      <c r="B1615">
        <v>0.49958000000000002</v>
      </c>
      <c r="C1615">
        <v>0</v>
      </c>
      <c r="D1615" t="s">
        <v>494</v>
      </c>
      <c r="E1615" t="s">
        <v>4729</v>
      </c>
      <c r="F1615" t="s">
        <v>4756</v>
      </c>
      <c r="G1615" t="s">
        <v>4046</v>
      </c>
      <c r="H1615" t="s">
        <v>4094</v>
      </c>
      <c r="I1615" s="4">
        <v>73</v>
      </c>
      <c r="J1615" t="s">
        <v>4760</v>
      </c>
      <c r="K1615">
        <v>1449</v>
      </c>
      <c r="L1615" s="32" t="s">
        <v>10079</v>
      </c>
    </row>
    <row r="1616" spans="1:12" x14ac:dyDescent="0.25">
      <c r="A1616">
        <v>483740</v>
      </c>
      <c r="B1616">
        <v>0.28656100000000001</v>
      </c>
      <c r="C1616">
        <v>3</v>
      </c>
      <c r="D1616" t="s">
        <v>502</v>
      </c>
      <c r="E1616" t="s">
        <v>4729</v>
      </c>
      <c r="F1616" t="s">
        <v>4756</v>
      </c>
      <c r="G1616" t="s">
        <v>4046</v>
      </c>
      <c r="H1616" t="s">
        <v>4094</v>
      </c>
      <c r="I1616" s="4">
        <v>74</v>
      </c>
      <c r="J1616" t="s">
        <v>4760</v>
      </c>
      <c r="K1616">
        <v>1181</v>
      </c>
      <c r="L1616" s="32" t="s">
        <v>10080</v>
      </c>
    </row>
    <row r="1617" spans="1:12" x14ac:dyDescent="0.25">
      <c r="A1617">
        <v>531055</v>
      </c>
      <c r="B1617">
        <v>0.49456299999999997</v>
      </c>
      <c r="C1617">
        <v>2</v>
      </c>
      <c r="D1617" t="s">
        <v>355</v>
      </c>
      <c r="E1617" t="s">
        <v>4729</v>
      </c>
      <c r="F1617" t="s">
        <v>4756</v>
      </c>
      <c r="G1617" t="s">
        <v>4046</v>
      </c>
      <c r="H1617" t="s">
        <v>4094</v>
      </c>
      <c r="I1617" s="4">
        <v>75</v>
      </c>
      <c r="J1617" t="s">
        <v>4760</v>
      </c>
      <c r="K1617">
        <v>2235</v>
      </c>
      <c r="L1617" s="32" t="s">
        <v>10081</v>
      </c>
    </row>
    <row r="1618" spans="1:12" x14ac:dyDescent="0.25">
      <c r="A1618">
        <v>483781</v>
      </c>
      <c r="B1618">
        <v>0.24809200000000001</v>
      </c>
      <c r="C1618">
        <v>0</v>
      </c>
      <c r="D1618" t="s">
        <v>506</v>
      </c>
      <c r="E1618" t="s">
        <v>4729</v>
      </c>
      <c r="F1618" t="s">
        <v>4756</v>
      </c>
      <c r="G1618" t="s">
        <v>4046</v>
      </c>
      <c r="H1618" t="s">
        <v>4094</v>
      </c>
      <c r="I1618" s="4">
        <v>76</v>
      </c>
      <c r="J1618" t="s">
        <v>4760</v>
      </c>
      <c r="K1618">
        <v>1363</v>
      </c>
      <c r="L1618" s="32" t="s">
        <v>10082</v>
      </c>
    </row>
    <row r="1619" spans="1:12" x14ac:dyDescent="0.25">
      <c r="A1619">
        <v>498623</v>
      </c>
      <c r="B1619">
        <v>0.24821499999999999</v>
      </c>
      <c r="C1619">
        <v>3</v>
      </c>
      <c r="D1619" t="s">
        <v>4136</v>
      </c>
      <c r="E1619" t="s">
        <v>4729</v>
      </c>
      <c r="F1619" t="s">
        <v>4756</v>
      </c>
      <c r="G1619" t="s">
        <v>4046</v>
      </c>
      <c r="H1619" t="s">
        <v>4094</v>
      </c>
      <c r="I1619" s="4">
        <v>77</v>
      </c>
      <c r="J1619" t="s">
        <v>4760</v>
      </c>
      <c r="K1619">
        <v>1910</v>
      </c>
      <c r="L1619" s="32" t="s">
        <v>10083</v>
      </c>
    </row>
    <row r="1620" spans="1:12" x14ac:dyDescent="0.25">
      <c r="A1620">
        <v>483643</v>
      </c>
      <c r="B1620">
        <v>0.28500599999999998</v>
      </c>
      <c r="C1620">
        <v>1</v>
      </c>
      <c r="D1620" t="s">
        <v>492</v>
      </c>
      <c r="E1620" t="s">
        <v>4729</v>
      </c>
      <c r="F1620" t="s">
        <v>4756</v>
      </c>
      <c r="G1620" t="s">
        <v>4046</v>
      </c>
      <c r="H1620" t="s">
        <v>4094</v>
      </c>
      <c r="I1620" s="4">
        <v>78</v>
      </c>
      <c r="J1620" t="s">
        <v>4760</v>
      </c>
      <c r="K1620">
        <v>1485</v>
      </c>
      <c r="L1620" s="32" t="s">
        <v>10084</v>
      </c>
    </row>
    <row r="1621" spans="1:12" x14ac:dyDescent="0.25">
      <c r="A1621">
        <v>483722</v>
      </c>
      <c r="B1621">
        <v>0.28000799999999998</v>
      </c>
      <c r="C1621">
        <v>2</v>
      </c>
      <c r="D1621" t="s">
        <v>500</v>
      </c>
      <c r="E1621" t="s">
        <v>4729</v>
      </c>
      <c r="F1621" t="s">
        <v>4756</v>
      </c>
      <c r="G1621" t="s">
        <v>4046</v>
      </c>
      <c r="H1621" t="s">
        <v>4094</v>
      </c>
      <c r="I1621" s="4">
        <v>79</v>
      </c>
      <c r="J1621" t="s">
        <v>4760</v>
      </c>
      <c r="K1621">
        <v>1246</v>
      </c>
      <c r="L1621" s="32" t="s">
        <v>10085</v>
      </c>
    </row>
    <row r="1622" spans="1:12" x14ac:dyDescent="0.25">
      <c r="A1622">
        <v>483759</v>
      </c>
      <c r="B1622">
        <v>0.55968099999999998</v>
      </c>
      <c r="C1622">
        <v>1</v>
      </c>
      <c r="D1622" t="s">
        <v>504</v>
      </c>
      <c r="E1622" t="s">
        <v>4729</v>
      </c>
      <c r="F1622" t="s">
        <v>4756</v>
      </c>
      <c r="G1622" t="s">
        <v>4046</v>
      </c>
      <c r="H1622" t="s">
        <v>4094</v>
      </c>
      <c r="I1622" s="4">
        <v>80</v>
      </c>
      <c r="J1622" t="s">
        <v>4760</v>
      </c>
      <c r="K1622">
        <v>1519</v>
      </c>
      <c r="L1622" s="32" t="s">
        <v>10086</v>
      </c>
    </row>
    <row r="1623" spans="1:12" x14ac:dyDescent="0.25">
      <c r="A1623">
        <v>483940</v>
      </c>
      <c r="B1623">
        <v>0.322876</v>
      </c>
      <c r="C1623">
        <v>2</v>
      </c>
      <c r="D1623" t="s">
        <v>519</v>
      </c>
      <c r="E1623" t="s">
        <v>4729</v>
      </c>
      <c r="F1623" t="s">
        <v>4756</v>
      </c>
      <c r="G1623" t="s">
        <v>4046</v>
      </c>
      <c r="H1623" t="s">
        <v>4094</v>
      </c>
      <c r="I1623" s="4">
        <v>81</v>
      </c>
      <c r="J1623" t="s">
        <v>4760</v>
      </c>
      <c r="K1623">
        <v>2539</v>
      </c>
      <c r="L1623" s="32" t="s">
        <v>10087</v>
      </c>
    </row>
    <row r="1624" spans="1:12" x14ac:dyDescent="0.25">
      <c r="A1624">
        <v>483584</v>
      </c>
      <c r="B1624">
        <v>0.43537599999999999</v>
      </c>
      <c r="C1624">
        <v>1</v>
      </c>
      <c r="D1624" t="s">
        <v>486</v>
      </c>
      <c r="E1624" t="s">
        <v>4729</v>
      </c>
      <c r="F1624" t="s">
        <v>4756</v>
      </c>
      <c r="G1624" t="s">
        <v>4046</v>
      </c>
      <c r="H1624" t="s">
        <v>4094</v>
      </c>
      <c r="I1624" s="4">
        <v>82</v>
      </c>
      <c r="J1624" t="s">
        <v>4760</v>
      </c>
      <c r="K1624">
        <v>1530</v>
      </c>
      <c r="L1624" s="32" t="s">
        <v>10088</v>
      </c>
    </row>
    <row r="1625" spans="1:12" x14ac:dyDescent="0.25">
      <c r="A1625">
        <v>483684</v>
      </c>
      <c r="B1625">
        <v>0.41010000000000002</v>
      </c>
      <c r="C1625">
        <v>2</v>
      </c>
      <c r="D1625" t="s">
        <v>496</v>
      </c>
      <c r="E1625" t="s">
        <v>4729</v>
      </c>
      <c r="F1625" t="s">
        <v>4756</v>
      </c>
      <c r="G1625" t="s">
        <v>4046</v>
      </c>
      <c r="H1625" t="s">
        <v>4094</v>
      </c>
      <c r="I1625" s="4">
        <v>83</v>
      </c>
      <c r="J1625" t="s">
        <v>4760</v>
      </c>
      <c r="K1625">
        <v>1163</v>
      </c>
      <c r="L1625" s="32" t="s">
        <v>10089</v>
      </c>
    </row>
    <row r="1626" spans="1:12" x14ac:dyDescent="0.25">
      <c r="A1626">
        <v>483529</v>
      </c>
      <c r="B1626">
        <v>0.44906000000000001</v>
      </c>
      <c r="C1626">
        <v>0</v>
      </c>
      <c r="D1626" t="s">
        <v>480</v>
      </c>
      <c r="E1626" t="s">
        <v>4729</v>
      </c>
      <c r="F1626" t="s">
        <v>4756</v>
      </c>
      <c r="G1626" t="s">
        <v>4046</v>
      </c>
      <c r="H1626" t="s">
        <v>4094</v>
      </c>
      <c r="I1626" s="4">
        <v>84</v>
      </c>
      <c r="J1626" t="s">
        <v>4760</v>
      </c>
      <c r="K1626">
        <v>2402</v>
      </c>
      <c r="L1626" s="32" t="s">
        <v>10090</v>
      </c>
    </row>
    <row r="1627" spans="1:12" x14ac:dyDescent="0.25">
      <c r="A1627">
        <v>483507</v>
      </c>
      <c r="B1627">
        <v>0.92227800000000004</v>
      </c>
      <c r="C1627">
        <v>3</v>
      </c>
      <c r="D1627" t="s">
        <v>478</v>
      </c>
      <c r="E1627" t="s">
        <v>4729</v>
      </c>
      <c r="F1627" t="s">
        <v>4756</v>
      </c>
      <c r="G1627" t="s">
        <v>4046</v>
      </c>
      <c r="H1627" t="s">
        <v>4758</v>
      </c>
      <c r="I1627" s="4">
        <v>85</v>
      </c>
      <c r="J1627" t="s">
        <v>4760</v>
      </c>
      <c r="K1627">
        <v>2441</v>
      </c>
      <c r="L1627" s="32" t="s">
        <v>10091</v>
      </c>
    </row>
    <row r="1628" spans="1:12" x14ac:dyDescent="0.25">
      <c r="A1628">
        <v>483548</v>
      </c>
      <c r="B1628">
        <v>0.38644899999999999</v>
      </c>
      <c r="C1628">
        <v>2</v>
      </c>
      <c r="D1628" t="s">
        <v>482</v>
      </c>
      <c r="E1628" t="s">
        <v>4729</v>
      </c>
      <c r="F1628" t="s">
        <v>4756</v>
      </c>
      <c r="G1628" t="s">
        <v>4046</v>
      </c>
      <c r="H1628" t="s">
        <v>4094</v>
      </c>
      <c r="I1628" s="4">
        <v>86</v>
      </c>
      <c r="J1628" t="s">
        <v>4760</v>
      </c>
      <c r="K1628">
        <v>2485</v>
      </c>
      <c r="L1628" s="32" t="s">
        <v>10092</v>
      </c>
    </row>
    <row r="1629" spans="1:12" x14ac:dyDescent="0.25">
      <c r="A1629">
        <v>483801</v>
      </c>
      <c r="B1629">
        <v>0.64226399999999995</v>
      </c>
      <c r="C1629">
        <v>1</v>
      </c>
      <c r="D1629" t="s">
        <v>508</v>
      </c>
      <c r="E1629" t="s">
        <v>4729</v>
      </c>
      <c r="F1629" t="s">
        <v>4756</v>
      </c>
      <c r="G1629" t="s">
        <v>4046</v>
      </c>
      <c r="H1629" t="s">
        <v>4758</v>
      </c>
      <c r="I1629" s="4">
        <v>87</v>
      </c>
      <c r="J1629" t="s">
        <v>4760</v>
      </c>
      <c r="K1629">
        <v>2810</v>
      </c>
      <c r="L1629" s="32" t="s">
        <v>10093</v>
      </c>
    </row>
    <row r="1630" spans="1:12" x14ac:dyDescent="0.25">
      <c r="A1630">
        <v>577901</v>
      </c>
      <c r="B1630">
        <v>1.0086889999999999</v>
      </c>
      <c r="C1630">
        <v>2</v>
      </c>
      <c r="D1630" t="s">
        <v>253</v>
      </c>
      <c r="E1630" t="s">
        <v>4729</v>
      </c>
      <c r="F1630" t="s">
        <v>4756</v>
      </c>
      <c r="G1630" t="s">
        <v>4046</v>
      </c>
      <c r="H1630" t="s">
        <v>229</v>
      </c>
      <c r="I1630" s="4">
        <v>88</v>
      </c>
      <c r="J1630" t="s">
        <v>4760</v>
      </c>
      <c r="K1630">
        <v>2111</v>
      </c>
      <c r="L1630" s="32" t="s">
        <v>10094</v>
      </c>
    </row>
    <row r="1631" spans="1:12" x14ac:dyDescent="0.25">
      <c r="A1631">
        <v>531170</v>
      </c>
      <c r="B1631">
        <v>0.55889999999999995</v>
      </c>
      <c r="C1631">
        <v>1</v>
      </c>
      <c r="D1631" t="s">
        <v>367</v>
      </c>
      <c r="E1631" t="s">
        <v>4729</v>
      </c>
      <c r="F1631" t="s">
        <v>4756</v>
      </c>
      <c r="G1631" t="s">
        <v>4046</v>
      </c>
      <c r="H1631" t="s">
        <v>4094</v>
      </c>
      <c r="I1631" s="4">
        <v>89</v>
      </c>
      <c r="J1631" t="s">
        <v>4760</v>
      </c>
      <c r="K1631">
        <v>3062</v>
      </c>
      <c r="L1631" s="32" t="s">
        <v>10095</v>
      </c>
    </row>
    <row r="1632" spans="1:12" x14ac:dyDescent="0.25">
      <c r="A1632">
        <v>531210</v>
      </c>
      <c r="B1632">
        <v>0.31434499999999999</v>
      </c>
      <c r="C1632">
        <v>2</v>
      </c>
      <c r="D1632" t="s">
        <v>369</v>
      </c>
      <c r="E1632" t="s">
        <v>4729</v>
      </c>
      <c r="F1632" t="s">
        <v>4756</v>
      </c>
      <c r="G1632" t="s">
        <v>4046</v>
      </c>
      <c r="H1632" t="s">
        <v>4094</v>
      </c>
      <c r="I1632" s="4">
        <v>90</v>
      </c>
      <c r="J1632" t="s">
        <v>4760</v>
      </c>
      <c r="K1632">
        <v>1588</v>
      </c>
      <c r="L1632" s="32" t="s">
        <v>10096</v>
      </c>
    </row>
    <row r="1633" spans="1:12" x14ac:dyDescent="0.25">
      <c r="A1633">
        <v>531191</v>
      </c>
      <c r="B1633">
        <v>0.249503</v>
      </c>
      <c r="C1633">
        <v>3</v>
      </c>
      <c r="D1633" t="s">
        <v>368</v>
      </c>
      <c r="E1633" t="s">
        <v>4729</v>
      </c>
      <c r="F1633" t="s">
        <v>4756</v>
      </c>
      <c r="G1633" t="s">
        <v>4046</v>
      </c>
      <c r="H1633" t="s">
        <v>4094</v>
      </c>
      <c r="I1633" s="4">
        <v>91</v>
      </c>
      <c r="J1633" t="s">
        <v>4760</v>
      </c>
      <c r="K1633">
        <v>1795</v>
      </c>
      <c r="L1633" s="32" t="s">
        <v>10097</v>
      </c>
    </row>
    <row r="1634" spans="1:12" x14ac:dyDescent="0.25">
      <c r="A1634">
        <v>498723</v>
      </c>
      <c r="B1634">
        <v>0.24931400000000001</v>
      </c>
      <c r="C1634">
        <v>2</v>
      </c>
      <c r="D1634" t="s">
        <v>4143</v>
      </c>
      <c r="E1634" t="s">
        <v>4729</v>
      </c>
      <c r="F1634" t="s">
        <v>4756</v>
      </c>
      <c r="G1634" t="s">
        <v>4046</v>
      </c>
      <c r="H1634" t="s">
        <v>4094</v>
      </c>
      <c r="I1634" s="4">
        <v>92</v>
      </c>
      <c r="J1634" t="s">
        <v>4760</v>
      </c>
      <c r="K1634">
        <v>1724</v>
      </c>
      <c r="L1634" s="32" t="s">
        <v>10098</v>
      </c>
    </row>
    <row r="1635" spans="1:12" x14ac:dyDescent="0.25">
      <c r="A1635">
        <v>498702</v>
      </c>
      <c r="B1635">
        <v>0.50659699999999996</v>
      </c>
      <c r="C1635">
        <v>1</v>
      </c>
      <c r="D1635" t="s">
        <v>4142</v>
      </c>
      <c r="E1635" t="s">
        <v>4729</v>
      </c>
      <c r="F1635" t="s">
        <v>4756</v>
      </c>
      <c r="G1635" t="s">
        <v>4046</v>
      </c>
      <c r="H1635" t="s">
        <v>4094</v>
      </c>
      <c r="I1635" s="4">
        <v>93</v>
      </c>
      <c r="J1635" t="s">
        <v>4760</v>
      </c>
      <c r="K1635">
        <v>2395</v>
      </c>
      <c r="L1635" s="32" t="s">
        <v>10099</v>
      </c>
    </row>
    <row r="1636" spans="1:12" x14ac:dyDescent="0.25">
      <c r="A1636">
        <v>483921</v>
      </c>
      <c r="B1636">
        <v>0.37822099999999997</v>
      </c>
      <c r="C1636">
        <v>0</v>
      </c>
      <c r="D1636" t="s">
        <v>518</v>
      </c>
      <c r="E1636" t="s">
        <v>4729</v>
      </c>
      <c r="F1636" t="s">
        <v>4756</v>
      </c>
      <c r="G1636" t="s">
        <v>4046</v>
      </c>
      <c r="H1636" t="s">
        <v>4094</v>
      </c>
      <c r="I1636" s="4">
        <v>94</v>
      </c>
      <c r="J1636" t="s">
        <v>4760</v>
      </c>
      <c r="K1636">
        <v>1094</v>
      </c>
      <c r="L1636" s="32" t="s">
        <v>10100</v>
      </c>
    </row>
    <row r="1637" spans="1:12" x14ac:dyDescent="0.25">
      <c r="A1637">
        <v>498680</v>
      </c>
      <c r="B1637">
        <v>0.50541899999999995</v>
      </c>
      <c r="C1637">
        <v>2</v>
      </c>
      <c r="D1637" t="s">
        <v>4141</v>
      </c>
      <c r="E1637" t="s">
        <v>4729</v>
      </c>
      <c r="F1637" t="s">
        <v>4756</v>
      </c>
      <c r="G1637" t="s">
        <v>4046</v>
      </c>
      <c r="H1637" t="s">
        <v>4094</v>
      </c>
      <c r="I1637" s="4">
        <v>95</v>
      </c>
      <c r="J1637" t="s">
        <v>4760</v>
      </c>
      <c r="K1637">
        <v>2696</v>
      </c>
      <c r="L1637" s="32" t="s">
        <v>10101</v>
      </c>
    </row>
    <row r="1638" spans="1:12" x14ac:dyDescent="0.25">
      <c r="A1638">
        <v>483899</v>
      </c>
      <c r="B1638">
        <v>1.2657799999999999</v>
      </c>
      <c r="C1638">
        <v>3</v>
      </c>
      <c r="D1638" t="s">
        <v>517</v>
      </c>
      <c r="E1638" t="s">
        <v>4729</v>
      </c>
      <c r="F1638" t="s">
        <v>4756</v>
      </c>
      <c r="G1638" t="s">
        <v>4046</v>
      </c>
      <c r="H1638" t="s">
        <v>4094</v>
      </c>
      <c r="I1638" s="4">
        <v>96</v>
      </c>
      <c r="J1638" t="s">
        <v>4760</v>
      </c>
      <c r="K1638">
        <v>1255</v>
      </c>
      <c r="L1638" s="32" t="s">
        <v>10102</v>
      </c>
    </row>
    <row r="1639" spans="1:12" x14ac:dyDescent="0.25">
      <c r="A1639">
        <v>498659</v>
      </c>
      <c r="B1639">
        <v>0.61156999999999995</v>
      </c>
      <c r="C1639">
        <v>1</v>
      </c>
      <c r="D1639" t="s">
        <v>4140</v>
      </c>
      <c r="E1639" t="s">
        <v>4729</v>
      </c>
      <c r="F1639" t="s">
        <v>4756</v>
      </c>
      <c r="G1639" t="s">
        <v>4046</v>
      </c>
      <c r="H1639" t="s">
        <v>4094</v>
      </c>
      <c r="I1639" s="4">
        <v>97</v>
      </c>
      <c r="J1639" t="s">
        <v>4760</v>
      </c>
      <c r="K1639">
        <v>2121</v>
      </c>
      <c r="L1639" s="32" t="s">
        <v>10103</v>
      </c>
    </row>
    <row r="1640" spans="1:12" x14ac:dyDescent="0.25">
      <c r="A1640">
        <v>483845</v>
      </c>
      <c r="B1640">
        <v>0.376529</v>
      </c>
      <c r="C1640">
        <v>2</v>
      </c>
      <c r="D1640" t="s">
        <v>512</v>
      </c>
      <c r="E1640" t="s">
        <v>4729</v>
      </c>
      <c r="F1640" t="s">
        <v>4756</v>
      </c>
      <c r="G1640" t="s">
        <v>4046</v>
      </c>
      <c r="H1640" t="s">
        <v>4094</v>
      </c>
      <c r="I1640" s="4">
        <v>98</v>
      </c>
      <c r="J1640" t="s">
        <v>4760</v>
      </c>
      <c r="K1640">
        <v>2054</v>
      </c>
      <c r="L1640" s="32" t="s">
        <v>10104</v>
      </c>
    </row>
    <row r="1641" spans="1:12" x14ac:dyDescent="0.25">
      <c r="A1641">
        <v>577581</v>
      </c>
      <c r="B1641">
        <v>0.79812399999999994</v>
      </c>
      <c r="C1641">
        <v>2</v>
      </c>
      <c r="D1641" t="s">
        <v>221</v>
      </c>
      <c r="E1641" t="s">
        <v>4729</v>
      </c>
      <c r="F1641" t="s">
        <v>4756</v>
      </c>
      <c r="G1641" t="s">
        <v>4046</v>
      </c>
      <c r="H1641" t="s">
        <v>4094</v>
      </c>
      <c r="I1641" s="4">
        <v>99</v>
      </c>
      <c r="J1641" t="s">
        <v>4760</v>
      </c>
      <c r="K1641">
        <v>1793</v>
      </c>
      <c r="L1641" s="32" t="s">
        <v>10105</v>
      </c>
    </row>
    <row r="1642" spans="1:12" x14ac:dyDescent="0.25">
      <c r="A1642">
        <v>577542</v>
      </c>
      <c r="B1642">
        <v>0.37922400000000001</v>
      </c>
      <c r="C1642">
        <v>3</v>
      </c>
      <c r="D1642" t="s">
        <v>217</v>
      </c>
      <c r="E1642" t="s">
        <v>4729</v>
      </c>
      <c r="F1642" t="s">
        <v>4756</v>
      </c>
      <c r="G1642" t="s">
        <v>4046</v>
      </c>
      <c r="H1642" t="s">
        <v>4094</v>
      </c>
      <c r="I1642" s="4">
        <v>100</v>
      </c>
      <c r="J1642" t="s">
        <v>4760</v>
      </c>
      <c r="K1642">
        <v>1504</v>
      </c>
      <c r="L1642" s="32" t="s">
        <v>10106</v>
      </c>
    </row>
    <row r="1643" spans="1:12" x14ac:dyDescent="0.25">
      <c r="A1643">
        <v>554009</v>
      </c>
      <c r="B1643">
        <v>0.31285299999999999</v>
      </c>
      <c r="C1643">
        <v>2</v>
      </c>
      <c r="D1643" t="s">
        <v>592</v>
      </c>
      <c r="E1643" t="s">
        <v>4729</v>
      </c>
      <c r="F1643" t="s">
        <v>4756</v>
      </c>
      <c r="G1643" t="s">
        <v>4046</v>
      </c>
      <c r="H1643" t="s">
        <v>4094</v>
      </c>
      <c r="I1643" s="4">
        <v>101</v>
      </c>
      <c r="J1643" t="s">
        <v>4760</v>
      </c>
      <c r="K1643">
        <v>1919</v>
      </c>
      <c r="L1643" s="32" t="s">
        <v>10107</v>
      </c>
    </row>
    <row r="1644" spans="1:12" x14ac:dyDescent="0.25">
      <c r="A1644">
        <v>498742</v>
      </c>
      <c r="B1644">
        <v>0.25161800000000001</v>
      </c>
      <c r="C1644">
        <v>3</v>
      </c>
      <c r="D1644" t="s">
        <v>4144</v>
      </c>
      <c r="E1644" t="s">
        <v>4729</v>
      </c>
      <c r="F1644" t="s">
        <v>4756</v>
      </c>
      <c r="G1644" t="s">
        <v>4046</v>
      </c>
      <c r="H1644" t="s">
        <v>4094</v>
      </c>
      <c r="I1644" s="4">
        <v>102</v>
      </c>
      <c r="J1644" t="s">
        <v>4760</v>
      </c>
      <c r="K1644">
        <v>1139</v>
      </c>
      <c r="L1644" s="32" t="s">
        <v>10108</v>
      </c>
    </row>
    <row r="1645" spans="1:12" x14ac:dyDescent="0.25">
      <c r="A1645">
        <v>553990</v>
      </c>
      <c r="B1645">
        <v>0.50157700000000005</v>
      </c>
      <c r="C1645">
        <v>1</v>
      </c>
      <c r="D1645" t="s">
        <v>590</v>
      </c>
      <c r="E1645" t="s">
        <v>4729</v>
      </c>
      <c r="F1645" t="s">
        <v>4756</v>
      </c>
      <c r="G1645" t="s">
        <v>4046</v>
      </c>
      <c r="H1645" t="s">
        <v>4094</v>
      </c>
      <c r="I1645" s="4">
        <v>103</v>
      </c>
      <c r="J1645" t="s">
        <v>4760</v>
      </c>
      <c r="K1645">
        <v>1952</v>
      </c>
      <c r="L1645" s="32" t="s">
        <v>10109</v>
      </c>
    </row>
    <row r="1646" spans="1:12" x14ac:dyDescent="0.25">
      <c r="A1646">
        <v>498824</v>
      </c>
      <c r="B1646">
        <v>0.49551099999999998</v>
      </c>
      <c r="C1646">
        <v>0</v>
      </c>
      <c r="D1646" t="s">
        <v>4152</v>
      </c>
      <c r="E1646" t="s">
        <v>4729</v>
      </c>
      <c r="F1646" t="s">
        <v>4756</v>
      </c>
      <c r="G1646" t="s">
        <v>4046</v>
      </c>
      <c r="H1646" t="s">
        <v>4153</v>
      </c>
      <c r="I1646" s="4">
        <v>104</v>
      </c>
      <c r="J1646" t="s">
        <v>4760</v>
      </c>
      <c r="K1646">
        <v>1475</v>
      </c>
      <c r="L1646" s="32" t="s">
        <v>10110</v>
      </c>
    </row>
    <row r="1647" spans="1:12" x14ac:dyDescent="0.25">
      <c r="A1647">
        <v>483881</v>
      </c>
      <c r="B1647">
        <v>0.25130799999999998</v>
      </c>
      <c r="C1647">
        <v>2</v>
      </c>
      <c r="D1647" t="s">
        <v>515</v>
      </c>
      <c r="E1647" t="s">
        <v>4729</v>
      </c>
      <c r="F1647" t="s">
        <v>4756</v>
      </c>
      <c r="G1647" t="s">
        <v>4046</v>
      </c>
      <c r="H1647" t="s">
        <v>4094</v>
      </c>
      <c r="I1647" s="4">
        <v>105</v>
      </c>
      <c r="J1647" t="s">
        <v>4760</v>
      </c>
      <c r="K1647">
        <v>1040</v>
      </c>
      <c r="L1647" s="32" t="s">
        <v>10111</v>
      </c>
    </row>
    <row r="1648" spans="1:12" x14ac:dyDescent="0.25">
      <c r="A1648">
        <v>577640</v>
      </c>
      <c r="B1648">
        <v>1.3450530000000001</v>
      </c>
      <c r="C1648">
        <v>2</v>
      </c>
      <c r="D1648" t="s">
        <v>226</v>
      </c>
      <c r="E1648" t="s">
        <v>4729</v>
      </c>
      <c r="F1648" t="s">
        <v>4756</v>
      </c>
      <c r="G1648" t="s">
        <v>4046</v>
      </c>
      <c r="H1648" t="s">
        <v>4758</v>
      </c>
      <c r="I1648" s="4">
        <v>106</v>
      </c>
      <c r="J1648" t="s">
        <v>4760</v>
      </c>
      <c r="K1648">
        <v>1317</v>
      </c>
      <c r="L1648" s="32" t="s">
        <v>10112</v>
      </c>
    </row>
    <row r="1649" spans="1:12" x14ac:dyDescent="0.25">
      <c r="A1649">
        <v>577562</v>
      </c>
      <c r="B1649">
        <v>0.25637300000000002</v>
      </c>
      <c r="C1649">
        <v>1</v>
      </c>
      <c r="D1649" t="s">
        <v>219</v>
      </c>
      <c r="E1649" t="s">
        <v>4729</v>
      </c>
      <c r="F1649" t="s">
        <v>4756</v>
      </c>
      <c r="G1649" t="s">
        <v>4046</v>
      </c>
      <c r="H1649" t="s">
        <v>4094</v>
      </c>
      <c r="I1649" s="4">
        <v>107</v>
      </c>
      <c r="J1649" t="s">
        <v>4760</v>
      </c>
      <c r="K1649">
        <v>1351</v>
      </c>
      <c r="L1649" s="32" t="s">
        <v>10113</v>
      </c>
    </row>
    <row r="1650" spans="1:12" x14ac:dyDescent="0.25">
      <c r="A1650">
        <v>554087</v>
      </c>
      <c r="B1650">
        <v>0.51786500000000002</v>
      </c>
      <c r="C1650">
        <v>0</v>
      </c>
      <c r="D1650" t="s">
        <v>600</v>
      </c>
      <c r="E1650" t="s">
        <v>4729</v>
      </c>
      <c r="F1650" t="s">
        <v>4756</v>
      </c>
      <c r="G1650" t="s">
        <v>4046</v>
      </c>
      <c r="H1650" t="s">
        <v>4094</v>
      </c>
      <c r="I1650" s="4">
        <v>108</v>
      </c>
      <c r="J1650" t="s">
        <v>4760</v>
      </c>
      <c r="K1650">
        <v>2448</v>
      </c>
      <c r="L1650" s="32" t="s">
        <v>10114</v>
      </c>
    </row>
    <row r="1651" spans="1:12" x14ac:dyDescent="0.25">
      <c r="A1651">
        <v>554070</v>
      </c>
      <c r="B1651">
        <v>0.51337500000000003</v>
      </c>
      <c r="C1651">
        <v>3</v>
      </c>
      <c r="D1651" t="s">
        <v>598</v>
      </c>
      <c r="E1651" t="s">
        <v>4729</v>
      </c>
      <c r="F1651" t="s">
        <v>4756</v>
      </c>
      <c r="G1651" t="s">
        <v>4046</v>
      </c>
      <c r="H1651" t="s">
        <v>4094</v>
      </c>
      <c r="I1651" s="4">
        <v>109</v>
      </c>
      <c r="J1651" t="s">
        <v>4760</v>
      </c>
      <c r="K1651">
        <v>2031</v>
      </c>
      <c r="L1651" s="32" t="s">
        <v>10115</v>
      </c>
    </row>
    <row r="1652" spans="1:12" x14ac:dyDescent="0.25">
      <c r="A1652">
        <v>554050</v>
      </c>
      <c r="B1652">
        <v>0.515926</v>
      </c>
      <c r="C1652">
        <v>0</v>
      </c>
      <c r="D1652" t="s">
        <v>596</v>
      </c>
      <c r="E1652" t="s">
        <v>4729</v>
      </c>
      <c r="F1652" t="s">
        <v>4756</v>
      </c>
      <c r="G1652" t="s">
        <v>4046</v>
      </c>
      <c r="H1652" t="s">
        <v>4094</v>
      </c>
      <c r="I1652" s="4">
        <v>110</v>
      </c>
      <c r="J1652" t="s">
        <v>4760</v>
      </c>
      <c r="K1652">
        <v>1967</v>
      </c>
      <c r="L1652" s="32" t="s">
        <v>10116</v>
      </c>
    </row>
    <row r="1653" spans="1:12" x14ac:dyDescent="0.25">
      <c r="A1653">
        <v>553972</v>
      </c>
      <c r="B1653">
        <v>0.48657899999999998</v>
      </c>
      <c r="C1653">
        <v>4</v>
      </c>
      <c r="D1653" t="s">
        <v>588</v>
      </c>
      <c r="E1653" t="s">
        <v>4729</v>
      </c>
      <c r="F1653" t="s">
        <v>4756</v>
      </c>
      <c r="G1653" t="s">
        <v>4046</v>
      </c>
      <c r="H1653" t="s">
        <v>4094</v>
      </c>
      <c r="I1653" s="4">
        <v>111</v>
      </c>
      <c r="J1653" t="s">
        <v>4760</v>
      </c>
      <c r="K1653">
        <v>1785</v>
      </c>
      <c r="L1653" s="32" t="s">
        <v>10117</v>
      </c>
    </row>
    <row r="1654" spans="1:12" x14ac:dyDescent="0.25">
      <c r="A1654">
        <v>554029</v>
      </c>
      <c r="B1654">
        <v>0.52593699999999999</v>
      </c>
      <c r="C1654">
        <v>1</v>
      </c>
      <c r="D1654" t="s">
        <v>594</v>
      </c>
      <c r="E1654" t="s">
        <v>4729</v>
      </c>
      <c r="F1654" t="s">
        <v>4756</v>
      </c>
      <c r="G1654" t="s">
        <v>4046</v>
      </c>
      <c r="H1654" t="s">
        <v>4094</v>
      </c>
      <c r="I1654" s="4">
        <v>112</v>
      </c>
      <c r="J1654" t="s">
        <v>4760</v>
      </c>
      <c r="K1654">
        <v>1279</v>
      </c>
      <c r="L1654" s="32" t="s">
        <v>10118</v>
      </c>
    </row>
    <row r="1655" spans="1:12" x14ac:dyDescent="0.25">
      <c r="A1655">
        <v>546086</v>
      </c>
      <c r="B1655">
        <v>0.250247</v>
      </c>
      <c r="C1655">
        <v>0</v>
      </c>
      <c r="D1655" t="s">
        <v>205</v>
      </c>
      <c r="E1655" t="s">
        <v>4729</v>
      </c>
      <c r="F1655" t="s">
        <v>4756</v>
      </c>
      <c r="G1655" t="s">
        <v>4046</v>
      </c>
      <c r="H1655" t="s">
        <v>4094</v>
      </c>
      <c r="I1655" s="4">
        <v>113</v>
      </c>
      <c r="J1655" t="s">
        <v>4760</v>
      </c>
      <c r="K1655">
        <v>1311</v>
      </c>
      <c r="L1655" s="32" t="s">
        <v>10119</v>
      </c>
    </row>
    <row r="1656" spans="1:12" x14ac:dyDescent="0.25">
      <c r="A1656">
        <v>545973</v>
      </c>
      <c r="B1656">
        <v>16.826433999999999</v>
      </c>
      <c r="C1656">
        <v>2</v>
      </c>
      <c r="D1656" t="s">
        <v>195</v>
      </c>
      <c r="E1656" t="s">
        <v>4729</v>
      </c>
      <c r="F1656" t="s">
        <v>4756</v>
      </c>
      <c r="G1656" t="s">
        <v>4046</v>
      </c>
      <c r="H1656" t="s">
        <v>4758</v>
      </c>
      <c r="I1656" s="4">
        <v>114</v>
      </c>
      <c r="J1656" t="s">
        <v>4760</v>
      </c>
      <c r="K1656">
        <v>3744</v>
      </c>
      <c r="L1656" s="32" t="s">
        <v>10120</v>
      </c>
    </row>
    <row r="1657" spans="1:12" x14ac:dyDescent="0.25">
      <c r="A1657">
        <v>554448</v>
      </c>
      <c r="B1657">
        <v>0.43943399999999999</v>
      </c>
      <c r="C1657">
        <v>3</v>
      </c>
      <c r="D1657" t="s">
        <v>636</v>
      </c>
      <c r="E1657" t="s">
        <v>4729</v>
      </c>
      <c r="F1657" t="s">
        <v>4756</v>
      </c>
      <c r="G1657" t="s">
        <v>4046</v>
      </c>
      <c r="H1657" t="s">
        <v>4094</v>
      </c>
      <c r="I1657" s="4">
        <v>115</v>
      </c>
      <c r="J1657" t="s">
        <v>4760</v>
      </c>
      <c r="K1657">
        <v>1800</v>
      </c>
      <c r="L1657" s="32" t="s">
        <v>10121</v>
      </c>
    </row>
    <row r="1658" spans="1:12" x14ac:dyDescent="0.25">
      <c r="A1658">
        <v>562936</v>
      </c>
      <c r="B1658">
        <v>0.30288799999999999</v>
      </c>
      <c r="C1658">
        <v>1</v>
      </c>
      <c r="D1658" t="s">
        <v>295</v>
      </c>
      <c r="E1658" t="s">
        <v>4729</v>
      </c>
      <c r="F1658" t="s">
        <v>4756</v>
      </c>
      <c r="G1658" t="s">
        <v>4046</v>
      </c>
      <c r="H1658" t="s">
        <v>4094</v>
      </c>
      <c r="I1658" s="4">
        <v>116</v>
      </c>
      <c r="J1658" t="s">
        <v>4760</v>
      </c>
      <c r="K1658">
        <v>2441</v>
      </c>
      <c r="L1658" s="32" t="s">
        <v>10122</v>
      </c>
    </row>
    <row r="1659" spans="1:12" x14ac:dyDescent="0.25">
      <c r="A1659">
        <v>554366</v>
      </c>
      <c r="B1659">
        <v>0.32564599999999999</v>
      </c>
      <c r="C1659">
        <v>3</v>
      </c>
      <c r="D1659" t="s">
        <v>628</v>
      </c>
      <c r="E1659" t="s">
        <v>4729</v>
      </c>
      <c r="F1659" t="s">
        <v>4756</v>
      </c>
      <c r="G1659" t="s">
        <v>4046</v>
      </c>
      <c r="H1659" t="s">
        <v>4094</v>
      </c>
      <c r="I1659" s="4">
        <v>117</v>
      </c>
      <c r="J1659" t="s">
        <v>4760</v>
      </c>
      <c r="K1659">
        <v>1379</v>
      </c>
      <c r="L1659" s="32" t="s">
        <v>10123</v>
      </c>
    </row>
    <row r="1660" spans="1:12" x14ac:dyDescent="0.25">
      <c r="A1660">
        <v>554385</v>
      </c>
      <c r="B1660">
        <v>0.29468800000000001</v>
      </c>
      <c r="C1660">
        <v>1</v>
      </c>
      <c r="D1660" t="s">
        <v>630</v>
      </c>
      <c r="E1660" t="s">
        <v>4729</v>
      </c>
      <c r="F1660" t="s">
        <v>4756</v>
      </c>
      <c r="G1660" t="s">
        <v>4046</v>
      </c>
      <c r="H1660" t="s">
        <v>4094</v>
      </c>
      <c r="I1660" s="4">
        <v>118</v>
      </c>
      <c r="J1660" t="s">
        <v>4760</v>
      </c>
      <c r="K1660">
        <v>899</v>
      </c>
      <c r="L1660" s="32" t="s">
        <v>10124</v>
      </c>
    </row>
    <row r="1661" spans="1:12" x14ac:dyDescent="0.25">
      <c r="A1661">
        <v>554467</v>
      </c>
      <c r="B1661">
        <v>0.31298599999999999</v>
      </c>
      <c r="C1661">
        <v>2</v>
      </c>
      <c r="D1661" t="s">
        <v>638</v>
      </c>
      <c r="E1661" t="s">
        <v>4729</v>
      </c>
      <c r="F1661" t="s">
        <v>4756</v>
      </c>
      <c r="G1661" t="s">
        <v>4046</v>
      </c>
      <c r="H1661" t="s">
        <v>4094</v>
      </c>
      <c r="I1661" s="4">
        <v>119</v>
      </c>
      <c r="J1661" t="s">
        <v>4760</v>
      </c>
      <c r="K1661">
        <v>1150</v>
      </c>
      <c r="L1661" s="32" t="s">
        <v>10125</v>
      </c>
    </row>
    <row r="1662" spans="1:12" x14ac:dyDescent="0.25">
      <c r="A1662">
        <v>554164</v>
      </c>
      <c r="B1662">
        <v>0.37026799999999999</v>
      </c>
      <c r="C1662">
        <v>1</v>
      </c>
      <c r="D1662" t="s">
        <v>608</v>
      </c>
      <c r="E1662" t="s">
        <v>4729</v>
      </c>
      <c r="F1662" t="s">
        <v>4756</v>
      </c>
      <c r="G1662" t="s">
        <v>4046</v>
      </c>
      <c r="H1662" t="s">
        <v>4094</v>
      </c>
      <c r="I1662" s="4">
        <v>120</v>
      </c>
      <c r="J1662" t="s">
        <v>4760</v>
      </c>
      <c r="K1662">
        <v>1765</v>
      </c>
      <c r="L1662" s="32" t="s">
        <v>10126</v>
      </c>
    </row>
    <row r="1663" spans="1:12" x14ac:dyDescent="0.25">
      <c r="A1663">
        <v>554184</v>
      </c>
      <c r="B1663">
        <v>0.39921699999999999</v>
      </c>
      <c r="C1663">
        <v>3</v>
      </c>
      <c r="D1663" t="s">
        <v>610</v>
      </c>
      <c r="E1663" t="s">
        <v>4729</v>
      </c>
      <c r="F1663" t="s">
        <v>4756</v>
      </c>
      <c r="G1663" t="s">
        <v>4046</v>
      </c>
      <c r="H1663" t="s">
        <v>4094</v>
      </c>
      <c r="I1663" s="4">
        <v>121</v>
      </c>
      <c r="J1663" t="s">
        <v>4760</v>
      </c>
      <c r="K1663">
        <v>1607</v>
      </c>
      <c r="L1663" s="32" t="s">
        <v>10127</v>
      </c>
    </row>
    <row r="1664" spans="1:12" x14ac:dyDescent="0.25">
      <c r="A1664">
        <v>554307</v>
      </c>
      <c r="B1664">
        <v>0.30473600000000001</v>
      </c>
      <c r="C1664">
        <v>4</v>
      </c>
      <c r="D1664" t="s">
        <v>622</v>
      </c>
      <c r="E1664" t="s">
        <v>4729</v>
      </c>
      <c r="F1664" t="s">
        <v>4756</v>
      </c>
      <c r="G1664" t="s">
        <v>4046</v>
      </c>
      <c r="H1664" t="s">
        <v>4094</v>
      </c>
      <c r="I1664" s="4">
        <v>122</v>
      </c>
      <c r="J1664" t="s">
        <v>4760</v>
      </c>
      <c r="K1664">
        <v>1497</v>
      </c>
      <c r="L1664" s="32" t="s">
        <v>10128</v>
      </c>
    </row>
    <row r="1665" spans="1:12" x14ac:dyDescent="0.25">
      <c r="A1665">
        <v>554107</v>
      </c>
      <c r="B1665">
        <v>0.37065199999999998</v>
      </c>
      <c r="C1665">
        <v>1</v>
      </c>
      <c r="D1665" t="s">
        <v>602</v>
      </c>
      <c r="E1665" t="s">
        <v>4729</v>
      </c>
      <c r="F1665" t="s">
        <v>4756</v>
      </c>
      <c r="G1665" t="s">
        <v>4046</v>
      </c>
      <c r="H1665" t="s">
        <v>4094</v>
      </c>
      <c r="I1665" s="4">
        <v>123</v>
      </c>
      <c r="J1665" t="s">
        <v>4760</v>
      </c>
      <c r="K1665">
        <v>2846</v>
      </c>
      <c r="L1665" s="32" t="s">
        <v>10129</v>
      </c>
    </row>
    <row r="1666" spans="1:12" x14ac:dyDescent="0.25">
      <c r="A1666">
        <v>554266</v>
      </c>
      <c r="B1666">
        <v>0.503243</v>
      </c>
      <c r="C1666">
        <v>0</v>
      </c>
      <c r="D1666" t="s">
        <v>618</v>
      </c>
      <c r="E1666" t="s">
        <v>4729</v>
      </c>
      <c r="F1666" t="s">
        <v>4756</v>
      </c>
      <c r="G1666" t="s">
        <v>4046</v>
      </c>
      <c r="H1666" t="s">
        <v>4094</v>
      </c>
      <c r="I1666" s="4">
        <v>124</v>
      </c>
      <c r="J1666" t="s">
        <v>4760</v>
      </c>
      <c r="K1666">
        <v>2914</v>
      </c>
      <c r="L1666" s="32" t="s">
        <v>10130</v>
      </c>
    </row>
    <row r="1667" spans="1:12" x14ac:dyDescent="0.25">
      <c r="A1667">
        <v>577823</v>
      </c>
      <c r="B1667">
        <v>1.4159409999999999</v>
      </c>
      <c r="C1667">
        <v>0</v>
      </c>
      <c r="D1667" t="s">
        <v>245</v>
      </c>
      <c r="E1667" t="s">
        <v>4729</v>
      </c>
      <c r="F1667" t="s">
        <v>4756</v>
      </c>
      <c r="G1667" t="s">
        <v>4046</v>
      </c>
      <c r="H1667" t="s">
        <v>229</v>
      </c>
      <c r="I1667" s="4">
        <v>125</v>
      </c>
      <c r="J1667" t="s">
        <v>4760</v>
      </c>
      <c r="K1667">
        <v>2236</v>
      </c>
      <c r="L1667" s="32" t="s">
        <v>10131</v>
      </c>
    </row>
    <row r="1668" spans="1:12" x14ac:dyDescent="0.25">
      <c r="A1668">
        <v>578038</v>
      </c>
      <c r="B1668">
        <v>2.5435469999999998</v>
      </c>
      <c r="C1668">
        <v>0</v>
      </c>
      <c r="D1668" t="s">
        <v>267</v>
      </c>
      <c r="E1668" t="s">
        <v>4729</v>
      </c>
      <c r="F1668" t="s">
        <v>4756</v>
      </c>
      <c r="G1668" t="s">
        <v>4046</v>
      </c>
      <c r="H1668" t="s">
        <v>4758</v>
      </c>
      <c r="I1668" s="4">
        <v>126</v>
      </c>
      <c r="J1668" t="s">
        <v>4760</v>
      </c>
      <c r="K1668">
        <v>2021</v>
      </c>
      <c r="L1668" s="32" t="s">
        <v>10132</v>
      </c>
    </row>
    <row r="1669" spans="1:12" x14ac:dyDescent="0.25">
      <c r="A1669">
        <v>562956</v>
      </c>
      <c r="B1669">
        <v>0.48234399999999999</v>
      </c>
      <c r="C1669">
        <v>2</v>
      </c>
      <c r="D1669" t="s">
        <v>297</v>
      </c>
      <c r="E1669" t="s">
        <v>4729</v>
      </c>
      <c r="F1669" t="s">
        <v>4756</v>
      </c>
      <c r="G1669" t="s">
        <v>4046</v>
      </c>
      <c r="H1669" t="s">
        <v>4094</v>
      </c>
      <c r="I1669" s="4">
        <v>127</v>
      </c>
      <c r="J1669" t="s">
        <v>4760</v>
      </c>
      <c r="K1669">
        <v>2467</v>
      </c>
      <c r="L1669" s="32" t="s">
        <v>10133</v>
      </c>
    </row>
    <row r="1670" spans="1:12" x14ac:dyDescent="0.25">
      <c r="A1670">
        <v>563070</v>
      </c>
      <c r="B1670">
        <v>0.40772700000000001</v>
      </c>
      <c r="C1670">
        <v>1</v>
      </c>
      <c r="D1670" t="s">
        <v>309</v>
      </c>
      <c r="E1670" t="s">
        <v>4729</v>
      </c>
      <c r="F1670" t="s">
        <v>4756</v>
      </c>
      <c r="G1670" t="s">
        <v>4046</v>
      </c>
      <c r="H1670" t="s">
        <v>4094</v>
      </c>
      <c r="I1670" s="4">
        <v>128</v>
      </c>
      <c r="J1670" t="s">
        <v>4760</v>
      </c>
      <c r="K1670">
        <v>1346</v>
      </c>
      <c r="L1670" s="32" t="s">
        <v>10134</v>
      </c>
    </row>
    <row r="1671" spans="1:12" x14ac:dyDescent="0.25">
      <c r="A1671">
        <v>562878</v>
      </c>
      <c r="B1671">
        <v>0.45752100000000001</v>
      </c>
      <c r="C1671">
        <v>1</v>
      </c>
      <c r="D1671" t="s">
        <v>289</v>
      </c>
      <c r="E1671" t="s">
        <v>4729</v>
      </c>
      <c r="F1671" t="s">
        <v>4756</v>
      </c>
      <c r="G1671" t="s">
        <v>4046</v>
      </c>
      <c r="H1671" t="s">
        <v>4094</v>
      </c>
      <c r="I1671" s="4">
        <v>129</v>
      </c>
      <c r="J1671" t="s">
        <v>4760</v>
      </c>
      <c r="K1671">
        <v>2370</v>
      </c>
      <c r="L1671" s="32" t="s">
        <v>10135</v>
      </c>
    </row>
    <row r="1672" spans="1:12" x14ac:dyDescent="0.25">
      <c r="A1672">
        <v>562916</v>
      </c>
      <c r="B1672">
        <v>0.44216100000000003</v>
      </c>
      <c r="C1672">
        <v>0</v>
      </c>
      <c r="D1672" t="s">
        <v>293</v>
      </c>
      <c r="E1672" t="s">
        <v>4729</v>
      </c>
      <c r="F1672" t="s">
        <v>4756</v>
      </c>
      <c r="G1672" t="s">
        <v>4046</v>
      </c>
      <c r="H1672" t="s">
        <v>4094</v>
      </c>
      <c r="I1672" s="4">
        <v>130</v>
      </c>
      <c r="J1672" t="s">
        <v>4760</v>
      </c>
      <c r="K1672">
        <v>3216</v>
      </c>
      <c r="L1672" s="32" t="s">
        <v>10136</v>
      </c>
    </row>
    <row r="1673" spans="1:12" x14ac:dyDescent="0.25">
      <c r="A1673">
        <v>562995</v>
      </c>
      <c r="B1673">
        <v>0.295153</v>
      </c>
      <c r="C1673">
        <v>3</v>
      </c>
      <c r="D1673" t="s">
        <v>301</v>
      </c>
      <c r="E1673" t="s">
        <v>4729</v>
      </c>
      <c r="F1673" t="s">
        <v>4756</v>
      </c>
      <c r="G1673" t="s">
        <v>4046</v>
      </c>
      <c r="H1673" t="s">
        <v>4094</v>
      </c>
      <c r="I1673" s="4">
        <v>131</v>
      </c>
      <c r="J1673" t="s">
        <v>4760</v>
      </c>
      <c r="K1673">
        <v>1496</v>
      </c>
      <c r="L1673" s="32" t="s">
        <v>10137</v>
      </c>
    </row>
    <row r="1674" spans="1:12" x14ac:dyDescent="0.25">
      <c r="A1674">
        <v>562842</v>
      </c>
      <c r="B1674">
        <v>0.59723700000000002</v>
      </c>
      <c r="C1674">
        <v>2</v>
      </c>
      <c r="D1674" t="s">
        <v>285</v>
      </c>
      <c r="E1674" t="s">
        <v>4729</v>
      </c>
      <c r="F1674" t="s">
        <v>4756</v>
      </c>
      <c r="G1674" t="s">
        <v>4046</v>
      </c>
      <c r="H1674" t="s">
        <v>4094</v>
      </c>
      <c r="I1674" s="4">
        <v>132</v>
      </c>
      <c r="J1674" t="s">
        <v>4760</v>
      </c>
      <c r="K1674">
        <v>2405</v>
      </c>
      <c r="L1674" s="32" t="s">
        <v>10138</v>
      </c>
    </row>
    <row r="1675" spans="1:12" x14ac:dyDescent="0.25">
      <c r="A1675">
        <v>562742</v>
      </c>
      <c r="B1675">
        <v>0.57795700000000005</v>
      </c>
      <c r="C1675">
        <v>2</v>
      </c>
      <c r="D1675" t="s">
        <v>275</v>
      </c>
      <c r="E1675" t="s">
        <v>4729</v>
      </c>
      <c r="F1675" t="s">
        <v>4756</v>
      </c>
      <c r="G1675" t="s">
        <v>4046</v>
      </c>
      <c r="H1675" t="s">
        <v>4094</v>
      </c>
      <c r="I1675" s="4">
        <v>133</v>
      </c>
      <c r="J1675" t="s">
        <v>4760</v>
      </c>
      <c r="K1675">
        <v>2342</v>
      </c>
      <c r="L1675" s="32" t="s">
        <v>10139</v>
      </c>
    </row>
    <row r="1676" spans="1:12" x14ac:dyDescent="0.25">
      <c r="A1676">
        <v>473902</v>
      </c>
      <c r="B1676">
        <v>0.52270000000000005</v>
      </c>
      <c r="C1676">
        <v>2</v>
      </c>
      <c r="D1676" t="s">
        <v>560</v>
      </c>
      <c r="E1676" t="s">
        <v>4729</v>
      </c>
      <c r="F1676" t="s">
        <v>4756</v>
      </c>
      <c r="G1676" t="s">
        <v>4046</v>
      </c>
      <c r="H1676" t="s">
        <v>556</v>
      </c>
      <c r="I1676" s="4">
        <v>134</v>
      </c>
      <c r="J1676" t="s">
        <v>4760</v>
      </c>
      <c r="K1676">
        <v>3673</v>
      </c>
      <c r="L1676" s="32" t="s">
        <v>10140</v>
      </c>
    </row>
    <row r="1677" spans="1:12" x14ac:dyDescent="0.25">
      <c r="A1677">
        <v>83150</v>
      </c>
      <c r="B1677">
        <v>328.05205100000001</v>
      </c>
      <c r="C1677">
        <v>3</v>
      </c>
      <c r="D1677" t="s">
        <v>3311</v>
      </c>
      <c r="E1677" t="s">
        <v>4729</v>
      </c>
      <c r="F1677" t="s">
        <v>4756</v>
      </c>
      <c r="G1677" t="s">
        <v>3309</v>
      </c>
      <c r="H1677" t="s">
        <v>4758</v>
      </c>
      <c r="I1677" s="4">
        <v>135</v>
      </c>
      <c r="J1677" t="s">
        <v>4760</v>
      </c>
      <c r="K1677">
        <v>494</v>
      </c>
      <c r="L1677" s="32" t="s">
        <v>10141</v>
      </c>
    </row>
    <row r="1678" spans="1:12" x14ac:dyDescent="0.25">
      <c r="A1678">
        <v>83169</v>
      </c>
      <c r="B1678">
        <v>555.19173000000001</v>
      </c>
      <c r="C1678">
        <v>2</v>
      </c>
      <c r="D1678" t="s">
        <v>3313</v>
      </c>
      <c r="E1678" t="s">
        <v>4729</v>
      </c>
      <c r="F1678" t="s">
        <v>4756</v>
      </c>
      <c r="G1678" t="s">
        <v>3309</v>
      </c>
      <c r="H1678" t="s">
        <v>4758</v>
      </c>
      <c r="I1678" s="4">
        <v>136</v>
      </c>
      <c r="J1678" t="s">
        <v>4760</v>
      </c>
      <c r="K1678">
        <v>473</v>
      </c>
      <c r="L1678" s="32" t="s">
        <v>10142</v>
      </c>
    </row>
    <row r="1679" spans="1:12" x14ac:dyDescent="0.25">
      <c r="A1679">
        <v>83131</v>
      </c>
      <c r="B1679">
        <v>363.33444900000001</v>
      </c>
      <c r="C1679">
        <v>1</v>
      </c>
      <c r="D1679" t="s">
        <v>3308</v>
      </c>
      <c r="E1679" t="s">
        <v>4729</v>
      </c>
      <c r="F1679" t="s">
        <v>4756</v>
      </c>
      <c r="G1679" t="s">
        <v>3309</v>
      </c>
      <c r="H1679" t="s">
        <v>4758</v>
      </c>
      <c r="I1679" s="4">
        <v>137</v>
      </c>
      <c r="J1679" t="s">
        <v>4760</v>
      </c>
      <c r="K1679">
        <v>419</v>
      </c>
      <c r="L1679" s="32" t="s">
        <v>10143</v>
      </c>
    </row>
    <row r="1680" spans="1:12" x14ac:dyDescent="0.25">
      <c r="A1680">
        <v>153784</v>
      </c>
      <c r="B1680">
        <v>615.69970799999999</v>
      </c>
      <c r="C1680">
        <v>1</v>
      </c>
      <c r="D1680" t="s">
        <v>111</v>
      </c>
      <c r="E1680" t="s">
        <v>4729</v>
      </c>
      <c r="F1680" t="s">
        <v>4756</v>
      </c>
      <c r="G1680" t="s">
        <v>3309</v>
      </c>
      <c r="H1680" t="s">
        <v>4758</v>
      </c>
      <c r="I1680" s="4">
        <v>138</v>
      </c>
      <c r="J1680" t="s">
        <v>4760</v>
      </c>
      <c r="K1680">
        <v>1339</v>
      </c>
      <c r="L1680" s="32" t="s">
        <v>10144</v>
      </c>
    </row>
    <row r="1681" spans="1:12" x14ac:dyDescent="0.25">
      <c r="A1681">
        <v>449770</v>
      </c>
      <c r="B1681">
        <v>40.357461999999998</v>
      </c>
      <c r="C1681">
        <v>3</v>
      </c>
      <c r="D1681" t="s">
        <v>3315</v>
      </c>
      <c r="E1681" t="s">
        <v>4729</v>
      </c>
      <c r="F1681" t="s">
        <v>4756</v>
      </c>
      <c r="G1681" t="s">
        <v>4758</v>
      </c>
      <c r="H1681" t="s">
        <v>4758</v>
      </c>
      <c r="I1681" s="4">
        <v>139</v>
      </c>
      <c r="J1681" t="s">
        <v>4760</v>
      </c>
      <c r="K1681">
        <v>1577</v>
      </c>
      <c r="L1681" s="32" t="s">
        <v>10145</v>
      </c>
    </row>
    <row r="1682" spans="1:12" x14ac:dyDescent="0.25">
      <c r="A1682">
        <v>450064</v>
      </c>
      <c r="B1682">
        <v>0.968113</v>
      </c>
      <c r="C1682">
        <v>1</v>
      </c>
      <c r="D1682" t="s">
        <v>3345</v>
      </c>
      <c r="E1682" t="s">
        <v>4729</v>
      </c>
      <c r="F1682" t="s">
        <v>4756</v>
      </c>
      <c r="G1682" t="s">
        <v>3318</v>
      </c>
      <c r="H1682" t="s">
        <v>4758</v>
      </c>
      <c r="I1682" s="4">
        <v>140</v>
      </c>
      <c r="J1682" t="s">
        <v>4760</v>
      </c>
      <c r="K1682">
        <v>1449</v>
      </c>
      <c r="L1682" s="32" t="s">
        <v>10146</v>
      </c>
    </row>
    <row r="1683" spans="1:12" x14ac:dyDescent="0.25">
      <c r="A1683">
        <v>450023</v>
      </c>
      <c r="B1683">
        <v>1.447327</v>
      </c>
      <c r="C1683">
        <v>2</v>
      </c>
      <c r="D1683" t="s">
        <v>3341</v>
      </c>
      <c r="E1683" t="s">
        <v>4729</v>
      </c>
      <c r="F1683" t="s">
        <v>4756</v>
      </c>
      <c r="G1683" t="s">
        <v>3318</v>
      </c>
      <c r="H1683" t="s">
        <v>3335</v>
      </c>
      <c r="I1683" s="4">
        <v>141</v>
      </c>
      <c r="J1683" t="s">
        <v>4760</v>
      </c>
      <c r="K1683">
        <v>2128</v>
      </c>
      <c r="L1683" s="32" t="s">
        <v>10147</v>
      </c>
    </row>
    <row r="1684" spans="1:12" x14ac:dyDescent="0.25">
      <c r="A1684">
        <v>450040</v>
      </c>
      <c r="B1684">
        <v>2.2104490000000001</v>
      </c>
      <c r="C1684">
        <v>0</v>
      </c>
      <c r="D1684" t="s">
        <v>3343</v>
      </c>
      <c r="E1684" t="s">
        <v>4729</v>
      </c>
      <c r="F1684" t="s">
        <v>4756</v>
      </c>
      <c r="G1684" t="s">
        <v>3318</v>
      </c>
      <c r="H1684" t="s">
        <v>4758</v>
      </c>
      <c r="I1684" s="4">
        <v>142</v>
      </c>
      <c r="J1684" t="s">
        <v>4760</v>
      </c>
      <c r="K1684">
        <v>2674</v>
      </c>
      <c r="L1684" s="32" t="s">
        <v>10148</v>
      </c>
    </row>
    <row r="1685" spans="1:12" x14ac:dyDescent="0.25">
      <c r="A1685">
        <v>474038</v>
      </c>
      <c r="B1685">
        <v>0.52785599999999999</v>
      </c>
      <c r="C1685">
        <v>0</v>
      </c>
      <c r="D1685" t="s">
        <v>574</v>
      </c>
      <c r="E1685" t="s">
        <v>4729</v>
      </c>
      <c r="F1685" t="s">
        <v>4756</v>
      </c>
      <c r="G1685" t="s">
        <v>4046</v>
      </c>
      <c r="H1685" t="s">
        <v>4094</v>
      </c>
      <c r="I1685" s="4">
        <v>143</v>
      </c>
      <c r="J1685" t="s">
        <v>4760</v>
      </c>
      <c r="K1685">
        <v>1770</v>
      </c>
      <c r="L1685" s="32" t="s">
        <v>10149</v>
      </c>
    </row>
    <row r="1686" spans="1:12" x14ac:dyDescent="0.25">
      <c r="A1686">
        <v>463912</v>
      </c>
      <c r="B1686">
        <v>12.262142000000001</v>
      </c>
      <c r="C1686">
        <v>2</v>
      </c>
      <c r="D1686" t="s">
        <v>4091</v>
      </c>
      <c r="E1686" t="s">
        <v>4729</v>
      </c>
      <c r="F1686" t="s">
        <v>4756</v>
      </c>
      <c r="G1686" t="s">
        <v>4046</v>
      </c>
      <c r="H1686" t="s">
        <v>4758</v>
      </c>
      <c r="I1686" s="4">
        <v>144</v>
      </c>
      <c r="J1686" t="s">
        <v>4760</v>
      </c>
      <c r="K1686">
        <v>1744</v>
      </c>
      <c r="L1686" s="32" t="s">
        <v>10150</v>
      </c>
    </row>
    <row r="1687" spans="1:12" x14ac:dyDescent="0.25">
      <c r="A1687">
        <v>473664</v>
      </c>
      <c r="B1687">
        <v>1.288959</v>
      </c>
      <c r="C1687">
        <v>0</v>
      </c>
      <c r="D1687" t="s">
        <v>535</v>
      </c>
      <c r="E1687" t="s">
        <v>4729</v>
      </c>
      <c r="F1687" t="s">
        <v>4756</v>
      </c>
      <c r="G1687" t="s">
        <v>4046</v>
      </c>
      <c r="H1687" t="s">
        <v>4094</v>
      </c>
      <c r="I1687" s="4">
        <v>145</v>
      </c>
      <c r="J1687" t="s">
        <v>4760</v>
      </c>
      <c r="K1687">
        <v>5456</v>
      </c>
      <c r="L1687" s="32" t="s">
        <v>10151</v>
      </c>
    </row>
    <row r="1688" spans="1:12" x14ac:dyDescent="0.25">
      <c r="A1688">
        <v>464218</v>
      </c>
      <c r="B1688">
        <v>0.776505</v>
      </c>
      <c r="C1688">
        <v>2</v>
      </c>
      <c r="D1688" t="s">
        <v>4122</v>
      </c>
      <c r="E1688" t="s">
        <v>4729</v>
      </c>
      <c r="F1688" t="s">
        <v>4756</v>
      </c>
      <c r="G1688" t="s">
        <v>4046</v>
      </c>
      <c r="H1688" t="s">
        <v>4094</v>
      </c>
      <c r="I1688" s="4">
        <v>146</v>
      </c>
      <c r="J1688" t="s">
        <v>4760</v>
      </c>
      <c r="K1688">
        <v>5825</v>
      </c>
      <c r="L1688" s="32" t="s">
        <v>10152</v>
      </c>
    </row>
    <row r="1689" spans="1:12" x14ac:dyDescent="0.25">
      <c r="A1689">
        <v>464174</v>
      </c>
      <c r="B1689">
        <v>2.3373379999999999</v>
      </c>
      <c r="C1689">
        <v>1</v>
      </c>
      <c r="D1689" t="s">
        <v>4118</v>
      </c>
      <c r="E1689" t="s">
        <v>4729</v>
      </c>
      <c r="F1689" t="s">
        <v>4756</v>
      </c>
      <c r="G1689" t="s">
        <v>4046</v>
      </c>
      <c r="H1689" t="s">
        <v>4758</v>
      </c>
      <c r="I1689" s="4">
        <v>147</v>
      </c>
      <c r="J1689" t="s">
        <v>4760</v>
      </c>
      <c r="K1689">
        <v>2071</v>
      </c>
      <c r="L1689" s="32" t="s">
        <v>10153</v>
      </c>
    </row>
    <row r="1690" spans="1:12" x14ac:dyDescent="0.25">
      <c r="A1690">
        <v>521454</v>
      </c>
      <c r="B1690">
        <v>0.99606799999999995</v>
      </c>
      <c r="C1690">
        <v>2</v>
      </c>
      <c r="D1690" t="s">
        <v>418</v>
      </c>
      <c r="E1690" t="s">
        <v>4729</v>
      </c>
      <c r="F1690" t="s">
        <v>4756</v>
      </c>
      <c r="G1690" t="s">
        <v>4046</v>
      </c>
      <c r="H1690" t="s">
        <v>11</v>
      </c>
      <c r="I1690" s="4">
        <v>148</v>
      </c>
      <c r="J1690" t="s">
        <v>4760</v>
      </c>
      <c r="K1690">
        <v>1367</v>
      </c>
      <c r="L1690" s="32" t="s">
        <v>10154</v>
      </c>
    </row>
    <row r="1691" spans="1:12" x14ac:dyDescent="0.25">
      <c r="A1691">
        <v>521473</v>
      </c>
      <c r="B1691">
        <v>0.72962499999999997</v>
      </c>
      <c r="C1691">
        <v>2</v>
      </c>
      <c r="D1691" t="s">
        <v>420</v>
      </c>
      <c r="E1691" t="s">
        <v>4729</v>
      </c>
      <c r="F1691" t="s">
        <v>4756</v>
      </c>
      <c r="G1691" t="s">
        <v>4046</v>
      </c>
      <c r="H1691" t="s">
        <v>11</v>
      </c>
      <c r="I1691" s="4">
        <v>149</v>
      </c>
      <c r="J1691" t="s">
        <v>4760</v>
      </c>
      <c r="K1691">
        <v>1281</v>
      </c>
      <c r="L1691" s="32" t="s">
        <v>10155</v>
      </c>
    </row>
    <row r="1692" spans="1:12" x14ac:dyDescent="0.25">
      <c r="A1692">
        <v>499204</v>
      </c>
      <c r="B1692">
        <v>1.213068</v>
      </c>
      <c r="C1692">
        <v>0</v>
      </c>
      <c r="D1692" t="s">
        <v>6</v>
      </c>
      <c r="E1692" t="s">
        <v>4729</v>
      </c>
      <c r="F1692" t="s">
        <v>4756</v>
      </c>
      <c r="G1692" t="s">
        <v>4046</v>
      </c>
      <c r="H1692" t="s">
        <v>4758</v>
      </c>
      <c r="I1692" s="4">
        <v>150</v>
      </c>
      <c r="J1692" t="s">
        <v>4760</v>
      </c>
      <c r="K1692">
        <v>2576</v>
      </c>
      <c r="L1692" s="32" t="s">
        <v>10156</v>
      </c>
    </row>
    <row r="1693" spans="1:12" x14ac:dyDescent="0.25">
      <c r="A1693">
        <v>512429</v>
      </c>
      <c r="B1693">
        <v>0.87898100000000001</v>
      </c>
      <c r="C1693">
        <v>2</v>
      </c>
      <c r="D1693" t="s">
        <v>57</v>
      </c>
      <c r="E1693" t="s">
        <v>4729</v>
      </c>
      <c r="F1693" t="s">
        <v>4756</v>
      </c>
      <c r="G1693" t="s">
        <v>4046</v>
      </c>
      <c r="H1693" t="s">
        <v>4176</v>
      </c>
      <c r="I1693" s="4">
        <v>151</v>
      </c>
      <c r="J1693" t="s">
        <v>4760</v>
      </c>
      <c r="K1693">
        <v>3315</v>
      </c>
      <c r="L1693" s="32" t="s">
        <v>10157</v>
      </c>
    </row>
    <row r="1694" spans="1:12" x14ac:dyDescent="0.25">
      <c r="A1694">
        <v>512334</v>
      </c>
      <c r="B1694">
        <v>0.35384100000000002</v>
      </c>
      <c r="C1694">
        <v>3</v>
      </c>
      <c r="D1694" t="s">
        <v>47</v>
      </c>
      <c r="E1694" t="s">
        <v>4729</v>
      </c>
      <c r="F1694" t="s">
        <v>4756</v>
      </c>
      <c r="G1694" t="s">
        <v>4046</v>
      </c>
      <c r="H1694" t="s">
        <v>4094</v>
      </c>
      <c r="I1694" s="4">
        <v>152</v>
      </c>
      <c r="J1694" t="s">
        <v>4760</v>
      </c>
      <c r="K1694">
        <v>2265</v>
      </c>
      <c r="L1694" s="32" t="s">
        <v>10158</v>
      </c>
    </row>
    <row r="1695" spans="1:12" x14ac:dyDescent="0.25">
      <c r="A1695">
        <v>512311</v>
      </c>
      <c r="B1695">
        <v>2.1804320000000001</v>
      </c>
      <c r="C1695">
        <v>1</v>
      </c>
      <c r="D1695" t="s">
        <v>45</v>
      </c>
      <c r="E1695" t="s">
        <v>4729</v>
      </c>
      <c r="F1695" t="s">
        <v>4756</v>
      </c>
      <c r="G1695" t="s">
        <v>4046</v>
      </c>
      <c r="H1695" t="s">
        <v>4094</v>
      </c>
      <c r="I1695" s="4">
        <v>153</v>
      </c>
      <c r="J1695" t="s">
        <v>4760</v>
      </c>
      <c r="K1695">
        <v>2080</v>
      </c>
      <c r="L1695" s="32" t="s">
        <v>10159</v>
      </c>
    </row>
    <row r="1696" spans="1:12" x14ac:dyDescent="0.25">
      <c r="A1696">
        <v>512567</v>
      </c>
      <c r="B1696">
        <v>0.82538999999999996</v>
      </c>
      <c r="C1696">
        <v>1</v>
      </c>
      <c r="D1696" t="s">
        <v>71</v>
      </c>
      <c r="E1696" t="s">
        <v>4729</v>
      </c>
      <c r="F1696" t="s">
        <v>4756</v>
      </c>
      <c r="G1696" t="s">
        <v>4046</v>
      </c>
      <c r="H1696" t="s">
        <v>4094</v>
      </c>
      <c r="I1696" s="4">
        <v>154</v>
      </c>
      <c r="J1696" t="s">
        <v>4760</v>
      </c>
      <c r="K1696">
        <v>6128</v>
      </c>
      <c r="L1696" s="32" t="s">
        <v>10160</v>
      </c>
    </row>
    <row r="1697" spans="1:12" x14ac:dyDescent="0.25">
      <c r="A1697">
        <v>498999</v>
      </c>
      <c r="B1697">
        <v>0.90827899999999995</v>
      </c>
      <c r="C1697">
        <v>0</v>
      </c>
      <c r="D1697" t="s">
        <v>4171</v>
      </c>
      <c r="E1697" t="s">
        <v>4729</v>
      </c>
      <c r="F1697" t="s">
        <v>4756</v>
      </c>
      <c r="G1697" t="s">
        <v>4046</v>
      </c>
      <c r="H1697" t="s">
        <v>4758</v>
      </c>
      <c r="I1697" s="4">
        <v>155</v>
      </c>
      <c r="J1697" t="s">
        <v>4760</v>
      </c>
      <c r="K1697">
        <v>2114</v>
      </c>
      <c r="L1697" s="32" t="s">
        <v>10161</v>
      </c>
    </row>
    <row r="1698" spans="1:12" x14ac:dyDescent="0.25">
      <c r="A1698">
        <v>512509</v>
      </c>
      <c r="B1698">
        <v>0.56771499999999997</v>
      </c>
      <c r="C1698">
        <v>3</v>
      </c>
      <c r="D1698" t="s">
        <v>65</v>
      </c>
      <c r="E1698" t="s">
        <v>4729</v>
      </c>
      <c r="F1698" t="s">
        <v>4756</v>
      </c>
      <c r="G1698" t="s">
        <v>4046</v>
      </c>
      <c r="H1698" t="s">
        <v>4094</v>
      </c>
      <c r="I1698" s="4">
        <v>156</v>
      </c>
      <c r="J1698" t="s">
        <v>4760</v>
      </c>
      <c r="K1698">
        <v>1869</v>
      </c>
      <c r="L1698" s="32" t="s">
        <v>10162</v>
      </c>
    </row>
    <row r="1699" spans="1:12" x14ac:dyDescent="0.25">
      <c r="A1699">
        <v>464152</v>
      </c>
      <c r="B1699">
        <v>0.377521</v>
      </c>
      <c r="C1699">
        <v>2</v>
      </c>
      <c r="D1699" t="s">
        <v>4116</v>
      </c>
      <c r="E1699" t="s">
        <v>4729</v>
      </c>
      <c r="F1699" t="s">
        <v>4756</v>
      </c>
      <c r="G1699" t="s">
        <v>4046</v>
      </c>
      <c r="H1699" t="s">
        <v>4094</v>
      </c>
      <c r="I1699" s="4">
        <v>157</v>
      </c>
      <c r="J1699" t="s">
        <v>4760</v>
      </c>
      <c r="K1699">
        <v>3525</v>
      </c>
      <c r="L1699" s="32" t="s">
        <v>10163</v>
      </c>
    </row>
    <row r="1700" spans="1:12" x14ac:dyDescent="0.25">
      <c r="A1700">
        <v>464198</v>
      </c>
      <c r="B1700">
        <v>0.56779999999999997</v>
      </c>
      <c r="C1700">
        <v>3</v>
      </c>
      <c r="D1700" t="s">
        <v>4120</v>
      </c>
      <c r="E1700" t="s">
        <v>4729</v>
      </c>
      <c r="F1700" t="s">
        <v>4756</v>
      </c>
      <c r="G1700" t="s">
        <v>4046</v>
      </c>
      <c r="H1700" t="s">
        <v>4094</v>
      </c>
      <c r="I1700" s="4">
        <v>158</v>
      </c>
      <c r="J1700" t="s">
        <v>4760</v>
      </c>
      <c r="K1700">
        <v>3009</v>
      </c>
      <c r="L1700" s="32" t="s">
        <v>10164</v>
      </c>
    </row>
    <row r="1701" spans="1:12" x14ac:dyDescent="0.25">
      <c r="A1701">
        <v>473621</v>
      </c>
      <c r="B1701">
        <v>0.82027700000000003</v>
      </c>
      <c r="C1701">
        <v>3</v>
      </c>
      <c r="D1701" t="s">
        <v>531</v>
      </c>
      <c r="E1701" t="s">
        <v>4729</v>
      </c>
      <c r="F1701" t="s">
        <v>4756</v>
      </c>
      <c r="G1701" t="s">
        <v>4046</v>
      </c>
      <c r="H1701" t="s">
        <v>4094</v>
      </c>
      <c r="I1701" s="4">
        <v>159</v>
      </c>
      <c r="J1701" t="s">
        <v>4760</v>
      </c>
      <c r="K1701">
        <v>5922</v>
      </c>
      <c r="L1701" s="32" t="s">
        <v>10165</v>
      </c>
    </row>
    <row r="1702" spans="1:12" x14ac:dyDescent="0.25">
      <c r="A1702">
        <v>473584</v>
      </c>
      <c r="B1702">
        <v>0.96820200000000001</v>
      </c>
      <c r="C1702">
        <v>2</v>
      </c>
      <c r="D1702" t="s">
        <v>527</v>
      </c>
      <c r="E1702" t="s">
        <v>4729</v>
      </c>
      <c r="F1702" t="s">
        <v>4756</v>
      </c>
      <c r="G1702" t="s">
        <v>4046</v>
      </c>
      <c r="H1702" t="s">
        <v>4094</v>
      </c>
      <c r="I1702" s="4">
        <v>160</v>
      </c>
      <c r="J1702" t="s">
        <v>4760</v>
      </c>
      <c r="K1702">
        <v>4259</v>
      </c>
      <c r="L1702" s="32" t="s">
        <v>10166</v>
      </c>
    </row>
    <row r="1703" spans="1:12" x14ac:dyDescent="0.25">
      <c r="A1703">
        <v>483367</v>
      </c>
      <c r="B1703">
        <v>0.64226499999999997</v>
      </c>
      <c r="C1703">
        <v>1</v>
      </c>
      <c r="D1703" t="s">
        <v>464</v>
      </c>
      <c r="E1703" t="s">
        <v>4729</v>
      </c>
      <c r="F1703" t="s">
        <v>4756</v>
      </c>
      <c r="G1703" t="s">
        <v>4046</v>
      </c>
      <c r="H1703" t="s">
        <v>4094</v>
      </c>
      <c r="I1703" s="4">
        <v>161</v>
      </c>
      <c r="J1703" t="s">
        <v>4760</v>
      </c>
      <c r="K1703">
        <v>4209</v>
      </c>
      <c r="L1703" s="32" t="s">
        <v>10167</v>
      </c>
    </row>
    <row r="1704" spans="1:12" x14ac:dyDescent="0.25">
      <c r="A1704">
        <v>521630</v>
      </c>
      <c r="B1704">
        <v>1.291566</v>
      </c>
      <c r="C1704">
        <v>1</v>
      </c>
      <c r="D1704" t="s">
        <v>436</v>
      </c>
      <c r="E1704" t="s">
        <v>4729</v>
      </c>
      <c r="F1704" t="s">
        <v>4756</v>
      </c>
      <c r="G1704" t="s">
        <v>4046</v>
      </c>
      <c r="H1704" t="s">
        <v>11</v>
      </c>
      <c r="I1704" s="4">
        <v>162</v>
      </c>
      <c r="J1704" t="s">
        <v>4760</v>
      </c>
      <c r="K1704">
        <v>2521</v>
      </c>
      <c r="L1704" s="32" t="s">
        <v>10168</v>
      </c>
    </row>
    <row r="1705" spans="1:12" x14ac:dyDescent="0.25">
      <c r="A1705">
        <v>531332</v>
      </c>
      <c r="B1705">
        <v>1.052853</v>
      </c>
      <c r="C1705">
        <v>0</v>
      </c>
      <c r="D1705" t="s">
        <v>380</v>
      </c>
      <c r="E1705" t="s">
        <v>4729</v>
      </c>
      <c r="F1705" t="s">
        <v>4756</v>
      </c>
      <c r="G1705" t="s">
        <v>4046</v>
      </c>
      <c r="H1705" t="s">
        <v>229</v>
      </c>
      <c r="I1705" s="4">
        <v>163</v>
      </c>
      <c r="J1705" t="s">
        <v>4760</v>
      </c>
      <c r="K1705">
        <v>1623</v>
      </c>
      <c r="L1705" s="32" t="s">
        <v>10169</v>
      </c>
    </row>
    <row r="1706" spans="1:12" x14ac:dyDescent="0.25">
      <c r="A1706">
        <v>521842</v>
      </c>
      <c r="B1706">
        <v>0.52200100000000005</v>
      </c>
      <c r="C1706">
        <v>3</v>
      </c>
      <c r="D1706" t="s">
        <v>458</v>
      </c>
      <c r="E1706" t="s">
        <v>4729</v>
      </c>
      <c r="F1706" t="s">
        <v>4756</v>
      </c>
      <c r="G1706" t="s">
        <v>4046</v>
      </c>
      <c r="H1706" t="s">
        <v>4094</v>
      </c>
      <c r="I1706" s="4">
        <v>164</v>
      </c>
      <c r="J1706" t="s">
        <v>4760</v>
      </c>
      <c r="K1706">
        <v>2150</v>
      </c>
      <c r="L1706" s="32" t="s">
        <v>10170</v>
      </c>
    </row>
    <row r="1707" spans="1:12" x14ac:dyDescent="0.25">
      <c r="A1707">
        <v>498944</v>
      </c>
      <c r="B1707">
        <v>0.91094399999999998</v>
      </c>
      <c r="C1707">
        <v>1</v>
      </c>
      <c r="D1707" t="s">
        <v>4165</v>
      </c>
      <c r="E1707" t="s">
        <v>4729</v>
      </c>
      <c r="F1707" t="s">
        <v>4756</v>
      </c>
      <c r="G1707" t="s">
        <v>4046</v>
      </c>
      <c r="H1707" t="s">
        <v>4758</v>
      </c>
      <c r="I1707" s="4">
        <v>165</v>
      </c>
      <c r="J1707" t="s">
        <v>4760</v>
      </c>
      <c r="K1707">
        <v>2102</v>
      </c>
      <c r="L1707" s="32" t="s">
        <v>10171</v>
      </c>
    </row>
    <row r="1708" spans="1:12" x14ac:dyDescent="0.25">
      <c r="A1708">
        <v>483565</v>
      </c>
      <c r="B1708">
        <v>0.40298200000000001</v>
      </c>
      <c r="C1708">
        <v>2</v>
      </c>
      <c r="D1708" t="s">
        <v>484</v>
      </c>
      <c r="E1708" t="s">
        <v>4729</v>
      </c>
      <c r="F1708" t="s">
        <v>4756</v>
      </c>
      <c r="G1708" t="s">
        <v>4046</v>
      </c>
      <c r="H1708" t="s">
        <v>4094</v>
      </c>
      <c r="I1708" s="4">
        <v>166</v>
      </c>
      <c r="J1708" t="s">
        <v>4760</v>
      </c>
      <c r="K1708">
        <v>2801</v>
      </c>
      <c r="L1708" s="32" t="s">
        <v>10172</v>
      </c>
    </row>
    <row r="1709" spans="1:12" x14ac:dyDescent="0.25">
      <c r="A1709">
        <v>521768</v>
      </c>
      <c r="B1709">
        <v>0.25095000000000001</v>
      </c>
      <c r="C1709">
        <v>2</v>
      </c>
      <c r="D1709" t="s">
        <v>450</v>
      </c>
      <c r="E1709" t="s">
        <v>4729</v>
      </c>
      <c r="F1709" t="s">
        <v>4756</v>
      </c>
      <c r="G1709" t="s">
        <v>4046</v>
      </c>
      <c r="H1709" t="s">
        <v>4094</v>
      </c>
      <c r="I1709" s="4">
        <v>167</v>
      </c>
      <c r="J1709" t="s">
        <v>4760</v>
      </c>
      <c r="K1709">
        <v>1249</v>
      </c>
      <c r="L1709" s="32" t="s">
        <v>10173</v>
      </c>
    </row>
    <row r="1710" spans="1:12" x14ac:dyDescent="0.25">
      <c r="A1710">
        <v>530882</v>
      </c>
      <c r="B1710">
        <v>0.25043399999999999</v>
      </c>
      <c r="C1710">
        <v>3</v>
      </c>
      <c r="D1710" t="s">
        <v>337</v>
      </c>
      <c r="E1710" t="s">
        <v>4729</v>
      </c>
      <c r="F1710" t="s">
        <v>4756</v>
      </c>
      <c r="G1710" t="s">
        <v>4046</v>
      </c>
      <c r="H1710" t="s">
        <v>4094</v>
      </c>
      <c r="I1710" s="4">
        <v>168</v>
      </c>
      <c r="J1710" t="s">
        <v>4760</v>
      </c>
      <c r="K1710">
        <v>1420</v>
      </c>
      <c r="L1710" s="32" t="s">
        <v>10174</v>
      </c>
    </row>
    <row r="1711" spans="1:12" x14ac:dyDescent="0.25">
      <c r="A1711">
        <v>531076</v>
      </c>
      <c r="B1711">
        <v>0.25205699999999998</v>
      </c>
      <c r="C1711">
        <v>3</v>
      </c>
      <c r="D1711" t="s">
        <v>357</v>
      </c>
      <c r="E1711" t="s">
        <v>4729</v>
      </c>
      <c r="F1711" t="s">
        <v>4756</v>
      </c>
      <c r="G1711" t="s">
        <v>4046</v>
      </c>
      <c r="H1711" t="s">
        <v>4094</v>
      </c>
      <c r="I1711" s="4">
        <v>169</v>
      </c>
      <c r="J1711" t="s">
        <v>4760</v>
      </c>
      <c r="K1711">
        <v>2833</v>
      </c>
      <c r="L1711" s="32" t="s">
        <v>10175</v>
      </c>
    </row>
    <row r="1712" spans="1:12" x14ac:dyDescent="0.25">
      <c r="A1712">
        <v>531269</v>
      </c>
      <c r="B1712">
        <v>2.565782</v>
      </c>
      <c r="C1712">
        <v>0</v>
      </c>
      <c r="D1712" t="s">
        <v>374</v>
      </c>
      <c r="E1712" t="s">
        <v>4729</v>
      </c>
      <c r="F1712" t="s">
        <v>4756</v>
      </c>
      <c r="G1712" t="s">
        <v>4046</v>
      </c>
      <c r="H1712" t="s">
        <v>4758</v>
      </c>
      <c r="I1712" s="4">
        <v>170</v>
      </c>
      <c r="J1712" t="s">
        <v>4760</v>
      </c>
      <c r="K1712">
        <v>1420</v>
      </c>
      <c r="L1712" s="32" t="s">
        <v>10176</v>
      </c>
    </row>
    <row r="1713" spans="1:12" x14ac:dyDescent="0.25">
      <c r="A1713">
        <v>577862</v>
      </c>
      <c r="B1713">
        <v>0.92607799999999996</v>
      </c>
      <c r="C1713">
        <v>2</v>
      </c>
      <c r="D1713" t="s">
        <v>249</v>
      </c>
      <c r="E1713" t="s">
        <v>4729</v>
      </c>
      <c r="F1713" t="s">
        <v>4756</v>
      </c>
      <c r="G1713" t="s">
        <v>4046</v>
      </c>
      <c r="H1713" t="s">
        <v>229</v>
      </c>
      <c r="I1713" s="4">
        <v>171</v>
      </c>
      <c r="J1713" t="s">
        <v>4760</v>
      </c>
      <c r="K1713">
        <v>1635</v>
      </c>
      <c r="L1713" s="32" t="s">
        <v>10177</v>
      </c>
    </row>
    <row r="1714" spans="1:12" x14ac:dyDescent="0.25">
      <c r="A1714">
        <v>531111</v>
      </c>
      <c r="B1714">
        <v>0.31526799999999999</v>
      </c>
      <c r="C1714">
        <v>0</v>
      </c>
      <c r="D1714" t="s">
        <v>361</v>
      </c>
      <c r="E1714" t="s">
        <v>4729</v>
      </c>
      <c r="F1714" t="s">
        <v>4756</v>
      </c>
      <c r="G1714" t="s">
        <v>4046</v>
      </c>
      <c r="H1714" t="s">
        <v>4094</v>
      </c>
      <c r="I1714" s="4">
        <v>172</v>
      </c>
      <c r="J1714" t="s">
        <v>4760</v>
      </c>
      <c r="K1714">
        <v>2307</v>
      </c>
      <c r="L1714" s="32" t="s">
        <v>10178</v>
      </c>
    </row>
    <row r="1715" spans="1:12" x14ac:dyDescent="0.25">
      <c r="A1715">
        <v>577599</v>
      </c>
      <c r="B1715">
        <v>0.77561400000000003</v>
      </c>
      <c r="C1715">
        <v>0</v>
      </c>
      <c r="D1715" t="s">
        <v>222</v>
      </c>
      <c r="E1715" t="s">
        <v>4729</v>
      </c>
      <c r="F1715" t="s">
        <v>4756</v>
      </c>
      <c r="G1715" t="s">
        <v>4046</v>
      </c>
      <c r="H1715" t="s">
        <v>4758</v>
      </c>
      <c r="I1715" s="4">
        <v>173</v>
      </c>
      <c r="J1715" t="s">
        <v>4760</v>
      </c>
      <c r="K1715">
        <v>1545</v>
      </c>
      <c r="L1715" s="32" t="s">
        <v>10179</v>
      </c>
    </row>
    <row r="1716" spans="1:12" x14ac:dyDescent="0.25">
      <c r="A1716">
        <v>554426</v>
      </c>
      <c r="B1716">
        <v>0.71528099999999994</v>
      </c>
      <c r="C1716">
        <v>1</v>
      </c>
      <c r="D1716" t="s">
        <v>634</v>
      </c>
      <c r="E1716" t="s">
        <v>4729</v>
      </c>
      <c r="F1716" t="s">
        <v>4756</v>
      </c>
      <c r="G1716" t="s">
        <v>4046</v>
      </c>
      <c r="H1716" t="s">
        <v>4094</v>
      </c>
      <c r="I1716" s="4">
        <v>174</v>
      </c>
      <c r="J1716" t="s">
        <v>4760</v>
      </c>
      <c r="K1716">
        <v>2749</v>
      </c>
      <c r="L1716" s="32" t="s">
        <v>10180</v>
      </c>
    </row>
    <row r="1717" spans="1:12" x14ac:dyDescent="0.25">
      <c r="A1717">
        <v>554526</v>
      </c>
      <c r="B1717">
        <v>0.76066900000000004</v>
      </c>
      <c r="C1717">
        <v>3</v>
      </c>
      <c r="D1717" t="s">
        <v>644</v>
      </c>
      <c r="E1717" t="s">
        <v>4729</v>
      </c>
      <c r="F1717" t="s">
        <v>4756</v>
      </c>
      <c r="G1717" t="s">
        <v>4046</v>
      </c>
      <c r="H1717" t="s">
        <v>4094</v>
      </c>
      <c r="I1717" s="4">
        <v>175</v>
      </c>
      <c r="J1717" t="s">
        <v>4760</v>
      </c>
      <c r="K1717">
        <v>2576</v>
      </c>
      <c r="L1717" s="32" t="s">
        <v>10181</v>
      </c>
    </row>
    <row r="1718" spans="1:12" x14ac:dyDescent="0.25">
      <c r="A1718">
        <v>554226</v>
      </c>
      <c r="B1718">
        <v>0.333175</v>
      </c>
      <c r="C1718">
        <v>2</v>
      </c>
      <c r="D1718" t="s">
        <v>614</v>
      </c>
      <c r="E1718" t="s">
        <v>4729</v>
      </c>
      <c r="F1718" t="s">
        <v>4756</v>
      </c>
      <c r="G1718" t="s">
        <v>4046</v>
      </c>
      <c r="H1718" t="s">
        <v>4094</v>
      </c>
      <c r="I1718" s="4">
        <v>176</v>
      </c>
      <c r="J1718" t="s">
        <v>4760</v>
      </c>
      <c r="K1718">
        <v>1508</v>
      </c>
      <c r="L1718" s="32" t="s">
        <v>10182</v>
      </c>
    </row>
    <row r="1719" spans="1:12" x14ac:dyDescent="0.25">
      <c r="A1719">
        <v>546006</v>
      </c>
      <c r="B1719">
        <v>0.76948399999999995</v>
      </c>
      <c r="C1719">
        <v>0</v>
      </c>
      <c r="D1719" t="s">
        <v>197</v>
      </c>
      <c r="E1719" t="s">
        <v>4729</v>
      </c>
      <c r="F1719" t="s">
        <v>4756</v>
      </c>
      <c r="G1719" t="s">
        <v>4046</v>
      </c>
      <c r="H1719" t="s">
        <v>4094</v>
      </c>
      <c r="I1719" s="4">
        <v>177</v>
      </c>
      <c r="J1719" t="s">
        <v>4760</v>
      </c>
      <c r="K1719">
        <v>3293</v>
      </c>
      <c r="L1719" s="32" t="s">
        <v>10183</v>
      </c>
    </row>
    <row r="1720" spans="1:12" x14ac:dyDescent="0.25">
      <c r="A1720">
        <v>606977</v>
      </c>
      <c r="B1720">
        <v>1.812497</v>
      </c>
      <c r="C1720">
        <v>1</v>
      </c>
      <c r="D1720" t="s">
        <v>82</v>
      </c>
      <c r="E1720" t="s">
        <v>4729</v>
      </c>
      <c r="F1720" t="s">
        <v>4756</v>
      </c>
      <c r="G1720" t="s">
        <v>4046</v>
      </c>
      <c r="H1720" t="s">
        <v>4758</v>
      </c>
      <c r="I1720" s="4">
        <v>178</v>
      </c>
      <c r="J1720" t="s">
        <v>4760</v>
      </c>
      <c r="K1720">
        <v>1871</v>
      </c>
      <c r="L1720" s="32" t="s">
        <v>10184</v>
      </c>
    </row>
    <row r="1721" spans="1:12" x14ac:dyDescent="0.25">
      <c r="A1721">
        <v>607149</v>
      </c>
      <c r="B1721">
        <v>6.9659680000000002</v>
      </c>
      <c r="C1721">
        <v>1</v>
      </c>
      <c r="D1721" t="s">
        <v>99</v>
      </c>
      <c r="E1721" t="s">
        <v>4729</v>
      </c>
      <c r="F1721" t="s">
        <v>4756</v>
      </c>
      <c r="G1721" t="s">
        <v>4046</v>
      </c>
      <c r="H1721" t="s">
        <v>80</v>
      </c>
      <c r="I1721" s="4">
        <v>179</v>
      </c>
      <c r="J1721" t="s">
        <v>4760</v>
      </c>
      <c r="K1721">
        <v>1647</v>
      </c>
      <c r="L1721" s="32" t="s">
        <v>10185</v>
      </c>
    </row>
    <row r="1722" spans="1:12" x14ac:dyDescent="0.25">
      <c r="A1722">
        <v>563246</v>
      </c>
      <c r="B1722">
        <v>0.50964799999999999</v>
      </c>
      <c r="C1722">
        <v>2</v>
      </c>
      <c r="D1722" t="s">
        <v>327</v>
      </c>
      <c r="E1722" t="s">
        <v>4729</v>
      </c>
      <c r="F1722" t="s">
        <v>4756</v>
      </c>
      <c r="G1722" t="s">
        <v>4046</v>
      </c>
      <c r="H1722" t="s">
        <v>4094</v>
      </c>
      <c r="I1722" s="4">
        <v>180</v>
      </c>
      <c r="J1722" t="s">
        <v>4760</v>
      </c>
      <c r="K1722">
        <v>2433</v>
      </c>
      <c r="L1722" s="32" t="s">
        <v>10186</v>
      </c>
    </row>
    <row r="1723" spans="1:12" x14ac:dyDescent="0.25">
      <c r="A1723">
        <v>563189</v>
      </c>
      <c r="B1723">
        <v>0.51629100000000006</v>
      </c>
      <c r="C1723">
        <v>1</v>
      </c>
      <c r="D1723" t="s">
        <v>321</v>
      </c>
      <c r="E1723" t="s">
        <v>4729</v>
      </c>
      <c r="F1723" t="s">
        <v>4756</v>
      </c>
      <c r="G1723" t="s">
        <v>4046</v>
      </c>
      <c r="H1723" t="s">
        <v>4094</v>
      </c>
      <c r="I1723" s="4">
        <v>181</v>
      </c>
      <c r="J1723" t="s">
        <v>4760</v>
      </c>
      <c r="K1723">
        <v>2184</v>
      </c>
      <c r="L1723" s="32" t="s">
        <v>10187</v>
      </c>
    </row>
    <row r="1724" spans="1:12" x14ac:dyDescent="0.25">
      <c r="A1724">
        <v>563148</v>
      </c>
      <c r="B1724">
        <v>1.000588</v>
      </c>
      <c r="C1724">
        <v>0</v>
      </c>
      <c r="D1724" t="s">
        <v>317</v>
      </c>
      <c r="E1724" t="s">
        <v>4729</v>
      </c>
      <c r="F1724" t="s">
        <v>4756</v>
      </c>
      <c r="G1724" t="s">
        <v>4046</v>
      </c>
      <c r="H1724" t="s">
        <v>4094</v>
      </c>
      <c r="I1724" s="4">
        <v>182</v>
      </c>
      <c r="J1724" t="s">
        <v>4760</v>
      </c>
      <c r="K1724">
        <v>3535</v>
      </c>
      <c r="L1724" s="32" t="s">
        <v>10188</v>
      </c>
    </row>
    <row r="1725" spans="1:12" x14ac:dyDescent="0.25">
      <c r="A1725">
        <v>562804</v>
      </c>
      <c r="B1725">
        <v>0.46116600000000002</v>
      </c>
      <c r="C1725">
        <v>1</v>
      </c>
      <c r="D1725" t="s">
        <v>281</v>
      </c>
      <c r="E1725" t="s">
        <v>4729</v>
      </c>
      <c r="F1725" t="s">
        <v>4756</v>
      </c>
      <c r="G1725" t="s">
        <v>4046</v>
      </c>
      <c r="H1725" t="s">
        <v>4094</v>
      </c>
      <c r="I1725" s="4">
        <v>183</v>
      </c>
      <c r="J1725" t="s">
        <v>4760</v>
      </c>
      <c r="K1725">
        <v>1969</v>
      </c>
      <c r="L1725" s="32" t="s">
        <v>10189</v>
      </c>
    </row>
    <row r="1726" spans="1:12" x14ac:dyDescent="0.25">
      <c r="A1726">
        <v>562823</v>
      </c>
      <c r="B1726">
        <v>0.717893</v>
      </c>
      <c r="C1726">
        <v>1</v>
      </c>
      <c r="D1726" t="s">
        <v>283</v>
      </c>
      <c r="E1726" t="s">
        <v>4729</v>
      </c>
      <c r="F1726" t="s">
        <v>4756</v>
      </c>
      <c r="G1726" t="s">
        <v>4046</v>
      </c>
      <c r="H1726" t="s">
        <v>4094</v>
      </c>
      <c r="I1726" s="4">
        <v>184</v>
      </c>
      <c r="J1726" t="s">
        <v>4760</v>
      </c>
      <c r="K1726">
        <v>2038</v>
      </c>
      <c r="L1726" s="32" t="s">
        <v>10190</v>
      </c>
    </row>
    <row r="1727" spans="1:12" x14ac:dyDescent="0.25">
      <c r="A1727">
        <v>498980</v>
      </c>
      <c r="B1727">
        <v>1.6553899999999999</v>
      </c>
      <c r="C1727">
        <v>2</v>
      </c>
      <c r="D1727" t="s">
        <v>4169</v>
      </c>
      <c r="E1727" t="s">
        <v>4729</v>
      </c>
      <c r="F1727" t="s">
        <v>4756</v>
      </c>
      <c r="G1727" t="s">
        <v>4046</v>
      </c>
      <c r="H1727" t="s">
        <v>4758</v>
      </c>
      <c r="I1727" s="4">
        <v>185</v>
      </c>
      <c r="J1727" t="s">
        <v>4760</v>
      </c>
      <c r="K1727">
        <v>1155</v>
      </c>
      <c r="L1727" s="32" t="s">
        <v>10191</v>
      </c>
    </row>
    <row r="1728" spans="1:12" x14ac:dyDescent="0.25">
      <c r="A1728">
        <v>499018</v>
      </c>
      <c r="B1728">
        <v>3.3489089999999999</v>
      </c>
      <c r="C1728">
        <v>0</v>
      </c>
      <c r="D1728" t="s">
        <v>4173</v>
      </c>
      <c r="E1728" t="s">
        <v>4729</v>
      </c>
      <c r="F1728" t="s">
        <v>4756</v>
      </c>
      <c r="G1728" t="s">
        <v>4046</v>
      </c>
      <c r="H1728" t="s">
        <v>4758</v>
      </c>
      <c r="I1728" s="4">
        <v>186</v>
      </c>
      <c r="J1728" t="s">
        <v>4760</v>
      </c>
      <c r="K1728">
        <v>2544</v>
      </c>
      <c r="L1728" s="32" t="s">
        <v>10192</v>
      </c>
    </row>
    <row r="1729" spans="1:12" x14ac:dyDescent="0.25">
      <c r="A1729">
        <v>521568</v>
      </c>
      <c r="B1729">
        <v>0.98983100000000002</v>
      </c>
      <c r="C1729">
        <v>2</v>
      </c>
      <c r="D1729" t="s">
        <v>430</v>
      </c>
      <c r="E1729" t="s">
        <v>4729</v>
      </c>
      <c r="F1729" t="s">
        <v>4756</v>
      </c>
      <c r="G1729" t="s">
        <v>4046</v>
      </c>
      <c r="H1729" t="s">
        <v>4758</v>
      </c>
      <c r="I1729" s="4">
        <v>187</v>
      </c>
      <c r="J1729" t="s">
        <v>4760</v>
      </c>
      <c r="K1729">
        <v>1547</v>
      </c>
      <c r="L1729" s="32" t="s">
        <v>10193</v>
      </c>
    </row>
    <row r="1730" spans="1:12" x14ac:dyDescent="0.25">
      <c r="A1730">
        <v>545778</v>
      </c>
      <c r="B1730">
        <v>13.352076</v>
      </c>
      <c r="C1730">
        <v>1</v>
      </c>
      <c r="D1730" t="s">
        <v>175</v>
      </c>
      <c r="E1730" t="s">
        <v>4729</v>
      </c>
      <c r="F1730" t="s">
        <v>4756</v>
      </c>
      <c r="G1730" t="s">
        <v>4046</v>
      </c>
      <c r="H1730" t="s">
        <v>4758</v>
      </c>
      <c r="I1730" s="4">
        <v>188</v>
      </c>
      <c r="J1730" t="s">
        <v>4760</v>
      </c>
      <c r="K1730">
        <v>2369</v>
      </c>
      <c r="L1730" s="32" t="s">
        <v>10194</v>
      </c>
    </row>
    <row r="1731" spans="1:12" x14ac:dyDescent="0.25">
      <c r="A1731">
        <v>553952</v>
      </c>
      <c r="B1731">
        <v>0.66731099999999999</v>
      </c>
      <c r="C1731">
        <v>3</v>
      </c>
      <c r="D1731" t="s">
        <v>586</v>
      </c>
      <c r="E1731" t="s">
        <v>4729</v>
      </c>
      <c r="F1731" t="s">
        <v>4756</v>
      </c>
      <c r="G1731" t="s">
        <v>4046</v>
      </c>
      <c r="H1731" t="s">
        <v>4094</v>
      </c>
      <c r="I1731" s="4">
        <v>189</v>
      </c>
      <c r="J1731" t="s">
        <v>4760</v>
      </c>
      <c r="K1731">
        <v>2627</v>
      </c>
      <c r="L1731" s="32" t="s">
        <v>10195</v>
      </c>
    </row>
    <row r="1732" spans="1:12" x14ac:dyDescent="0.25">
      <c r="A1732">
        <v>577804</v>
      </c>
      <c r="B1732">
        <v>0.453843</v>
      </c>
      <c r="C1732">
        <v>2</v>
      </c>
      <c r="D1732" t="s">
        <v>243</v>
      </c>
      <c r="E1732" t="s">
        <v>4729</v>
      </c>
      <c r="F1732" t="s">
        <v>4756</v>
      </c>
      <c r="G1732" t="s">
        <v>4046</v>
      </c>
      <c r="H1732" t="s">
        <v>4758</v>
      </c>
      <c r="I1732" s="4">
        <v>190</v>
      </c>
      <c r="J1732" t="s">
        <v>4760</v>
      </c>
      <c r="K1732">
        <v>2453</v>
      </c>
      <c r="L1732" s="32" t="s">
        <v>10196</v>
      </c>
    </row>
    <row r="1733" spans="1:12" x14ac:dyDescent="0.25">
      <c r="A1733">
        <v>554406</v>
      </c>
      <c r="B1733">
        <v>0.55567699999999998</v>
      </c>
      <c r="C1733">
        <v>2</v>
      </c>
      <c r="D1733" t="s">
        <v>632</v>
      </c>
      <c r="E1733" t="s">
        <v>4729</v>
      </c>
      <c r="F1733" t="s">
        <v>4756</v>
      </c>
      <c r="G1733" t="s">
        <v>4046</v>
      </c>
      <c r="H1733" t="s">
        <v>4094</v>
      </c>
      <c r="I1733" s="4">
        <v>191</v>
      </c>
      <c r="J1733" t="s">
        <v>4760</v>
      </c>
      <c r="K1733">
        <v>2076</v>
      </c>
      <c r="L1733" s="32" t="s">
        <v>10197</v>
      </c>
    </row>
    <row r="1734" spans="1:12" x14ac:dyDescent="0.25">
      <c r="A1734">
        <v>563052</v>
      </c>
      <c r="B1734">
        <v>0.15668399999999999</v>
      </c>
      <c r="C1734">
        <v>3</v>
      </c>
      <c r="D1734" t="s">
        <v>307</v>
      </c>
      <c r="E1734" t="s">
        <v>4729</v>
      </c>
      <c r="F1734" t="s">
        <v>4756</v>
      </c>
      <c r="G1734" t="s">
        <v>4046</v>
      </c>
      <c r="H1734" t="s">
        <v>4094</v>
      </c>
      <c r="I1734" s="4">
        <v>192</v>
      </c>
      <c r="J1734" t="s">
        <v>4760</v>
      </c>
      <c r="K1734">
        <v>1108</v>
      </c>
      <c r="L1734" s="32" t="s">
        <v>10198</v>
      </c>
    </row>
    <row r="1735" spans="1:12" x14ac:dyDescent="0.25">
      <c r="A1735">
        <v>563013</v>
      </c>
      <c r="B1735">
        <v>0.35063699999999998</v>
      </c>
      <c r="C1735">
        <v>1</v>
      </c>
      <c r="D1735" t="s">
        <v>303</v>
      </c>
      <c r="E1735" t="s">
        <v>4729</v>
      </c>
      <c r="F1735" t="s">
        <v>4756</v>
      </c>
      <c r="G1735" t="s">
        <v>4046</v>
      </c>
      <c r="H1735" t="s">
        <v>4094</v>
      </c>
      <c r="I1735" s="4">
        <v>193</v>
      </c>
      <c r="J1735" t="s">
        <v>4760</v>
      </c>
      <c r="K1735">
        <v>1529</v>
      </c>
      <c r="L1735" s="32" t="s">
        <v>10199</v>
      </c>
    </row>
    <row r="1736" spans="1:12" x14ac:dyDescent="0.25">
      <c r="A1736">
        <v>563091</v>
      </c>
      <c r="B1736">
        <v>0.499504</v>
      </c>
      <c r="C1736">
        <v>0</v>
      </c>
      <c r="D1736" t="s">
        <v>311</v>
      </c>
      <c r="E1736" t="s">
        <v>4729</v>
      </c>
      <c r="F1736" t="s">
        <v>4756</v>
      </c>
      <c r="G1736" t="s">
        <v>4046</v>
      </c>
      <c r="H1736" t="s">
        <v>4094</v>
      </c>
      <c r="I1736" s="4">
        <v>194</v>
      </c>
      <c r="J1736" t="s">
        <v>4760</v>
      </c>
      <c r="K1736">
        <v>1921</v>
      </c>
      <c r="L1736" s="32" t="s">
        <v>10200</v>
      </c>
    </row>
    <row r="1737" spans="1:12" x14ac:dyDescent="0.25">
      <c r="A1737">
        <v>554325</v>
      </c>
      <c r="B1737">
        <v>0.34860099999999999</v>
      </c>
      <c r="C1737">
        <v>1</v>
      </c>
      <c r="D1737" t="s">
        <v>624</v>
      </c>
      <c r="E1737" t="s">
        <v>4729</v>
      </c>
      <c r="F1737" t="s">
        <v>4756</v>
      </c>
      <c r="G1737" t="s">
        <v>4046</v>
      </c>
      <c r="H1737" t="s">
        <v>4094</v>
      </c>
      <c r="I1737" s="4">
        <v>195</v>
      </c>
      <c r="J1737" t="s">
        <v>4760</v>
      </c>
      <c r="K1737">
        <v>2699</v>
      </c>
      <c r="L1737" s="32" t="s">
        <v>10201</v>
      </c>
    </row>
    <row r="1738" spans="1:12" x14ac:dyDescent="0.25">
      <c r="A1738">
        <v>554145</v>
      </c>
      <c r="B1738">
        <v>0.25003700000000001</v>
      </c>
      <c r="C1738">
        <v>3</v>
      </c>
      <c r="D1738" t="s">
        <v>606</v>
      </c>
      <c r="E1738" t="s">
        <v>4729</v>
      </c>
      <c r="F1738" t="s">
        <v>4756</v>
      </c>
      <c r="G1738" t="s">
        <v>4046</v>
      </c>
      <c r="H1738" t="s">
        <v>4094</v>
      </c>
      <c r="I1738" s="4">
        <v>196</v>
      </c>
      <c r="J1738" t="s">
        <v>4760</v>
      </c>
      <c r="K1738">
        <v>1723</v>
      </c>
      <c r="L1738" s="32" t="s">
        <v>10202</v>
      </c>
    </row>
    <row r="1739" spans="1:12" x14ac:dyDescent="0.25">
      <c r="A1739">
        <v>554248</v>
      </c>
      <c r="B1739">
        <v>0.253778</v>
      </c>
      <c r="C1739">
        <v>4</v>
      </c>
      <c r="D1739" t="s">
        <v>616</v>
      </c>
      <c r="E1739" t="s">
        <v>4729</v>
      </c>
      <c r="F1739" t="s">
        <v>4756</v>
      </c>
      <c r="G1739" t="s">
        <v>4046</v>
      </c>
      <c r="H1739" t="s">
        <v>4094</v>
      </c>
      <c r="I1739" s="4">
        <v>197</v>
      </c>
      <c r="J1739" t="s">
        <v>4760</v>
      </c>
      <c r="K1739">
        <v>1363</v>
      </c>
      <c r="L1739" s="32" t="s">
        <v>10203</v>
      </c>
    </row>
    <row r="1740" spans="1:12" x14ac:dyDescent="0.25">
      <c r="A1740">
        <v>562860</v>
      </c>
      <c r="B1740">
        <v>0.363701</v>
      </c>
      <c r="C1740">
        <v>3</v>
      </c>
      <c r="D1740" t="s">
        <v>287</v>
      </c>
      <c r="E1740" t="s">
        <v>4729</v>
      </c>
      <c r="F1740" t="s">
        <v>4756</v>
      </c>
      <c r="G1740" t="s">
        <v>4046</v>
      </c>
      <c r="H1740" t="s">
        <v>4094</v>
      </c>
      <c r="I1740" s="4">
        <v>198</v>
      </c>
      <c r="J1740" t="s">
        <v>4760</v>
      </c>
      <c r="K1740">
        <v>1643</v>
      </c>
      <c r="L1740" s="32" t="s">
        <v>10204</v>
      </c>
    </row>
    <row r="1741" spans="1:12" x14ac:dyDescent="0.25">
      <c r="A1741">
        <v>606996</v>
      </c>
      <c r="B1741">
        <v>3.423899</v>
      </c>
      <c r="C1741">
        <v>3</v>
      </c>
      <c r="D1741" t="s">
        <v>84</v>
      </c>
      <c r="E1741" t="s">
        <v>4729</v>
      </c>
      <c r="F1741" t="s">
        <v>4756</v>
      </c>
      <c r="G1741" t="s">
        <v>4046</v>
      </c>
      <c r="H1741" t="s">
        <v>80</v>
      </c>
      <c r="I1741" s="4">
        <v>199</v>
      </c>
      <c r="J1741" t="s">
        <v>4760</v>
      </c>
      <c r="K1741">
        <v>1877</v>
      </c>
      <c r="L1741" s="32" t="s">
        <v>10205</v>
      </c>
    </row>
    <row r="1742" spans="1:12" x14ac:dyDescent="0.25">
      <c r="A1742">
        <v>545501</v>
      </c>
      <c r="B1742">
        <v>9.7664340000000003</v>
      </c>
      <c r="C1742">
        <v>1</v>
      </c>
      <c r="D1742" t="s">
        <v>147</v>
      </c>
      <c r="E1742" t="s">
        <v>4729</v>
      </c>
      <c r="F1742" t="s">
        <v>4756</v>
      </c>
      <c r="G1742" t="s">
        <v>4046</v>
      </c>
      <c r="H1742" t="s">
        <v>4758</v>
      </c>
      <c r="I1742" s="4">
        <v>200</v>
      </c>
      <c r="J1742" t="s">
        <v>4760</v>
      </c>
      <c r="K1742">
        <v>1678</v>
      </c>
      <c r="L1742" s="32" t="s">
        <v>10206</v>
      </c>
    </row>
    <row r="1743" spans="1:12" x14ac:dyDescent="0.25">
      <c r="A1743">
        <v>512078</v>
      </c>
      <c r="B1743">
        <v>0.415906</v>
      </c>
      <c r="C1743">
        <v>1</v>
      </c>
      <c r="D1743" t="s">
        <v>21</v>
      </c>
      <c r="E1743" t="s">
        <v>4729</v>
      </c>
      <c r="F1743" t="s">
        <v>4756</v>
      </c>
      <c r="G1743" t="s">
        <v>4046</v>
      </c>
      <c r="H1743" t="s">
        <v>11</v>
      </c>
      <c r="I1743" s="4">
        <v>201</v>
      </c>
      <c r="J1743" t="s">
        <v>4760</v>
      </c>
      <c r="K1743">
        <v>2068</v>
      </c>
      <c r="L1743" s="32" t="s">
        <v>10207</v>
      </c>
    </row>
    <row r="1744" spans="1:12" x14ac:dyDescent="0.25">
      <c r="A1744">
        <v>512176</v>
      </c>
      <c r="B1744">
        <v>0.70953999999999995</v>
      </c>
      <c r="C1744">
        <v>2</v>
      </c>
      <c r="D1744" t="s">
        <v>31</v>
      </c>
      <c r="E1744" t="s">
        <v>4729</v>
      </c>
      <c r="F1744" t="s">
        <v>4756</v>
      </c>
      <c r="G1744" t="s">
        <v>4046</v>
      </c>
      <c r="H1744" t="s">
        <v>11</v>
      </c>
      <c r="I1744" s="4">
        <v>202</v>
      </c>
      <c r="J1744" t="s">
        <v>4760</v>
      </c>
      <c r="K1744">
        <v>1858</v>
      </c>
      <c r="L1744" s="32" t="s">
        <v>10208</v>
      </c>
    </row>
    <row r="1745" spans="1:12" x14ac:dyDescent="0.25">
      <c r="A1745">
        <v>463777</v>
      </c>
      <c r="B1745">
        <v>4.9337819999999999</v>
      </c>
      <c r="C1745">
        <v>2</v>
      </c>
      <c r="D1745" t="s">
        <v>4077</v>
      </c>
      <c r="E1745" t="s">
        <v>4729</v>
      </c>
      <c r="F1745" t="s">
        <v>4756</v>
      </c>
      <c r="G1745" t="s">
        <v>4758</v>
      </c>
      <c r="H1745" t="s">
        <v>4758</v>
      </c>
      <c r="I1745" s="4">
        <v>203</v>
      </c>
      <c r="J1745" t="s">
        <v>4760</v>
      </c>
      <c r="K1745">
        <v>3120</v>
      </c>
      <c r="L1745" s="32" t="s">
        <v>10209</v>
      </c>
    </row>
    <row r="1746" spans="1:12" x14ac:dyDescent="0.25">
      <c r="A1746">
        <v>449851</v>
      </c>
      <c r="B1746">
        <v>105.059434</v>
      </c>
      <c r="C1746">
        <v>0</v>
      </c>
      <c r="D1746" t="s">
        <v>3324</v>
      </c>
      <c r="E1746" t="s">
        <v>4729</v>
      </c>
      <c r="F1746" t="s">
        <v>4756</v>
      </c>
      <c r="G1746" t="s">
        <v>3318</v>
      </c>
      <c r="H1746" t="s">
        <v>4758</v>
      </c>
      <c r="I1746" s="4">
        <v>204</v>
      </c>
      <c r="J1746" t="s">
        <v>4760</v>
      </c>
      <c r="K1746">
        <v>753</v>
      </c>
      <c r="L1746" s="32" t="s">
        <v>10210</v>
      </c>
    </row>
    <row r="1747" spans="1:12" x14ac:dyDescent="0.25">
      <c r="A1747">
        <v>449810</v>
      </c>
      <c r="B1747">
        <v>3.650995</v>
      </c>
      <c r="C1747">
        <v>3</v>
      </c>
      <c r="D1747" t="s">
        <v>3320</v>
      </c>
      <c r="E1747" t="s">
        <v>4729</v>
      </c>
      <c r="F1747" t="s">
        <v>4756</v>
      </c>
      <c r="G1747" t="s">
        <v>3318</v>
      </c>
      <c r="H1747" t="s">
        <v>4758</v>
      </c>
      <c r="I1747" s="4">
        <v>205</v>
      </c>
      <c r="J1747" t="s">
        <v>4760</v>
      </c>
      <c r="K1747">
        <v>1849</v>
      </c>
      <c r="L1747" s="32" t="s">
        <v>10211</v>
      </c>
    </row>
    <row r="1748" spans="1:12" x14ac:dyDescent="0.25">
      <c r="A1748">
        <v>449973</v>
      </c>
      <c r="B1748">
        <v>123.49578</v>
      </c>
      <c r="C1748">
        <v>2</v>
      </c>
      <c r="D1748" t="s">
        <v>3337</v>
      </c>
      <c r="E1748" t="s">
        <v>4729</v>
      </c>
      <c r="F1748" t="s">
        <v>4756</v>
      </c>
      <c r="G1748" t="s">
        <v>4758</v>
      </c>
      <c r="H1748" t="s">
        <v>4758</v>
      </c>
      <c r="I1748" s="4">
        <v>206</v>
      </c>
      <c r="J1748" t="s">
        <v>4760</v>
      </c>
      <c r="K1748">
        <v>2327</v>
      </c>
      <c r="L1748" s="32" t="s">
        <v>10212</v>
      </c>
    </row>
    <row r="1749" spans="1:12" x14ac:dyDescent="0.25">
      <c r="A1749">
        <v>450001</v>
      </c>
      <c r="B1749">
        <v>2.6014490000000001</v>
      </c>
      <c r="C1749">
        <v>3</v>
      </c>
      <c r="D1749" t="s">
        <v>3339</v>
      </c>
      <c r="E1749" t="s">
        <v>4729</v>
      </c>
      <c r="F1749" t="s">
        <v>4756</v>
      </c>
      <c r="G1749" t="s">
        <v>3318</v>
      </c>
      <c r="H1749" t="s">
        <v>3335</v>
      </c>
      <c r="I1749" s="4">
        <v>207</v>
      </c>
      <c r="J1749" t="s">
        <v>4760</v>
      </c>
      <c r="K1749">
        <v>1249</v>
      </c>
      <c r="L1749" s="32" t="s">
        <v>10213</v>
      </c>
    </row>
    <row r="1750" spans="1:12" x14ac:dyDescent="0.25">
      <c r="A1750">
        <v>153920</v>
      </c>
      <c r="B1750">
        <v>51.592264999999998</v>
      </c>
      <c r="C1750">
        <v>0</v>
      </c>
      <c r="D1750" t="s">
        <v>123</v>
      </c>
      <c r="E1750" t="s">
        <v>4729</v>
      </c>
      <c r="F1750" t="s">
        <v>4756</v>
      </c>
      <c r="G1750" t="s">
        <v>3318</v>
      </c>
      <c r="H1750" t="s">
        <v>4758</v>
      </c>
      <c r="I1750" s="4">
        <v>208</v>
      </c>
      <c r="J1750" t="s">
        <v>4760</v>
      </c>
      <c r="K1750">
        <v>2821</v>
      </c>
      <c r="L1750" s="32" t="s">
        <v>10214</v>
      </c>
    </row>
    <row r="1751" spans="1:12" x14ac:dyDescent="0.25">
      <c r="A1751">
        <v>450102</v>
      </c>
      <c r="B1751">
        <v>0.44678400000000001</v>
      </c>
      <c r="C1751">
        <v>3</v>
      </c>
      <c r="D1751" t="s">
        <v>4040</v>
      </c>
      <c r="E1751" t="s">
        <v>4729</v>
      </c>
      <c r="F1751" t="s">
        <v>4756</v>
      </c>
      <c r="G1751" t="s">
        <v>3318</v>
      </c>
      <c r="H1751" t="s">
        <v>3335</v>
      </c>
      <c r="I1751" s="4">
        <v>209</v>
      </c>
      <c r="J1751" t="s">
        <v>4760</v>
      </c>
      <c r="K1751">
        <v>1174</v>
      </c>
      <c r="L1751" s="32" t="s">
        <v>10215</v>
      </c>
    </row>
    <row r="1752" spans="1:12" x14ac:dyDescent="0.25">
      <c r="A1752">
        <v>521416</v>
      </c>
      <c r="B1752">
        <v>0.71424299999999996</v>
      </c>
      <c r="C1752">
        <v>0</v>
      </c>
      <c r="D1752" t="s">
        <v>414</v>
      </c>
      <c r="E1752" t="s">
        <v>4729</v>
      </c>
      <c r="F1752" t="s">
        <v>4756</v>
      </c>
      <c r="G1752" t="s">
        <v>4046</v>
      </c>
      <c r="H1752" t="s">
        <v>4758</v>
      </c>
      <c r="I1752" s="4">
        <v>210</v>
      </c>
      <c r="J1752" t="s">
        <v>4760</v>
      </c>
      <c r="K1752">
        <v>1032</v>
      </c>
      <c r="L1752" s="32" t="s">
        <v>10216</v>
      </c>
    </row>
    <row r="1753" spans="1:12" x14ac:dyDescent="0.25">
      <c r="A1753">
        <v>531351</v>
      </c>
      <c r="B1753">
        <v>1.2019580000000001</v>
      </c>
      <c r="C1753">
        <v>1</v>
      </c>
      <c r="D1753" t="s">
        <v>382</v>
      </c>
      <c r="E1753" t="s">
        <v>4729</v>
      </c>
      <c r="F1753" t="s">
        <v>4756</v>
      </c>
      <c r="G1753" t="s">
        <v>4046</v>
      </c>
      <c r="H1753" t="s">
        <v>229</v>
      </c>
      <c r="I1753" s="4">
        <v>211</v>
      </c>
      <c r="J1753" t="s">
        <v>4760</v>
      </c>
      <c r="K1753">
        <v>1328</v>
      </c>
      <c r="L1753" s="32" t="s">
        <v>10217</v>
      </c>
    </row>
    <row r="1754" spans="1:12" x14ac:dyDescent="0.25">
      <c r="A1754">
        <v>530994</v>
      </c>
      <c r="B1754">
        <v>0.45311699999999999</v>
      </c>
      <c r="C1754">
        <v>1</v>
      </c>
      <c r="D1754" t="s">
        <v>349</v>
      </c>
      <c r="E1754" t="s">
        <v>4729</v>
      </c>
      <c r="F1754" t="s">
        <v>4756</v>
      </c>
      <c r="G1754" t="s">
        <v>4046</v>
      </c>
      <c r="H1754" t="s">
        <v>4094</v>
      </c>
      <c r="I1754" s="4">
        <v>212</v>
      </c>
      <c r="J1754" t="s">
        <v>4760</v>
      </c>
      <c r="K1754">
        <v>1678</v>
      </c>
      <c r="L1754" s="32" t="s">
        <v>10218</v>
      </c>
    </row>
    <row r="1755" spans="1:12" x14ac:dyDescent="0.25">
      <c r="A1755">
        <v>483703</v>
      </c>
      <c r="B1755">
        <v>0.223917</v>
      </c>
      <c r="C1755">
        <v>0</v>
      </c>
      <c r="D1755" t="s">
        <v>498</v>
      </c>
      <c r="E1755" t="s">
        <v>4729</v>
      </c>
      <c r="F1755" t="s">
        <v>4756</v>
      </c>
      <c r="G1755" t="s">
        <v>4046</v>
      </c>
      <c r="H1755" t="s">
        <v>4094</v>
      </c>
      <c r="I1755" s="4">
        <v>213</v>
      </c>
      <c r="J1755" t="s">
        <v>4760</v>
      </c>
      <c r="K1755">
        <v>869</v>
      </c>
      <c r="L1755" s="32" t="s">
        <v>10219</v>
      </c>
    </row>
    <row r="1756" spans="1:12" x14ac:dyDescent="0.25">
      <c r="A1756">
        <v>577726</v>
      </c>
      <c r="B1756">
        <v>1.403149</v>
      </c>
      <c r="C1756">
        <v>2</v>
      </c>
      <c r="D1756" t="s">
        <v>235</v>
      </c>
      <c r="E1756" t="s">
        <v>4729</v>
      </c>
      <c r="F1756" t="s">
        <v>4756</v>
      </c>
      <c r="G1756" t="s">
        <v>4046</v>
      </c>
      <c r="H1756" t="s">
        <v>229</v>
      </c>
      <c r="I1756" s="4">
        <v>214</v>
      </c>
      <c r="J1756" t="s">
        <v>4760</v>
      </c>
      <c r="K1756">
        <v>2296</v>
      </c>
      <c r="L1756" s="32" t="s">
        <v>10220</v>
      </c>
    </row>
    <row r="1757" spans="1:12" x14ac:dyDescent="0.25">
      <c r="A1757">
        <v>175207</v>
      </c>
      <c r="B1757">
        <v>5.0003929999999999</v>
      </c>
      <c r="C1757">
        <v>2</v>
      </c>
      <c r="D1757" t="s">
        <v>135</v>
      </c>
      <c r="E1757" t="s">
        <v>4729</v>
      </c>
      <c r="F1757" t="s">
        <v>4756</v>
      </c>
      <c r="G1757" t="s">
        <v>4066</v>
      </c>
      <c r="H1757" t="s">
        <v>136</v>
      </c>
      <c r="I1757" s="4">
        <v>215</v>
      </c>
      <c r="J1757" t="s">
        <v>4760</v>
      </c>
      <c r="K1757">
        <v>2327</v>
      </c>
      <c r="L1757" s="32" t="s">
        <v>10221</v>
      </c>
    </row>
    <row r="1758" spans="1:12" x14ac:dyDescent="0.25">
      <c r="A1758">
        <v>577619</v>
      </c>
      <c r="B1758">
        <v>0.43944499999999997</v>
      </c>
      <c r="C1758">
        <v>3</v>
      </c>
      <c r="D1758" t="s">
        <v>224</v>
      </c>
      <c r="E1758" t="s">
        <v>4729</v>
      </c>
      <c r="F1758" t="s">
        <v>4756</v>
      </c>
      <c r="G1758" t="s">
        <v>4046</v>
      </c>
      <c r="H1758" t="s">
        <v>4758</v>
      </c>
      <c r="I1758" s="4">
        <v>216</v>
      </c>
      <c r="J1758" t="s">
        <v>4760</v>
      </c>
      <c r="K1758">
        <v>2384</v>
      </c>
      <c r="L1758" s="32" t="s">
        <v>10222</v>
      </c>
    </row>
    <row r="1759" spans="1:12" x14ac:dyDescent="0.25">
      <c r="A1759">
        <v>554344</v>
      </c>
      <c r="B1759">
        <v>0.45051600000000003</v>
      </c>
      <c r="C1759">
        <v>0</v>
      </c>
      <c r="D1759" t="s">
        <v>626</v>
      </c>
      <c r="E1759" t="s">
        <v>4729</v>
      </c>
      <c r="F1759" t="s">
        <v>4756</v>
      </c>
      <c r="G1759" t="s">
        <v>4046</v>
      </c>
      <c r="H1759" t="s">
        <v>4094</v>
      </c>
      <c r="I1759" s="4">
        <v>217</v>
      </c>
      <c r="J1759" t="s">
        <v>4760</v>
      </c>
      <c r="K1759">
        <v>2020</v>
      </c>
      <c r="L1759" s="32" t="s">
        <v>10223</v>
      </c>
    </row>
    <row r="1760" spans="1:12" x14ac:dyDescent="0.25">
      <c r="A1760">
        <v>562898</v>
      </c>
      <c r="B1760">
        <v>0.21518999999999999</v>
      </c>
      <c r="C1760">
        <v>3</v>
      </c>
      <c r="D1760" t="s">
        <v>291</v>
      </c>
      <c r="E1760" t="s">
        <v>4729</v>
      </c>
      <c r="F1760" t="s">
        <v>4756</v>
      </c>
      <c r="G1760" t="s">
        <v>4046</v>
      </c>
      <c r="H1760" t="s">
        <v>4094</v>
      </c>
      <c r="I1760" s="4">
        <v>218</v>
      </c>
      <c r="J1760" t="s">
        <v>4760</v>
      </c>
      <c r="K1760">
        <v>2045</v>
      </c>
      <c r="L1760" s="32" t="s">
        <v>10224</v>
      </c>
    </row>
    <row r="1761" spans="1:12" x14ac:dyDescent="0.25">
      <c r="A1761">
        <v>175122</v>
      </c>
      <c r="B1761">
        <v>25.379785999999999</v>
      </c>
      <c r="C1761">
        <v>3</v>
      </c>
      <c r="D1761" t="s">
        <v>127</v>
      </c>
      <c r="E1761" t="s">
        <v>4729</v>
      </c>
      <c r="F1761" t="s">
        <v>4756</v>
      </c>
      <c r="G1761" t="s">
        <v>4066</v>
      </c>
      <c r="H1761" t="s">
        <v>4758</v>
      </c>
      <c r="I1761" s="4">
        <v>219</v>
      </c>
      <c r="J1761" t="s">
        <v>4760</v>
      </c>
      <c r="K1761">
        <v>3426</v>
      </c>
      <c r="L1761" s="32" t="s">
        <v>10225</v>
      </c>
    </row>
    <row r="1762" spans="1:12" x14ac:dyDescent="0.25">
      <c r="A1762">
        <v>607017</v>
      </c>
      <c r="B1762">
        <v>9.2231339999999999</v>
      </c>
      <c r="C1762">
        <v>1</v>
      </c>
      <c r="D1762" t="s">
        <v>86</v>
      </c>
      <c r="E1762" t="s">
        <v>4729</v>
      </c>
      <c r="F1762" t="s">
        <v>4756</v>
      </c>
      <c r="G1762" t="s">
        <v>4046</v>
      </c>
      <c r="H1762" t="s">
        <v>4758</v>
      </c>
      <c r="I1762" s="4">
        <v>220</v>
      </c>
      <c r="J1762" t="s">
        <v>4760</v>
      </c>
      <c r="K1762">
        <v>1821</v>
      </c>
      <c r="L1762" s="32" t="s">
        <v>10226</v>
      </c>
    </row>
    <row r="1763" spans="1:12" x14ac:dyDescent="0.25">
      <c r="A1763">
        <v>667648</v>
      </c>
      <c r="B1763">
        <v>146.42399700000001</v>
      </c>
      <c r="C1763">
        <v>1</v>
      </c>
      <c r="D1763" t="s">
        <v>4130</v>
      </c>
      <c r="E1763" t="s">
        <v>4729</v>
      </c>
      <c r="F1763" t="s">
        <v>4756</v>
      </c>
      <c r="G1763" t="s">
        <v>4046</v>
      </c>
      <c r="H1763" t="s">
        <v>4758</v>
      </c>
      <c r="I1763" s="4">
        <v>221</v>
      </c>
      <c r="J1763" t="s">
        <v>4760</v>
      </c>
      <c r="K1763">
        <v>3412</v>
      </c>
      <c r="L1763" s="32" t="s">
        <v>10227</v>
      </c>
    </row>
    <row r="1764" spans="1:12" x14ac:dyDescent="0.25">
      <c r="A1764">
        <v>175159</v>
      </c>
      <c r="B1764">
        <v>33.486117999999998</v>
      </c>
      <c r="C1764">
        <v>0</v>
      </c>
      <c r="D1764" t="s">
        <v>131</v>
      </c>
      <c r="E1764" t="s">
        <v>4729</v>
      </c>
      <c r="F1764" t="s">
        <v>4756</v>
      </c>
      <c r="G1764" t="s">
        <v>4758</v>
      </c>
      <c r="H1764" t="s">
        <v>4758</v>
      </c>
      <c r="I1764" s="4">
        <v>222</v>
      </c>
      <c r="J1764" t="s">
        <v>4760</v>
      </c>
      <c r="K1764">
        <v>3181</v>
      </c>
      <c r="L1764" s="32" t="s">
        <v>10228</v>
      </c>
    </row>
    <row r="1765" spans="1:12" x14ac:dyDescent="0.25">
      <c r="A1765">
        <v>498923</v>
      </c>
      <c r="B1765">
        <v>1.758157</v>
      </c>
      <c r="C1765">
        <v>1</v>
      </c>
      <c r="D1765" t="s">
        <v>4163</v>
      </c>
      <c r="E1765" t="s">
        <v>4729</v>
      </c>
      <c r="F1765" t="s">
        <v>4756</v>
      </c>
      <c r="G1765" t="s">
        <v>4046</v>
      </c>
      <c r="H1765" t="s">
        <v>4153</v>
      </c>
      <c r="I1765" s="4">
        <v>223</v>
      </c>
      <c r="J1765" t="s">
        <v>4760</v>
      </c>
      <c r="K1765">
        <v>2086</v>
      </c>
      <c r="L1765" s="32" t="s">
        <v>10229</v>
      </c>
    </row>
    <row r="1766" spans="1:12" x14ac:dyDescent="0.25">
      <c r="A1766">
        <v>521531</v>
      </c>
      <c r="B1766">
        <v>1.000067</v>
      </c>
      <c r="C1766">
        <v>3</v>
      </c>
      <c r="D1766" t="s">
        <v>426</v>
      </c>
      <c r="E1766" t="s">
        <v>4729</v>
      </c>
      <c r="F1766" t="s">
        <v>4756</v>
      </c>
      <c r="G1766" t="s">
        <v>4046</v>
      </c>
      <c r="H1766" t="s">
        <v>11</v>
      </c>
      <c r="I1766" s="4">
        <v>224</v>
      </c>
      <c r="J1766" t="s">
        <v>4760</v>
      </c>
      <c r="K1766">
        <v>1771</v>
      </c>
      <c r="L1766" s="32" t="s">
        <v>10230</v>
      </c>
    </row>
    <row r="1767" spans="1:12" x14ac:dyDescent="0.25">
      <c r="A1767">
        <v>499183</v>
      </c>
      <c r="B1767">
        <v>0.88017599999999996</v>
      </c>
      <c r="C1767">
        <v>1</v>
      </c>
      <c r="D1767" t="s">
        <v>4</v>
      </c>
      <c r="E1767" t="s">
        <v>4729</v>
      </c>
      <c r="F1767" t="s">
        <v>4756</v>
      </c>
      <c r="G1767" t="s">
        <v>4046</v>
      </c>
      <c r="H1767" t="s">
        <v>4758</v>
      </c>
      <c r="I1767" s="4">
        <v>225</v>
      </c>
      <c r="J1767" t="s">
        <v>4760</v>
      </c>
      <c r="K1767">
        <v>2677</v>
      </c>
      <c r="L1767" s="32" t="s">
        <v>10231</v>
      </c>
    </row>
    <row r="1768" spans="1:12" x14ac:dyDescent="0.25">
      <c r="A1768">
        <v>512019</v>
      </c>
      <c r="B1768">
        <v>0.93345900000000004</v>
      </c>
      <c r="C1768">
        <v>0</v>
      </c>
      <c r="D1768" t="s">
        <v>15</v>
      </c>
      <c r="E1768" t="s">
        <v>4729</v>
      </c>
      <c r="F1768" t="s">
        <v>4756</v>
      </c>
      <c r="G1768" t="s">
        <v>4046</v>
      </c>
      <c r="H1768" t="s">
        <v>11</v>
      </c>
      <c r="I1768" s="4">
        <v>226</v>
      </c>
      <c r="J1768" t="s">
        <v>4760</v>
      </c>
      <c r="K1768">
        <v>1283</v>
      </c>
      <c r="L1768" s="32" t="s">
        <v>10232</v>
      </c>
    </row>
    <row r="1769" spans="1:12" x14ac:dyDescent="0.25">
      <c r="A1769">
        <v>521494</v>
      </c>
      <c r="B1769">
        <v>1.0589999999999999</v>
      </c>
      <c r="C1769">
        <v>3</v>
      </c>
      <c r="D1769" t="s">
        <v>422</v>
      </c>
      <c r="E1769" t="s">
        <v>4729</v>
      </c>
      <c r="F1769" t="s">
        <v>4756</v>
      </c>
      <c r="G1769" t="s">
        <v>4046</v>
      </c>
      <c r="H1769" t="s">
        <v>11</v>
      </c>
      <c r="I1769" s="4">
        <v>227</v>
      </c>
      <c r="J1769" t="s">
        <v>4760</v>
      </c>
      <c r="K1769">
        <v>1663</v>
      </c>
      <c r="L1769" s="32" t="s">
        <v>10233</v>
      </c>
    </row>
    <row r="1770" spans="1:12" x14ac:dyDescent="0.25">
      <c r="A1770">
        <v>512411</v>
      </c>
      <c r="B1770">
        <v>0.24025199999999999</v>
      </c>
      <c r="C1770">
        <v>1</v>
      </c>
      <c r="D1770" t="s">
        <v>55</v>
      </c>
      <c r="E1770" t="s">
        <v>4729</v>
      </c>
      <c r="F1770" t="s">
        <v>4756</v>
      </c>
      <c r="G1770" t="s">
        <v>4046</v>
      </c>
      <c r="H1770" t="s">
        <v>4176</v>
      </c>
      <c r="I1770" s="4">
        <v>228</v>
      </c>
      <c r="J1770" t="s">
        <v>4760</v>
      </c>
      <c r="K1770">
        <v>1626</v>
      </c>
      <c r="L1770" s="32" t="s">
        <v>10234</v>
      </c>
    </row>
    <row r="1771" spans="1:12" x14ac:dyDescent="0.25">
      <c r="A1771">
        <v>512449</v>
      </c>
      <c r="B1771">
        <v>1.15117</v>
      </c>
      <c r="C1771">
        <v>3</v>
      </c>
      <c r="D1771" t="s">
        <v>59</v>
      </c>
      <c r="E1771" t="s">
        <v>4729</v>
      </c>
      <c r="F1771" t="s">
        <v>4756</v>
      </c>
      <c r="G1771" t="s">
        <v>4046</v>
      </c>
      <c r="H1771" t="s">
        <v>4758</v>
      </c>
      <c r="I1771" s="4">
        <v>229</v>
      </c>
      <c r="J1771" t="s">
        <v>4760</v>
      </c>
      <c r="K1771">
        <v>2281</v>
      </c>
      <c r="L1771" s="32" t="s">
        <v>10235</v>
      </c>
    </row>
    <row r="1772" spans="1:12" x14ac:dyDescent="0.25">
      <c r="A1772">
        <v>521311</v>
      </c>
      <c r="B1772">
        <v>0.39501700000000001</v>
      </c>
      <c r="C1772">
        <v>2</v>
      </c>
      <c r="D1772" t="s">
        <v>404</v>
      </c>
      <c r="E1772" t="s">
        <v>4729</v>
      </c>
      <c r="F1772" t="s">
        <v>4756</v>
      </c>
      <c r="G1772" t="s">
        <v>4046</v>
      </c>
      <c r="H1772" t="s">
        <v>4758</v>
      </c>
      <c r="I1772" s="4">
        <v>230</v>
      </c>
      <c r="J1772" t="s">
        <v>4760</v>
      </c>
      <c r="K1772">
        <v>1230</v>
      </c>
      <c r="L1772" s="32" t="s">
        <v>10236</v>
      </c>
    </row>
    <row r="1773" spans="1:12" x14ac:dyDescent="0.25">
      <c r="A1773">
        <v>474104</v>
      </c>
      <c r="B1773">
        <v>0.15698100000000001</v>
      </c>
      <c r="C1773">
        <v>2</v>
      </c>
      <c r="D1773" t="s">
        <v>580</v>
      </c>
      <c r="E1773" t="s">
        <v>4729</v>
      </c>
      <c r="F1773" t="s">
        <v>4756</v>
      </c>
      <c r="G1773" t="s">
        <v>4046</v>
      </c>
      <c r="H1773" t="s">
        <v>4094</v>
      </c>
      <c r="I1773" s="4">
        <v>231</v>
      </c>
      <c r="J1773" t="s">
        <v>4760</v>
      </c>
      <c r="K1773">
        <v>1269</v>
      </c>
      <c r="L1773" s="32" t="s">
        <v>10237</v>
      </c>
    </row>
    <row r="1774" spans="1:12" x14ac:dyDescent="0.25">
      <c r="A1774">
        <v>483624</v>
      </c>
      <c r="B1774">
        <v>0.39207500000000001</v>
      </c>
      <c r="C1774">
        <v>2</v>
      </c>
      <c r="D1774" t="s">
        <v>490</v>
      </c>
      <c r="E1774" t="s">
        <v>4729</v>
      </c>
      <c r="F1774" t="s">
        <v>4756</v>
      </c>
      <c r="G1774" t="s">
        <v>4046</v>
      </c>
      <c r="H1774" t="s">
        <v>4094</v>
      </c>
      <c r="I1774" s="4">
        <v>232</v>
      </c>
      <c r="J1774" t="s">
        <v>4760</v>
      </c>
      <c r="K1774">
        <v>2355</v>
      </c>
      <c r="L1774" s="32" t="s">
        <v>10238</v>
      </c>
    </row>
    <row r="1775" spans="1:12" x14ac:dyDescent="0.25">
      <c r="A1775">
        <v>463682</v>
      </c>
      <c r="B1775">
        <v>9.0586380000000002</v>
      </c>
      <c r="C1775">
        <v>0</v>
      </c>
      <c r="D1775" t="s">
        <v>4065</v>
      </c>
      <c r="E1775" t="s">
        <v>4729</v>
      </c>
      <c r="F1775" t="s">
        <v>4756</v>
      </c>
      <c r="G1775" t="s">
        <v>4066</v>
      </c>
      <c r="H1775" t="s">
        <v>4758</v>
      </c>
      <c r="I1775" s="4">
        <v>233</v>
      </c>
      <c r="J1775" t="s">
        <v>4760</v>
      </c>
      <c r="K1775">
        <v>4279</v>
      </c>
      <c r="L1775" s="32" t="s">
        <v>10239</v>
      </c>
    </row>
    <row r="1776" spans="1:12" x14ac:dyDescent="0.25">
      <c r="A1776">
        <v>463872</v>
      </c>
      <c r="B1776">
        <v>5.0277570000000003</v>
      </c>
      <c r="C1776">
        <v>0</v>
      </c>
      <c r="D1776" t="s">
        <v>4087</v>
      </c>
      <c r="E1776" t="s">
        <v>4729</v>
      </c>
      <c r="F1776" t="s">
        <v>4756</v>
      </c>
      <c r="G1776" t="s">
        <v>4758</v>
      </c>
      <c r="H1776" t="s">
        <v>4059</v>
      </c>
      <c r="I1776" s="4">
        <v>234</v>
      </c>
      <c r="J1776" t="s">
        <v>4760</v>
      </c>
      <c r="K1776">
        <v>3574</v>
      </c>
      <c r="L1776" s="32" t="s">
        <v>10240</v>
      </c>
    </row>
    <row r="1777" spans="1:12" x14ac:dyDescent="0.25">
      <c r="A1777">
        <v>463815</v>
      </c>
      <c r="B1777">
        <v>1.3248180000000001</v>
      </c>
      <c r="C1777">
        <v>3</v>
      </c>
      <c r="D1777" t="s">
        <v>4081</v>
      </c>
      <c r="E1777" t="s">
        <v>4729</v>
      </c>
      <c r="F1777" t="s">
        <v>4756</v>
      </c>
      <c r="G1777" t="s">
        <v>3318</v>
      </c>
      <c r="H1777" t="s">
        <v>4059</v>
      </c>
      <c r="I1777" s="4">
        <v>235</v>
      </c>
      <c r="J1777" t="s">
        <v>4760</v>
      </c>
      <c r="K1777">
        <v>3115</v>
      </c>
      <c r="L1777" s="32" t="s">
        <v>10241</v>
      </c>
    </row>
    <row r="1778" spans="1:12" x14ac:dyDescent="0.25">
      <c r="A1778">
        <v>450304</v>
      </c>
      <c r="B1778">
        <v>111.675817</v>
      </c>
      <c r="C1778">
        <v>0</v>
      </c>
      <c r="D1778" t="s">
        <v>4056</v>
      </c>
      <c r="E1778" t="s">
        <v>4729</v>
      </c>
      <c r="F1778" t="s">
        <v>4756</v>
      </c>
      <c r="G1778" t="s">
        <v>4758</v>
      </c>
      <c r="H1778" t="s">
        <v>4758</v>
      </c>
      <c r="I1778" s="4">
        <v>236</v>
      </c>
      <c r="J1778" t="s">
        <v>4760</v>
      </c>
      <c r="K1778">
        <v>2308</v>
      </c>
      <c r="L1778" s="32" t="s">
        <v>10242</v>
      </c>
    </row>
    <row r="1779" spans="1:12" x14ac:dyDescent="0.25">
      <c r="A1779">
        <v>531035</v>
      </c>
      <c r="B1779">
        <v>2.7716440000000002</v>
      </c>
      <c r="C1779">
        <v>0</v>
      </c>
      <c r="D1779" t="s">
        <v>353</v>
      </c>
      <c r="E1779" t="s">
        <v>4729</v>
      </c>
      <c r="F1779" t="s">
        <v>4756</v>
      </c>
      <c r="G1779" t="s">
        <v>4046</v>
      </c>
      <c r="H1779" t="s">
        <v>4758</v>
      </c>
      <c r="I1779" s="4">
        <v>237</v>
      </c>
      <c r="J1779" t="s">
        <v>4760</v>
      </c>
      <c r="K1779">
        <v>2390</v>
      </c>
      <c r="L1779" s="32" t="s">
        <v>10243</v>
      </c>
    </row>
    <row r="1780" spans="1:12" x14ac:dyDescent="0.25">
      <c r="A1780">
        <v>531292</v>
      </c>
      <c r="B1780">
        <v>0.875108</v>
      </c>
      <c r="C1780">
        <v>1</v>
      </c>
      <c r="D1780" t="s">
        <v>376</v>
      </c>
      <c r="E1780" t="s">
        <v>4729</v>
      </c>
      <c r="F1780" t="s">
        <v>4756</v>
      </c>
      <c r="G1780" t="s">
        <v>4046</v>
      </c>
      <c r="H1780" t="s">
        <v>229</v>
      </c>
      <c r="I1780" s="4">
        <v>238</v>
      </c>
      <c r="J1780" t="s">
        <v>4760</v>
      </c>
      <c r="K1780">
        <v>1532</v>
      </c>
      <c r="L1780" s="32" t="s">
        <v>10244</v>
      </c>
    </row>
    <row r="1781" spans="1:12" x14ac:dyDescent="0.25">
      <c r="A1781">
        <v>577744</v>
      </c>
      <c r="B1781">
        <v>0.89952500000000002</v>
      </c>
      <c r="C1781">
        <v>4</v>
      </c>
      <c r="D1781" t="s">
        <v>237</v>
      </c>
      <c r="E1781" t="s">
        <v>4729</v>
      </c>
      <c r="F1781" t="s">
        <v>4756</v>
      </c>
      <c r="G1781" t="s">
        <v>4046</v>
      </c>
      <c r="H1781" t="s">
        <v>229</v>
      </c>
      <c r="I1781" s="4">
        <v>239</v>
      </c>
      <c r="J1781" t="s">
        <v>4760</v>
      </c>
      <c r="K1781">
        <v>1000</v>
      </c>
      <c r="L1781" s="32" t="s">
        <v>10245</v>
      </c>
    </row>
    <row r="1782" spans="1:12" x14ac:dyDescent="0.25">
      <c r="A1782">
        <v>607170</v>
      </c>
      <c r="B1782">
        <v>86.402367999999996</v>
      </c>
      <c r="C1782">
        <v>3</v>
      </c>
      <c r="D1782" t="s">
        <v>101</v>
      </c>
      <c r="E1782" t="s">
        <v>4729</v>
      </c>
      <c r="F1782" t="s">
        <v>4756</v>
      </c>
      <c r="G1782" t="s">
        <v>4046</v>
      </c>
      <c r="H1782" t="s">
        <v>4758</v>
      </c>
      <c r="I1782" s="4">
        <v>240</v>
      </c>
      <c r="J1782" t="s">
        <v>4760</v>
      </c>
      <c r="K1782">
        <v>32</v>
      </c>
      <c r="L1782" s="32" t="s">
        <v>10246</v>
      </c>
    </row>
    <row r="1783" spans="1:12" x14ac:dyDescent="0.25">
      <c r="A1783">
        <v>578019</v>
      </c>
      <c r="B1783">
        <v>1.9070389999999999</v>
      </c>
      <c r="C1783">
        <v>1</v>
      </c>
      <c r="D1783" t="s">
        <v>265</v>
      </c>
      <c r="E1783" t="s">
        <v>4729</v>
      </c>
      <c r="F1783" t="s">
        <v>4756</v>
      </c>
      <c r="G1783" t="s">
        <v>4046</v>
      </c>
      <c r="H1783" t="s">
        <v>229</v>
      </c>
      <c r="I1783" s="4">
        <v>241</v>
      </c>
      <c r="J1783" t="s">
        <v>4760</v>
      </c>
      <c r="K1783">
        <v>2370</v>
      </c>
      <c r="L1783" s="32" t="s">
        <v>10247</v>
      </c>
    </row>
    <row r="1784" spans="1:12" x14ac:dyDescent="0.25">
      <c r="A1784">
        <v>578063</v>
      </c>
      <c r="B1784">
        <v>1.5799700000000001</v>
      </c>
      <c r="C1784">
        <v>2</v>
      </c>
      <c r="D1784" t="s">
        <v>269</v>
      </c>
      <c r="E1784" t="s">
        <v>4729</v>
      </c>
      <c r="F1784" t="s">
        <v>4756</v>
      </c>
      <c r="G1784" t="s">
        <v>4046</v>
      </c>
      <c r="H1784" t="s">
        <v>4758</v>
      </c>
      <c r="I1784" s="4">
        <v>242</v>
      </c>
      <c r="J1784" t="s">
        <v>4760</v>
      </c>
      <c r="K1784">
        <v>1929</v>
      </c>
      <c r="L1784" s="32" t="s">
        <v>10248</v>
      </c>
    </row>
    <row r="1785" spans="1:12" x14ac:dyDescent="0.25">
      <c r="A1785">
        <v>577500</v>
      </c>
      <c r="B1785">
        <v>5.7464279999999999</v>
      </c>
      <c r="C1785">
        <v>2</v>
      </c>
      <c r="D1785" t="s">
        <v>213</v>
      </c>
      <c r="E1785" t="s">
        <v>4729</v>
      </c>
      <c r="F1785" t="s">
        <v>4756</v>
      </c>
      <c r="G1785" t="s">
        <v>4046</v>
      </c>
      <c r="H1785" t="s">
        <v>4758</v>
      </c>
      <c r="I1785" s="4">
        <v>243</v>
      </c>
      <c r="J1785" t="s">
        <v>4760</v>
      </c>
      <c r="K1785">
        <v>1463</v>
      </c>
      <c r="L1785" s="32" t="s">
        <v>10249</v>
      </c>
    </row>
    <row r="1786" spans="1:12" x14ac:dyDescent="0.25">
      <c r="A1786">
        <v>530863</v>
      </c>
      <c r="B1786">
        <v>0.20990900000000001</v>
      </c>
      <c r="C1786">
        <v>1</v>
      </c>
      <c r="D1786" t="s">
        <v>335</v>
      </c>
      <c r="E1786" t="s">
        <v>4729</v>
      </c>
      <c r="F1786" t="s">
        <v>4756</v>
      </c>
      <c r="G1786" t="s">
        <v>4046</v>
      </c>
      <c r="H1786" t="s">
        <v>4094</v>
      </c>
      <c r="I1786" s="4">
        <v>244</v>
      </c>
      <c r="J1786" t="s">
        <v>4760</v>
      </c>
      <c r="K1786">
        <v>1286</v>
      </c>
      <c r="L1786" s="32" t="s">
        <v>10250</v>
      </c>
    </row>
    <row r="1787" spans="1:12" x14ac:dyDescent="0.25">
      <c r="A1787">
        <v>531093</v>
      </c>
      <c r="B1787">
        <v>0.24582100000000001</v>
      </c>
      <c r="C1787">
        <v>1</v>
      </c>
      <c r="D1787" t="s">
        <v>359</v>
      </c>
      <c r="E1787" t="s">
        <v>4729</v>
      </c>
      <c r="F1787" t="s">
        <v>4756</v>
      </c>
      <c r="G1787" t="s">
        <v>4046</v>
      </c>
      <c r="H1787" t="s">
        <v>4094</v>
      </c>
      <c r="I1787" s="4">
        <v>245</v>
      </c>
      <c r="J1787" t="s">
        <v>4760</v>
      </c>
      <c r="K1787">
        <v>1155</v>
      </c>
      <c r="L1787" s="32" t="s">
        <v>10251</v>
      </c>
    </row>
    <row r="1788" spans="1:12" x14ac:dyDescent="0.25">
      <c r="A1788">
        <v>577783</v>
      </c>
      <c r="B1788">
        <v>0.70349899999999999</v>
      </c>
      <c r="C1788">
        <v>0</v>
      </c>
      <c r="D1788" t="s">
        <v>241</v>
      </c>
      <c r="E1788" t="s">
        <v>4729</v>
      </c>
      <c r="F1788" t="s">
        <v>4756</v>
      </c>
      <c r="G1788" t="s">
        <v>4046</v>
      </c>
      <c r="H1788" t="s">
        <v>4094</v>
      </c>
      <c r="I1788" s="4">
        <v>246</v>
      </c>
      <c r="J1788" t="s">
        <v>4760</v>
      </c>
      <c r="K1788">
        <v>1762</v>
      </c>
      <c r="L1788" s="32" t="s">
        <v>10252</v>
      </c>
    </row>
    <row r="1789" spans="1:12" x14ac:dyDescent="0.25">
      <c r="A1789">
        <v>554486</v>
      </c>
      <c r="B1789">
        <v>0.73658999999999997</v>
      </c>
      <c r="C1789">
        <v>0</v>
      </c>
      <c r="D1789" t="s">
        <v>640</v>
      </c>
      <c r="E1789" t="s">
        <v>4729</v>
      </c>
      <c r="F1789" t="s">
        <v>4756</v>
      </c>
      <c r="G1789" t="s">
        <v>4046</v>
      </c>
      <c r="H1789" t="s">
        <v>4094</v>
      </c>
      <c r="I1789" s="4">
        <v>247</v>
      </c>
      <c r="J1789" t="s">
        <v>4760</v>
      </c>
      <c r="K1789">
        <v>1486</v>
      </c>
      <c r="L1789" s="32" t="s">
        <v>10253</v>
      </c>
    </row>
    <row r="1790" spans="1:12" x14ac:dyDescent="0.25">
      <c r="A1790">
        <v>546025</v>
      </c>
      <c r="B1790">
        <v>0.56268899999999999</v>
      </c>
      <c r="C1790">
        <v>0</v>
      </c>
      <c r="D1790" t="s">
        <v>199</v>
      </c>
      <c r="E1790" t="s">
        <v>4729</v>
      </c>
      <c r="F1790" t="s">
        <v>4756</v>
      </c>
      <c r="G1790" t="s">
        <v>4046</v>
      </c>
      <c r="H1790" t="s">
        <v>4094</v>
      </c>
      <c r="I1790" s="4">
        <v>248</v>
      </c>
      <c r="J1790" t="s">
        <v>4760</v>
      </c>
      <c r="K1790">
        <v>4163</v>
      </c>
      <c r="L1790" s="32" t="s">
        <v>10254</v>
      </c>
    </row>
    <row r="1791" spans="1:12" x14ac:dyDescent="0.25">
      <c r="A1791">
        <v>546067</v>
      </c>
      <c r="B1791">
        <v>0.51395000000000002</v>
      </c>
      <c r="C1791">
        <v>3</v>
      </c>
      <c r="D1791" t="s">
        <v>203</v>
      </c>
      <c r="E1791" t="s">
        <v>4729</v>
      </c>
      <c r="F1791" t="s">
        <v>4756</v>
      </c>
      <c r="G1791" t="s">
        <v>4046</v>
      </c>
      <c r="H1791" t="s">
        <v>4094</v>
      </c>
      <c r="I1791" s="4">
        <v>249</v>
      </c>
      <c r="J1791" t="s">
        <v>4760</v>
      </c>
      <c r="K1791">
        <v>2722</v>
      </c>
      <c r="L1791" s="32" t="s">
        <v>10255</v>
      </c>
    </row>
    <row r="1792" spans="1:12" x14ac:dyDescent="0.25">
      <c r="A1792">
        <v>563031</v>
      </c>
      <c r="B1792">
        <v>0.70543599999999995</v>
      </c>
      <c r="C1792">
        <v>2</v>
      </c>
      <c r="D1792" t="s">
        <v>305</v>
      </c>
      <c r="E1792" t="s">
        <v>4729</v>
      </c>
      <c r="F1792" t="s">
        <v>4756</v>
      </c>
      <c r="G1792" t="s">
        <v>4046</v>
      </c>
      <c r="H1792" t="s">
        <v>4094</v>
      </c>
      <c r="I1792" s="4">
        <v>250</v>
      </c>
      <c r="J1792" t="s">
        <v>4760</v>
      </c>
      <c r="K1792">
        <v>1095</v>
      </c>
      <c r="L1792" s="32" t="s">
        <v>10256</v>
      </c>
    </row>
    <row r="1793" spans="1:12" x14ac:dyDescent="0.25">
      <c r="A1793">
        <v>562787</v>
      </c>
      <c r="B1793">
        <v>0.34121600000000002</v>
      </c>
      <c r="C1793">
        <v>2</v>
      </c>
      <c r="D1793" t="s">
        <v>279</v>
      </c>
      <c r="E1793" t="s">
        <v>4729</v>
      </c>
      <c r="F1793" t="s">
        <v>4756</v>
      </c>
      <c r="G1793" t="s">
        <v>4046</v>
      </c>
      <c r="H1793" t="s">
        <v>4094</v>
      </c>
      <c r="I1793" s="4">
        <v>251</v>
      </c>
      <c r="J1793" t="s">
        <v>4760</v>
      </c>
      <c r="K1793">
        <v>1305</v>
      </c>
      <c r="L1793" s="32" t="s">
        <v>10257</v>
      </c>
    </row>
    <row r="1794" spans="1:12" x14ac:dyDescent="0.25">
      <c r="A1794">
        <v>562721</v>
      </c>
      <c r="B1794">
        <v>0.71870100000000003</v>
      </c>
      <c r="C1794">
        <v>1</v>
      </c>
      <c r="D1794" t="s">
        <v>273</v>
      </c>
      <c r="E1794" t="s">
        <v>4729</v>
      </c>
      <c r="F1794" t="s">
        <v>4756</v>
      </c>
      <c r="G1794" t="s">
        <v>4046</v>
      </c>
      <c r="H1794" t="s">
        <v>4094</v>
      </c>
      <c r="I1794" s="4">
        <v>252</v>
      </c>
      <c r="J1794" t="s">
        <v>4760</v>
      </c>
      <c r="K1794">
        <v>4223</v>
      </c>
      <c r="L1794" s="32" t="s">
        <v>10258</v>
      </c>
    </row>
    <row r="1795" spans="1:12" x14ac:dyDescent="0.25">
      <c r="A1795">
        <v>554548</v>
      </c>
      <c r="B1795">
        <v>1.211713</v>
      </c>
      <c r="C1795">
        <v>3</v>
      </c>
      <c r="D1795" t="s">
        <v>646</v>
      </c>
      <c r="E1795" t="s">
        <v>4729</v>
      </c>
      <c r="F1795" t="s">
        <v>4756</v>
      </c>
      <c r="G1795" t="s">
        <v>4046</v>
      </c>
      <c r="H1795" t="s">
        <v>4094</v>
      </c>
      <c r="I1795" s="4">
        <v>253</v>
      </c>
      <c r="J1795" t="s">
        <v>4760</v>
      </c>
      <c r="K1795">
        <v>2015</v>
      </c>
      <c r="L1795" s="32" t="s">
        <v>10259</v>
      </c>
    </row>
    <row r="1796" spans="1:12" x14ac:dyDescent="0.25">
      <c r="A1796">
        <v>563130</v>
      </c>
      <c r="B1796">
        <v>0.72457000000000005</v>
      </c>
      <c r="C1796">
        <v>2</v>
      </c>
      <c r="D1796" t="s">
        <v>315</v>
      </c>
      <c r="E1796" t="s">
        <v>4729</v>
      </c>
      <c r="F1796" t="s">
        <v>4756</v>
      </c>
      <c r="G1796" t="s">
        <v>4046</v>
      </c>
      <c r="H1796" t="s">
        <v>4094</v>
      </c>
      <c r="I1796" s="4">
        <v>254</v>
      </c>
      <c r="J1796" t="s">
        <v>4760</v>
      </c>
      <c r="K1796">
        <v>2400</v>
      </c>
      <c r="L1796" s="32" t="s">
        <v>10260</v>
      </c>
    </row>
    <row r="1797" spans="1:12" x14ac:dyDescent="0.25">
      <c r="A1797">
        <v>563168</v>
      </c>
      <c r="B1797">
        <v>2.99742</v>
      </c>
      <c r="C1797">
        <v>1</v>
      </c>
      <c r="D1797" t="s">
        <v>319</v>
      </c>
      <c r="E1797" t="s">
        <v>4729</v>
      </c>
      <c r="F1797" t="s">
        <v>4756</v>
      </c>
      <c r="G1797" t="s">
        <v>4046</v>
      </c>
      <c r="H1797" t="s">
        <v>4758</v>
      </c>
      <c r="I1797" s="4">
        <v>255</v>
      </c>
      <c r="J1797" t="s">
        <v>4760</v>
      </c>
      <c r="K1797">
        <v>2270</v>
      </c>
      <c r="L1797" s="32" t="s">
        <v>10261</v>
      </c>
    </row>
    <row r="1798" spans="1:12" x14ac:dyDescent="0.25">
      <c r="A1798">
        <v>483466</v>
      </c>
      <c r="B1798">
        <v>0.98358800000000002</v>
      </c>
      <c r="C1798">
        <v>2</v>
      </c>
      <c r="D1798" t="s">
        <v>474</v>
      </c>
      <c r="E1798" t="s">
        <v>4729</v>
      </c>
      <c r="F1798" t="s">
        <v>4756</v>
      </c>
      <c r="G1798" t="s">
        <v>4046</v>
      </c>
      <c r="H1798" t="s">
        <v>4758</v>
      </c>
      <c r="I1798" s="4">
        <v>256</v>
      </c>
      <c r="J1798" t="s">
        <v>4760</v>
      </c>
      <c r="K1798">
        <v>3829</v>
      </c>
      <c r="L1798" s="32" t="s">
        <v>10262</v>
      </c>
    </row>
    <row r="1799" spans="1:12" x14ac:dyDescent="0.25">
      <c r="A1799">
        <v>153938</v>
      </c>
      <c r="B1799">
        <v>127.744929</v>
      </c>
      <c r="C1799">
        <v>2</v>
      </c>
      <c r="D1799" t="s">
        <v>125</v>
      </c>
      <c r="E1799" t="s">
        <v>4729</v>
      </c>
      <c r="F1799" t="s">
        <v>4756</v>
      </c>
      <c r="G1799" t="s">
        <v>4758</v>
      </c>
      <c r="H1799" t="s">
        <v>4758</v>
      </c>
      <c r="I1799" s="4">
        <v>257</v>
      </c>
      <c r="J1799" t="s">
        <v>4760</v>
      </c>
      <c r="K1799">
        <v>4250</v>
      </c>
      <c r="L1799" s="32" t="s">
        <v>10263</v>
      </c>
    </row>
    <row r="1800" spans="1:12" x14ac:dyDescent="0.25">
      <c r="A1800">
        <v>449897</v>
      </c>
      <c r="B1800">
        <v>13.608908</v>
      </c>
      <c r="C1800">
        <v>1</v>
      </c>
      <c r="D1800" t="s">
        <v>3328</v>
      </c>
      <c r="E1800" t="s">
        <v>4729</v>
      </c>
      <c r="F1800" t="s">
        <v>4756</v>
      </c>
      <c r="G1800" t="s">
        <v>3318</v>
      </c>
      <c r="H1800" t="s">
        <v>4758</v>
      </c>
      <c r="I1800" s="4">
        <v>258</v>
      </c>
      <c r="J1800" t="s">
        <v>4760</v>
      </c>
      <c r="K1800">
        <v>1017</v>
      </c>
      <c r="L1800" s="32" t="s">
        <v>10264</v>
      </c>
    </row>
    <row r="1801" spans="1:12" x14ac:dyDescent="0.25">
      <c r="A1801">
        <v>521805</v>
      </c>
      <c r="B1801">
        <v>0.25348700000000002</v>
      </c>
      <c r="C1801">
        <v>2</v>
      </c>
      <c r="D1801" t="s">
        <v>454</v>
      </c>
      <c r="E1801" t="s">
        <v>4729</v>
      </c>
      <c r="F1801" t="s">
        <v>4756</v>
      </c>
      <c r="G1801" t="s">
        <v>4046</v>
      </c>
      <c r="H1801" t="s">
        <v>4094</v>
      </c>
      <c r="I1801" s="4">
        <v>259</v>
      </c>
      <c r="J1801" t="s">
        <v>4760</v>
      </c>
      <c r="K1801">
        <v>1984</v>
      </c>
      <c r="L1801" s="32" t="s">
        <v>10265</v>
      </c>
    </row>
    <row r="1802" spans="1:12" x14ac:dyDescent="0.25">
      <c r="A1802">
        <v>531312</v>
      </c>
      <c r="B1802">
        <v>1.1859390000000001</v>
      </c>
      <c r="C1802">
        <v>2</v>
      </c>
      <c r="D1802" t="s">
        <v>378</v>
      </c>
      <c r="E1802" t="s">
        <v>4729</v>
      </c>
      <c r="F1802" t="s">
        <v>4756</v>
      </c>
      <c r="G1802" t="s">
        <v>4046</v>
      </c>
      <c r="H1802" t="s">
        <v>229</v>
      </c>
      <c r="I1802" s="4">
        <v>260</v>
      </c>
      <c r="J1802" t="s">
        <v>4760</v>
      </c>
      <c r="K1802">
        <v>1805</v>
      </c>
      <c r="L1802" s="32" t="s">
        <v>10266</v>
      </c>
    </row>
    <row r="1803" spans="1:12" x14ac:dyDescent="0.25">
      <c r="A1803">
        <v>512212</v>
      </c>
      <c r="B1803">
        <v>1.028948</v>
      </c>
      <c r="C1803">
        <v>3</v>
      </c>
      <c r="D1803" t="s">
        <v>35</v>
      </c>
      <c r="E1803" t="s">
        <v>4729</v>
      </c>
      <c r="F1803" t="s">
        <v>4756</v>
      </c>
      <c r="G1803" t="s">
        <v>4046</v>
      </c>
      <c r="H1803" t="s">
        <v>4758</v>
      </c>
      <c r="I1803" s="4">
        <v>261</v>
      </c>
      <c r="J1803" t="s">
        <v>4760</v>
      </c>
      <c r="K1803">
        <v>2713</v>
      </c>
      <c r="L1803" s="32" t="s">
        <v>10267</v>
      </c>
    </row>
    <row r="1804" spans="1:12" x14ac:dyDescent="0.25">
      <c r="A1804">
        <v>512231</v>
      </c>
      <c r="B1804">
        <v>53.872349</v>
      </c>
      <c r="C1804">
        <v>0</v>
      </c>
      <c r="D1804" t="s">
        <v>37</v>
      </c>
      <c r="E1804" t="s">
        <v>4729</v>
      </c>
      <c r="F1804" t="s">
        <v>4756</v>
      </c>
      <c r="G1804" t="s">
        <v>4046</v>
      </c>
      <c r="H1804" t="s">
        <v>4758</v>
      </c>
      <c r="I1804" s="4">
        <v>262</v>
      </c>
      <c r="J1804" t="s">
        <v>4760</v>
      </c>
      <c r="K1804">
        <v>2517</v>
      </c>
      <c r="L1804" s="32" t="s">
        <v>10268</v>
      </c>
    </row>
    <row r="1805" spans="1:12" x14ac:dyDescent="0.25">
      <c r="A1805">
        <v>499085</v>
      </c>
      <c r="B1805">
        <v>0.346804</v>
      </c>
      <c r="C1805">
        <v>3</v>
      </c>
      <c r="D1805" t="s">
        <v>4180</v>
      </c>
      <c r="E1805" t="s">
        <v>4729</v>
      </c>
      <c r="F1805" t="s">
        <v>4756</v>
      </c>
      <c r="G1805" t="s">
        <v>4046</v>
      </c>
      <c r="H1805" t="s">
        <v>4758</v>
      </c>
      <c r="I1805" s="4">
        <v>263</v>
      </c>
      <c r="J1805" t="s">
        <v>4760</v>
      </c>
      <c r="K1805">
        <v>1223</v>
      </c>
      <c r="L1805" s="32" t="s">
        <v>10269</v>
      </c>
    </row>
    <row r="1806" spans="1:12" x14ac:dyDescent="0.25">
      <c r="A1806">
        <v>499223</v>
      </c>
      <c r="B1806">
        <v>0.5091</v>
      </c>
      <c r="C1806">
        <v>1</v>
      </c>
      <c r="D1806" t="s">
        <v>8</v>
      </c>
      <c r="E1806" t="s">
        <v>4729</v>
      </c>
      <c r="F1806" t="s">
        <v>4756</v>
      </c>
      <c r="G1806" t="s">
        <v>4046</v>
      </c>
      <c r="H1806" t="s">
        <v>4758</v>
      </c>
      <c r="I1806" s="4">
        <v>264</v>
      </c>
      <c r="J1806" t="s">
        <v>4760</v>
      </c>
      <c r="K1806">
        <v>2392</v>
      </c>
      <c r="L1806" s="32" t="s">
        <v>10270</v>
      </c>
    </row>
    <row r="1807" spans="1:12" x14ac:dyDescent="0.25">
      <c r="A1807">
        <v>521512</v>
      </c>
      <c r="B1807">
        <v>1.006356</v>
      </c>
      <c r="C1807">
        <v>1</v>
      </c>
      <c r="D1807" t="s">
        <v>424</v>
      </c>
      <c r="E1807" t="s">
        <v>4729</v>
      </c>
      <c r="F1807" t="s">
        <v>4756</v>
      </c>
      <c r="G1807" t="s">
        <v>4046</v>
      </c>
      <c r="H1807" t="s">
        <v>11</v>
      </c>
      <c r="I1807" s="4">
        <v>265</v>
      </c>
      <c r="J1807" t="s">
        <v>4760</v>
      </c>
      <c r="K1807">
        <v>1615</v>
      </c>
      <c r="L1807" s="32" t="s">
        <v>10271</v>
      </c>
    </row>
    <row r="1808" spans="1:12" x14ac:dyDescent="0.25">
      <c r="A1808">
        <v>521687</v>
      </c>
      <c r="B1808">
        <v>2.0659209999999999</v>
      </c>
      <c r="C1808">
        <v>2</v>
      </c>
      <c r="D1808" t="s">
        <v>442</v>
      </c>
      <c r="E1808" t="s">
        <v>4729</v>
      </c>
      <c r="F1808" t="s">
        <v>4756</v>
      </c>
      <c r="G1808" t="s">
        <v>4046</v>
      </c>
      <c r="H1808" t="s">
        <v>4758</v>
      </c>
      <c r="I1808" s="4">
        <v>266</v>
      </c>
      <c r="J1808" t="s">
        <v>4760</v>
      </c>
      <c r="K1808">
        <v>1350</v>
      </c>
      <c r="L1808" s="32" t="s">
        <v>10272</v>
      </c>
    </row>
    <row r="1809" spans="1:12" x14ac:dyDescent="0.25">
      <c r="A1809">
        <v>531431</v>
      </c>
      <c r="B1809">
        <v>0.98852499999999999</v>
      </c>
      <c r="C1809">
        <v>1</v>
      </c>
      <c r="D1809" t="s">
        <v>390</v>
      </c>
      <c r="E1809" t="s">
        <v>4729</v>
      </c>
      <c r="F1809" t="s">
        <v>4756</v>
      </c>
      <c r="G1809" t="s">
        <v>4046</v>
      </c>
      <c r="H1809" t="s">
        <v>229</v>
      </c>
      <c r="I1809" s="4">
        <v>267</v>
      </c>
      <c r="J1809" t="s">
        <v>4760</v>
      </c>
      <c r="K1809">
        <v>1335</v>
      </c>
      <c r="L1809" s="32" t="s">
        <v>10273</v>
      </c>
    </row>
    <row r="1810" spans="1:12" x14ac:dyDescent="0.25">
      <c r="A1810">
        <v>577961</v>
      </c>
      <c r="B1810">
        <v>3.0324580000000001</v>
      </c>
      <c r="C1810">
        <v>2</v>
      </c>
      <c r="D1810" t="s">
        <v>259</v>
      </c>
      <c r="E1810" t="s">
        <v>4729</v>
      </c>
      <c r="F1810" t="s">
        <v>4756</v>
      </c>
      <c r="G1810" t="s">
        <v>4046</v>
      </c>
      <c r="H1810" t="s">
        <v>229</v>
      </c>
      <c r="I1810" s="4">
        <v>268</v>
      </c>
      <c r="J1810" t="s">
        <v>4760</v>
      </c>
      <c r="K1810">
        <v>2077</v>
      </c>
      <c r="L1810" s="32" t="s">
        <v>10274</v>
      </c>
    </row>
    <row r="1811" spans="1:12" x14ac:dyDescent="0.25">
      <c r="A1811">
        <v>606958</v>
      </c>
      <c r="B1811">
        <v>1.514859</v>
      </c>
      <c r="C1811">
        <v>3</v>
      </c>
      <c r="D1811" t="s">
        <v>79</v>
      </c>
      <c r="E1811" t="s">
        <v>4729</v>
      </c>
      <c r="F1811" t="s">
        <v>4756</v>
      </c>
      <c r="G1811" t="s">
        <v>4046</v>
      </c>
      <c r="H1811" t="s">
        <v>80</v>
      </c>
      <c r="I1811" s="4">
        <v>269</v>
      </c>
      <c r="J1811" t="s">
        <v>4760</v>
      </c>
      <c r="K1811">
        <v>1803</v>
      </c>
      <c r="L1811" s="32" t="s">
        <v>10275</v>
      </c>
    </row>
    <row r="1812" spans="1:12" x14ac:dyDescent="0.25">
      <c r="A1812">
        <v>498781</v>
      </c>
      <c r="B1812">
        <v>35.360626000000003</v>
      </c>
      <c r="C1812">
        <v>0</v>
      </c>
      <c r="D1812" t="s">
        <v>4148</v>
      </c>
      <c r="E1812" t="s">
        <v>4729</v>
      </c>
      <c r="F1812" t="s">
        <v>4756</v>
      </c>
      <c r="G1812" t="s">
        <v>4046</v>
      </c>
      <c r="H1812" t="s">
        <v>4758</v>
      </c>
      <c r="I1812" s="4">
        <v>270</v>
      </c>
      <c r="J1812" t="s">
        <v>4760</v>
      </c>
      <c r="K1812">
        <v>2611</v>
      </c>
      <c r="L1812" s="32" t="s">
        <v>10276</v>
      </c>
    </row>
    <row r="1813" spans="1:12" x14ac:dyDescent="0.25">
      <c r="A1813">
        <v>463834</v>
      </c>
      <c r="B1813">
        <v>1.004874</v>
      </c>
      <c r="C1813">
        <v>1</v>
      </c>
      <c r="D1813" t="s">
        <v>4083</v>
      </c>
      <c r="E1813" t="s">
        <v>4729</v>
      </c>
      <c r="F1813" t="s">
        <v>4756</v>
      </c>
      <c r="G1813" t="s">
        <v>3318</v>
      </c>
      <c r="H1813" t="s">
        <v>4059</v>
      </c>
      <c r="I1813" s="4">
        <v>271</v>
      </c>
      <c r="J1813" t="s">
        <v>4760</v>
      </c>
      <c r="K1813">
        <v>4042</v>
      </c>
      <c r="L1813" s="32" t="s">
        <v>10277</v>
      </c>
    </row>
    <row r="1814" spans="1:12" x14ac:dyDescent="0.25">
      <c r="A1814">
        <v>464015</v>
      </c>
      <c r="B1814">
        <v>8.5773220000000006</v>
      </c>
      <c r="C1814">
        <v>2</v>
      </c>
      <c r="D1814" t="s">
        <v>4102</v>
      </c>
      <c r="E1814" t="s">
        <v>4729</v>
      </c>
      <c r="F1814" t="s">
        <v>4756</v>
      </c>
      <c r="G1814" t="s">
        <v>4046</v>
      </c>
      <c r="H1814" t="s">
        <v>4758</v>
      </c>
      <c r="I1814" s="4">
        <v>272</v>
      </c>
      <c r="J1814" t="s">
        <v>4760</v>
      </c>
      <c r="K1814">
        <v>2821</v>
      </c>
      <c r="L1814" s="32" t="s">
        <v>10278</v>
      </c>
    </row>
    <row r="1815" spans="1:12" x14ac:dyDescent="0.25">
      <c r="A1815">
        <v>562762</v>
      </c>
      <c r="B1815">
        <v>0.83089500000000005</v>
      </c>
      <c r="C1815">
        <v>3</v>
      </c>
      <c r="D1815" t="s">
        <v>277</v>
      </c>
      <c r="E1815" t="s">
        <v>4729</v>
      </c>
      <c r="F1815" t="s">
        <v>4756</v>
      </c>
      <c r="G1815" t="s">
        <v>4046</v>
      </c>
      <c r="H1815" t="s">
        <v>4094</v>
      </c>
      <c r="I1815" s="4">
        <v>273</v>
      </c>
      <c r="J1815" t="s">
        <v>4760</v>
      </c>
      <c r="K1815">
        <v>3085</v>
      </c>
      <c r="L1815" s="32" t="s">
        <v>10279</v>
      </c>
    </row>
    <row r="1816" spans="1:12" x14ac:dyDescent="0.25">
      <c r="A1816">
        <v>667672</v>
      </c>
      <c r="B1816">
        <v>241.97278499999999</v>
      </c>
      <c r="C1816">
        <v>0</v>
      </c>
      <c r="D1816" t="s">
        <v>4132</v>
      </c>
      <c r="E1816" t="s">
        <v>4729</v>
      </c>
      <c r="F1816" t="s">
        <v>4756</v>
      </c>
      <c r="G1816" t="s">
        <v>4046</v>
      </c>
      <c r="H1816" t="s">
        <v>4758</v>
      </c>
      <c r="I1816" s="4">
        <v>274</v>
      </c>
      <c r="J1816" t="s">
        <v>4760</v>
      </c>
      <c r="K1816">
        <v>1276</v>
      </c>
      <c r="L1816" s="32" t="s">
        <v>10280</v>
      </c>
    </row>
    <row r="1817" spans="1:12" x14ac:dyDescent="0.25">
      <c r="A1817">
        <v>498883</v>
      </c>
      <c r="B1817">
        <v>7.5410680000000001</v>
      </c>
      <c r="C1817">
        <v>3</v>
      </c>
      <c r="D1817" t="s">
        <v>4159</v>
      </c>
      <c r="E1817" t="s">
        <v>4729</v>
      </c>
      <c r="F1817" t="s">
        <v>4756</v>
      </c>
      <c r="G1817" t="s">
        <v>4046</v>
      </c>
      <c r="H1817" t="s">
        <v>4758</v>
      </c>
      <c r="I1817" s="4">
        <v>275</v>
      </c>
      <c r="J1817" t="s">
        <v>4760</v>
      </c>
      <c r="K1817">
        <v>1981</v>
      </c>
      <c r="L1817" s="32" t="s">
        <v>10281</v>
      </c>
    </row>
    <row r="1818" spans="1:12" x14ac:dyDescent="0.25">
      <c r="A1818">
        <v>607208</v>
      </c>
      <c r="B1818">
        <v>222.92839900000001</v>
      </c>
      <c r="C1818">
        <v>0</v>
      </c>
      <c r="D1818" t="s">
        <v>103</v>
      </c>
      <c r="E1818" t="s">
        <v>4729</v>
      </c>
      <c r="F1818" t="s">
        <v>4756</v>
      </c>
      <c r="G1818" t="s">
        <v>4046</v>
      </c>
      <c r="H1818" t="s">
        <v>4758</v>
      </c>
      <c r="I1818" s="4">
        <v>276</v>
      </c>
      <c r="J1818" t="s">
        <v>4760</v>
      </c>
      <c r="K1818">
        <v>448</v>
      </c>
      <c r="L1818" s="32" t="s">
        <v>10282</v>
      </c>
    </row>
    <row r="1819" spans="1:12" x14ac:dyDescent="0.25">
      <c r="A1819">
        <v>175140</v>
      </c>
      <c r="B1819">
        <v>34.498139999999999</v>
      </c>
      <c r="C1819">
        <v>3</v>
      </c>
      <c r="D1819" t="s">
        <v>129</v>
      </c>
      <c r="E1819" t="s">
        <v>4729</v>
      </c>
      <c r="F1819" t="s">
        <v>4756</v>
      </c>
      <c r="G1819" t="s">
        <v>4066</v>
      </c>
      <c r="H1819" t="s">
        <v>4758</v>
      </c>
      <c r="I1819" s="4">
        <v>277</v>
      </c>
      <c r="J1819" t="s">
        <v>4760</v>
      </c>
      <c r="K1819">
        <v>4336</v>
      </c>
      <c r="L1819" s="32" t="s">
        <v>10283</v>
      </c>
    </row>
    <row r="1820" spans="1:12" x14ac:dyDescent="0.25">
      <c r="A1820">
        <v>499142</v>
      </c>
      <c r="B1820">
        <v>1.1881170000000001</v>
      </c>
      <c r="C1820">
        <v>0</v>
      </c>
      <c r="D1820" t="s">
        <v>0</v>
      </c>
      <c r="E1820" t="s">
        <v>4729</v>
      </c>
      <c r="F1820" t="s">
        <v>4756</v>
      </c>
      <c r="G1820" t="s">
        <v>4046</v>
      </c>
      <c r="H1820" t="s">
        <v>4758</v>
      </c>
      <c r="I1820" s="4">
        <v>278</v>
      </c>
      <c r="J1820" t="s">
        <v>4760</v>
      </c>
      <c r="K1820">
        <v>3254</v>
      </c>
      <c r="L1820" s="32" t="s">
        <v>10284</v>
      </c>
    </row>
    <row r="1821" spans="1:12" x14ac:dyDescent="0.25">
      <c r="A1821">
        <v>512001</v>
      </c>
      <c r="B1821">
        <v>0.49284</v>
      </c>
      <c r="C1821">
        <v>4</v>
      </c>
      <c r="D1821" t="s">
        <v>13</v>
      </c>
      <c r="E1821" t="s">
        <v>4729</v>
      </c>
      <c r="F1821" t="s">
        <v>4756</v>
      </c>
      <c r="G1821" t="s">
        <v>4046</v>
      </c>
      <c r="H1821" t="s">
        <v>11</v>
      </c>
      <c r="I1821" s="4">
        <v>279</v>
      </c>
      <c r="J1821" t="s">
        <v>4760</v>
      </c>
      <c r="K1821">
        <v>2823</v>
      </c>
      <c r="L1821" s="32" t="s">
        <v>10285</v>
      </c>
    </row>
    <row r="1822" spans="1:12" x14ac:dyDescent="0.25">
      <c r="A1822">
        <v>521669</v>
      </c>
      <c r="B1822">
        <v>0.94836299999999996</v>
      </c>
      <c r="C1822">
        <v>3</v>
      </c>
      <c r="D1822" t="s">
        <v>440</v>
      </c>
      <c r="E1822" t="s">
        <v>4729</v>
      </c>
      <c r="F1822" t="s">
        <v>4756</v>
      </c>
      <c r="G1822" t="s">
        <v>4046</v>
      </c>
      <c r="H1822" t="s">
        <v>143</v>
      </c>
      <c r="I1822" s="4">
        <v>280</v>
      </c>
      <c r="J1822" t="s">
        <v>4760</v>
      </c>
      <c r="K1822">
        <v>2108</v>
      </c>
      <c r="L1822" s="32" t="s">
        <v>10286</v>
      </c>
    </row>
    <row r="1823" spans="1:12" x14ac:dyDescent="0.25">
      <c r="A1823">
        <v>545681</v>
      </c>
      <c r="B1823">
        <v>15.199313</v>
      </c>
      <c r="C1823">
        <v>0</v>
      </c>
      <c r="D1823" t="s">
        <v>165</v>
      </c>
      <c r="E1823" t="s">
        <v>4729</v>
      </c>
      <c r="F1823" t="s">
        <v>4756</v>
      </c>
      <c r="G1823" t="s">
        <v>4046</v>
      </c>
      <c r="H1823" t="s">
        <v>4758</v>
      </c>
      <c r="I1823" s="4">
        <v>281</v>
      </c>
      <c r="J1823" t="s">
        <v>4760</v>
      </c>
      <c r="K1823">
        <v>2407</v>
      </c>
      <c r="L1823" s="32" t="s">
        <v>10287</v>
      </c>
    </row>
    <row r="1824" spans="1:12" x14ac:dyDescent="0.25">
      <c r="A1824">
        <v>512195</v>
      </c>
      <c r="B1824">
        <v>3.1076130000000002</v>
      </c>
      <c r="C1824">
        <v>2</v>
      </c>
      <c r="D1824" t="s">
        <v>33</v>
      </c>
      <c r="E1824" t="s">
        <v>4729</v>
      </c>
      <c r="F1824" t="s">
        <v>4756</v>
      </c>
      <c r="G1824" t="s">
        <v>4046</v>
      </c>
      <c r="H1824" t="s">
        <v>4758</v>
      </c>
      <c r="I1824" s="4">
        <v>282</v>
      </c>
      <c r="J1824" t="s">
        <v>4760</v>
      </c>
      <c r="K1824">
        <v>1745</v>
      </c>
      <c r="L1824" s="32" t="s">
        <v>10288</v>
      </c>
    </row>
    <row r="1825" spans="1:12" x14ac:dyDescent="0.25">
      <c r="A1825">
        <v>531371</v>
      </c>
      <c r="B1825">
        <v>1.3610690000000001</v>
      </c>
      <c r="C1825">
        <v>3</v>
      </c>
      <c r="D1825" t="s">
        <v>384</v>
      </c>
      <c r="E1825" t="s">
        <v>4729</v>
      </c>
      <c r="F1825" t="s">
        <v>4756</v>
      </c>
      <c r="G1825" t="s">
        <v>4046</v>
      </c>
      <c r="H1825" t="s">
        <v>229</v>
      </c>
      <c r="I1825" s="4">
        <v>283</v>
      </c>
      <c r="J1825" t="s">
        <v>4760</v>
      </c>
      <c r="K1825">
        <v>1229</v>
      </c>
      <c r="L1825" s="32" t="s">
        <v>10289</v>
      </c>
    </row>
    <row r="1826" spans="1:12" x14ac:dyDescent="0.25">
      <c r="A1826">
        <v>521612</v>
      </c>
      <c r="B1826">
        <v>0.32913399999999998</v>
      </c>
      <c r="C1826">
        <v>0</v>
      </c>
      <c r="D1826" t="s">
        <v>434</v>
      </c>
      <c r="E1826" t="s">
        <v>4729</v>
      </c>
      <c r="F1826" t="s">
        <v>4756</v>
      </c>
      <c r="G1826" t="s">
        <v>4046</v>
      </c>
      <c r="H1826" t="s">
        <v>11</v>
      </c>
      <c r="I1826" s="4">
        <v>284</v>
      </c>
      <c r="J1826" t="s">
        <v>4760</v>
      </c>
      <c r="K1826">
        <v>1655</v>
      </c>
      <c r="L1826" s="32" t="s">
        <v>10290</v>
      </c>
    </row>
    <row r="1827" spans="1:12" x14ac:dyDescent="0.25">
      <c r="A1827">
        <v>607041</v>
      </c>
      <c r="B1827">
        <v>109.34843100000001</v>
      </c>
      <c r="C1827">
        <v>0</v>
      </c>
      <c r="D1827" t="s">
        <v>88</v>
      </c>
      <c r="E1827" t="s">
        <v>4729</v>
      </c>
      <c r="F1827" t="s">
        <v>4756</v>
      </c>
      <c r="G1827" t="s">
        <v>4046</v>
      </c>
      <c r="H1827" t="s">
        <v>4758</v>
      </c>
      <c r="I1827" s="4">
        <v>285</v>
      </c>
      <c r="J1827" t="s">
        <v>4760</v>
      </c>
      <c r="K1827">
        <v>43</v>
      </c>
      <c r="L1827" s="32" t="s">
        <v>10291</v>
      </c>
    </row>
    <row r="1828" spans="1:12" x14ac:dyDescent="0.25">
      <c r="A1828">
        <v>521375</v>
      </c>
      <c r="B1828">
        <v>0.62393399999999999</v>
      </c>
      <c r="C1828">
        <v>0</v>
      </c>
      <c r="D1828" t="s">
        <v>410</v>
      </c>
      <c r="E1828" t="s">
        <v>4729</v>
      </c>
      <c r="F1828" t="s">
        <v>4756</v>
      </c>
      <c r="G1828" t="s">
        <v>4046</v>
      </c>
      <c r="H1828" t="s">
        <v>4094</v>
      </c>
      <c r="I1828" s="4">
        <v>286</v>
      </c>
      <c r="J1828" t="s">
        <v>4760</v>
      </c>
      <c r="K1828">
        <v>3913</v>
      </c>
      <c r="L1828" s="32" t="s">
        <v>10292</v>
      </c>
    </row>
    <row r="1829" spans="1:12" x14ac:dyDescent="0.25">
      <c r="A1829">
        <v>512369</v>
      </c>
      <c r="B1829">
        <v>0.88550799999999996</v>
      </c>
      <c r="C1829">
        <v>2</v>
      </c>
      <c r="D1829" t="s">
        <v>51</v>
      </c>
      <c r="E1829" t="s">
        <v>4729</v>
      </c>
      <c r="F1829" t="s">
        <v>4756</v>
      </c>
      <c r="G1829" t="s">
        <v>4046</v>
      </c>
      <c r="H1829" t="s">
        <v>4094</v>
      </c>
      <c r="I1829" s="4">
        <v>287</v>
      </c>
      <c r="J1829" t="s">
        <v>4760</v>
      </c>
      <c r="K1829">
        <v>3847</v>
      </c>
      <c r="L1829" s="32" t="s">
        <v>10293</v>
      </c>
    </row>
    <row r="1830" spans="1:12" x14ac:dyDescent="0.25">
      <c r="A1830">
        <v>521749</v>
      </c>
      <c r="B1830">
        <v>0.15771199999999999</v>
      </c>
      <c r="C1830">
        <v>3</v>
      </c>
      <c r="D1830" t="s">
        <v>448</v>
      </c>
      <c r="E1830" t="s">
        <v>4729</v>
      </c>
      <c r="F1830" t="s">
        <v>4756</v>
      </c>
      <c r="G1830" t="s">
        <v>4046</v>
      </c>
      <c r="H1830" t="s">
        <v>4094</v>
      </c>
      <c r="I1830" s="4">
        <v>288</v>
      </c>
      <c r="J1830" t="s">
        <v>4760</v>
      </c>
      <c r="K1830">
        <v>1423</v>
      </c>
      <c r="L1830" s="32" t="s">
        <v>10294</v>
      </c>
    </row>
    <row r="1831" spans="1:12" x14ac:dyDescent="0.25">
      <c r="A1831">
        <v>463955</v>
      </c>
      <c r="B1831">
        <v>5.4536930000000003</v>
      </c>
      <c r="C1831">
        <v>4</v>
      </c>
      <c r="D1831" t="s">
        <v>4096</v>
      </c>
      <c r="E1831" t="s">
        <v>4729</v>
      </c>
      <c r="F1831" t="s">
        <v>4756</v>
      </c>
      <c r="G1831" t="s">
        <v>4046</v>
      </c>
      <c r="H1831" t="s">
        <v>4758</v>
      </c>
      <c r="I1831" s="4">
        <v>289</v>
      </c>
      <c r="J1831" t="s">
        <v>4760</v>
      </c>
      <c r="K1831">
        <v>3567</v>
      </c>
      <c r="L1831" s="32" t="s">
        <v>10295</v>
      </c>
    </row>
    <row r="1832" spans="1:12" x14ac:dyDescent="0.25">
      <c r="A1832">
        <v>473964</v>
      </c>
      <c r="B1832">
        <v>0.40635700000000002</v>
      </c>
      <c r="C1832">
        <v>3</v>
      </c>
      <c r="D1832" t="s">
        <v>566</v>
      </c>
      <c r="E1832" t="s">
        <v>4729</v>
      </c>
      <c r="F1832" t="s">
        <v>4756</v>
      </c>
      <c r="G1832" t="s">
        <v>4046</v>
      </c>
      <c r="H1832" t="s">
        <v>4094</v>
      </c>
      <c r="I1832" s="4">
        <v>290</v>
      </c>
      <c r="J1832" t="s">
        <v>4760</v>
      </c>
      <c r="K1832">
        <v>1904</v>
      </c>
      <c r="L1832" s="32" t="s">
        <v>10296</v>
      </c>
    </row>
    <row r="1833" spans="1:12" x14ac:dyDescent="0.25">
      <c r="A1833">
        <v>499104</v>
      </c>
      <c r="B1833">
        <v>0.80945599999999995</v>
      </c>
      <c r="C1833">
        <v>4</v>
      </c>
      <c r="D1833" t="s">
        <v>4182</v>
      </c>
      <c r="E1833" t="s">
        <v>4729</v>
      </c>
      <c r="F1833" t="s">
        <v>4756</v>
      </c>
      <c r="G1833" t="s">
        <v>4046</v>
      </c>
      <c r="H1833" t="s">
        <v>4758</v>
      </c>
      <c r="I1833" s="4">
        <v>291</v>
      </c>
      <c r="J1833" t="s">
        <v>4760</v>
      </c>
      <c r="K1833">
        <v>3409</v>
      </c>
      <c r="L1833" s="32" t="s">
        <v>10297</v>
      </c>
    </row>
    <row r="1834" spans="1:12" x14ac:dyDescent="0.25">
      <c r="A1834">
        <v>463662</v>
      </c>
      <c r="B1834">
        <v>11.846918000000001</v>
      </c>
      <c r="C1834">
        <v>1</v>
      </c>
      <c r="D1834" t="s">
        <v>4063</v>
      </c>
      <c r="E1834" t="s">
        <v>4729</v>
      </c>
      <c r="F1834" t="s">
        <v>4756</v>
      </c>
      <c r="G1834" t="s">
        <v>3318</v>
      </c>
      <c r="H1834" t="s">
        <v>4758</v>
      </c>
      <c r="I1834" s="4">
        <v>292</v>
      </c>
      <c r="J1834" t="s">
        <v>4760</v>
      </c>
      <c r="K1834">
        <v>7823</v>
      </c>
      <c r="L1834" s="32" t="s">
        <v>10298</v>
      </c>
    </row>
    <row r="1835" spans="1:12" x14ac:dyDescent="0.25">
      <c r="A1835">
        <v>464108</v>
      </c>
      <c r="B1835">
        <v>1.056098</v>
      </c>
      <c r="C1835">
        <v>1</v>
      </c>
      <c r="D1835" t="s">
        <v>4112</v>
      </c>
      <c r="E1835" t="s">
        <v>4729</v>
      </c>
      <c r="F1835" t="s">
        <v>4756</v>
      </c>
      <c r="G1835" t="s">
        <v>4046</v>
      </c>
      <c r="H1835" t="s">
        <v>4094</v>
      </c>
      <c r="I1835" s="4">
        <v>293</v>
      </c>
      <c r="J1835" t="s">
        <v>4760</v>
      </c>
      <c r="K1835">
        <v>1713</v>
      </c>
      <c r="L1835" s="32" t="s">
        <v>10299</v>
      </c>
    </row>
    <row r="1836" spans="1:12" x14ac:dyDescent="0.25">
      <c r="A1836">
        <v>473526</v>
      </c>
      <c r="B1836">
        <v>0.46514100000000003</v>
      </c>
      <c r="C1836">
        <v>3</v>
      </c>
      <c r="D1836" t="s">
        <v>521</v>
      </c>
      <c r="E1836" t="s">
        <v>4729</v>
      </c>
      <c r="F1836" t="s">
        <v>4756</v>
      </c>
      <c r="G1836" t="s">
        <v>4046</v>
      </c>
      <c r="H1836" t="s">
        <v>4094</v>
      </c>
      <c r="I1836" s="4">
        <v>294</v>
      </c>
      <c r="J1836" t="s">
        <v>4760</v>
      </c>
      <c r="K1836">
        <v>2133</v>
      </c>
      <c r="L1836" s="32" t="s">
        <v>10300</v>
      </c>
    </row>
    <row r="1837" spans="1:12" x14ac:dyDescent="0.25">
      <c r="A1837">
        <v>483427</v>
      </c>
      <c r="B1837">
        <v>1.0003789999999999</v>
      </c>
      <c r="C1837">
        <v>4</v>
      </c>
      <c r="D1837" t="s">
        <v>470</v>
      </c>
      <c r="E1837" t="s">
        <v>4729</v>
      </c>
      <c r="F1837" t="s">
        <v>4756</v>
      </c>
      <c r="G1837" t="s">
        <v>4046</v>
      </c>
      <c r="H1837" t="s">
        <v>4758</v>
      </c>
      <c r="I1837" s="4">
        <v>295</v>
      </c>
      <c r="J1837" t="s">
        <v>4760</v>
      </c>
      <c r="K1837">
        <v>4820</v>
      </c>
      <c r="L1837" s="32" t="s">
        <v>10301</v>
      </c>
    </row>
    <row r="1838" spans="1:12" x14ac:dyDescent="0.25">
      <c r="A1838">
        <v>483447</v>
      </c>
      <c r="B1838">
        <v>4.6906439999999998</v>
      </c>
      <c r="C1838">
        <v>0</v>
      </c>
      <c r="D1838" t="s">
        <v>472</v>
      </c>
      <c r="E1838" t="s">
        <v>4729</v>
      </c>
      <c r="F1838" t="s">
        <v>4756</v>
      </c>
      <c r="G1838" t="s">
        <v>4046</v>
      </c>
      <c r="H1838" t="s">
        <v>4758</v>
      </c>
      <c r="I1838" s="4">
        <v>296</v>
      </c>
      <c r="J1838" t="s">
        <v>4760</v>
      </c>
      <c r="K1838">
        <v>7538</v>
      </c>
      <c r="L1838" s="32" t="s">
        <v>10302</v>
      </c>
    </row>
    <row r="1839" spans="1:12" x14ac:dyDescent="0.25">
      <c r="A1839">
        <v>450084</v>
      </c>
      <c r="B1839">
        <v>0.996062</v>
      </c>
      <c r="C1839">
        <v>2</v>
      </c>
      <c r="D1839" t="s">
        <v>4038</v>
      </c>
      <c r="E1839" t="s">
        <v>4729</v>
      </c>
      <c r="F1839" t="s">
        <v>4756</v>
      </c>
      <c r="G1839" t="s">
        <v>3318</v>
      </c>
      <c r="H1839" t="s">
        <v>4758</v>
      </c>
      <c r="I1839" s="4">
        <v>297</v>
      </c>
      <c r="J1839" t="s">
        <v>4760</v>
      </c>
      <c r="K1839">
        <v>2218</v>
      </c>
      <c r="L1839" s="32" t="s">
        <v>10303</v>
      </c>
    </row>
    <row r="1840" spans="1:12" x14ac:dyDescent="0.25">
      <c r="A1840">
        <v>531150</v>
      </c>
      <c r="B1840">
        <v>0.25306000000000001</v>
      </c>
      <c r="C1840">
        <v>2</v>
      </c>
      <c r="D1840" t="s">
        <v>365</v>
      </c>
      <c r="E1840" t="s">
        <v>4729</v>
      </c>
      <c r="F1840" t="s">
        <v>4756</v>
      </c>
      <c r="G1840" t="s">
        <v>4046</v>
      </c>
      <c r="H1840" t="s">
        <v>4094</v>
      </c>
      <c r="I1840" s="4">
        <v>298</v>
      </c>
      <c r="J1840" t="s">
        <v>4760</v>
      </c>
      <c r="K1840">
        <v>2126</v>
      </c>
      <c r="L1840" s="32" t="s">
        <v>10304</v>
      </c>
    </row>
    <row r="1841" spans="1:12" x14ac:dyDescent="0.25">
      <c r="A1841">
        <v>531248</v>
      </c>
      <c r="B1841">
        <v>0.47805700000000001</v>
      </c>
      <c r="C1841">
        <v>4</v>
      </c>
      <c r="D1841" t="s">
        <v>372</v>
      </c>
      <c r="E1841" t="s">
        <v>4729</v>
      </c>
      <c r="F1841" t="s">
        <v>4756</v>
      </c>
      <c r="G1841" t="s">
        <v>4046</v>
      </c>
      <c r="H1841" t="s">
        <v>4094</v>
      </c>
      <c r="I1841" s="4">
        <v>299</v>
      </c>
      <c r="J1841" t="s">
        <v>4760</v>
      </c>
      <c r="K1841">
        <v>1598</v>
      </c>
      <c r="L1841" s="32" t="s">
        <v>10305</v>
      </c>
    </row>
    <row r="1842" spans="1:12" x14ac:dyDescent="0.25">
      <c r="A1842">
        <v>577682</v>
      </c>
      <c r="B1842">
        <v>1.816764</v>
      </c>
      <c r="C1842">
        <v>3</v>
      </c>
      <c r="D1842" t="s">
        <v>231</v>
      </c>
      <c r="E1842" t="s">
        <v>4729</v>
      </c>
      <c r="F1842" t="s">
        <v>4756</v>
      </c>
      <c r="G1842" t="s">
        <v>4046</v>
      </c>
      <c r="H1842" t="s">
        <v>4758</v>
      </c>
      <c r="I1842" s="4">
        <v>300</v>
      </c>
      <c r="J1842" t="s">
        <v>4760</v>
      </c>
      <c r="K1842">
        <v>1526</v>
      </c>
      <c r="L1842" s="32" t="s">
        <v>10306</v>
      </c>
    </row>
    <row r="1843" spans="1:12" x14ac:dyDescent="0.25">
      <c r="A1843">
        <v>577661</v>
      </c>
      <c r="B1843">
        <v>0.86859500000000001</v>
      </c>
      <c r="C1843">
        <v>1</v>
      </c>
      <c r="D1843" t="s">
        <v>228</v>
      </c>
      <c r="E1843" t="s">
        <v>4729</v>
      </c>
      <c r="F1843" t="s">
        <v>4756</v>
      </c>
      <c r="G1843" t="s">
        <v>4046</v>
      </c>
      <c r="H1843" t="s">
        <v>229</v>
      </c>
      <c r="I1843" s="4">
        <v>301</v>
      </c>
      <c r="J1843" t="s">
        <v>4760</v>
      </c>
      <c r="K1843">
        <v>1283</v>
      </c>
      <c r="L1843" s="32" t="s">
        <v>10307</v>
      </c>
    </row>
    <row r="1844" spans="1:12" x14ac:dyDescent="0.25">
      <c r="A1844">
        <v>667701</v>
      </c>
      <c r="B1844">
        <v>131.160099</v>
      </c>
      <c r="C1844">
        <v>2</v>
      </c>
      <c r="D1844" t="s">
        <v>4134</v>
      </c>
      <c r="E1844" t="s">
        <v>4729</v>
      </c>
      <c r="F1844" t="s">
        <v>4756</v>
      </c>
      <c r="G1844" t="s">
        <v>4046</v>
      </c>
      <c r="H1844" t="s">
        <v>4758</v>
      </c>
      <c r="I1844" s="4">
        <v>302</v>
      </c>
      <c r="J1844" t="s">
        <v>4760</v>
      </c>
      <c r="K1844">
        <v>1442</v>
      </c>
      <c r="L1844" s="32" t="s">
        <v>10308</v>
      </c>
    </row>
    <row r="1845" spans="1:12" x14ac:dyDescent="0.25">
      <c r="A1845">
        <v>554507</v>
      </c>
      <c r="B1845">
        <v>0.27268399999999998</v>
      </c>
      <c r="C1845">
        <v>2</v>
      </c>
      <c r="D1845" t="s">
        <v>642</v>
      </c>
      <c r="E1845" t="s">
        <v>4729</v>
      </c>
      <c r="F1845" t="s">
        <v>4756</v>
      </c>
      <c r="G1845" t="s">
        <v>4046</v>
      </c>
      <c r="H1845" t="s">
        <v>4094</v>
      </c>
      <c r="I1845" s="4">
        <v>303</v>
      </c>
      <c r="J1845" t="s">
        <v>4760</v>
      </c>
      <c r="K1845">
        <v>1624</v>
      </c>
      <c r="L1845" s="32" t="s">
        <v>10309</v>
      </c>
    </row>
    <row r="1846" spans="1:12" x14ac:dyDescent="0.25">
      <c r="A1846">
        <v>563266</v>
      </c>
      <c r="B1846">
        <v>0.59540800000000005</v>
      </c>
      <c r="C1846">
        <v>3</v>
      </c>
      <c r="D1846" t="s">
        <v>329</v>
      </c>
      <c r="E1846" t="s">
        <v>4729</v>
      </c>
      <c r="F1846" t="s">
        <v>4756</v>
      </c>
      <c r="G1846" t="s">
        <v>4046</v>
      </c>
      <c r="H1846" t="s">
        <v>4094</v>
      </c>
      <c r="I1846" s="4">
        <v>304</v>
      </c>
      <c r="J1846" t="s">
        <v>4760</v>
      </c>
      <c r="K1846">
        <v>1092</v>
      </c>
      <c r="L1846" s="32" t="s">
        <v>10310</v>
      </c>
    </row>
    <row r="1847" spans="1:12" x14ac:dyDescent="0.25">
      <c r="A1847">
        <v>563207</v>
      </c>
      <c r="B1847">
        <v>0.49326799999999998</v>
      </c>
      <c r="C1847">
        <v>3</v>
      </c>
      <c r="D1847" t="s">
        <v>323</v>
      </c>
      <c r="E1847" t="s">
        <v>4729</v>
      </c>
      <c r="F1847" t="s">
        <v>4756</v>
      </c>
      <c r="G1847" t="s">
        <v>4046</v>
      </c>
      <c r="H1847" t="s">
        <v>4094</v>
      </c>
      <c r="I1847" s="4">
        <v>305</v>
      </c>
      <c r="J1847" t="s">
        <v>4760</v>
      </c>
      <c r="K1847">
        <v>2615</v>
      </c>
      <c r="L1847" s="32" t="s">
        <v>10311</v>
      </c>
    </row>
    <row r="1848" spans="1:12" x14ac:dyDescent="0.25">
      <c r="A1848">
        <v>175184</v>
      </c>
      <c r="B1848">
        <v>36.356589</v>
      </c>
      <c r="C1848">
        <v>1</v>
      </c>
      <c r="D1848" t="s">
        <v>133</v>
      </c>
      <c r="E1848" t="s">
        <v>4729</v>
      </c>
      <c r="F1848" t="s">
        <v>4756</v>
      </c>
      <c r="G1848" t="s">
        <v>4758</v>
      </c>
      <c r="H1848" t="s">
        <v>4758</v>
      </c>
      <c r="I1848" s="4">
        <v>306</v>
      </c>
      <c r="J1848" t="s">
        <v>4760</v>
      </c>
      <c r="K1848">
        <v>391</v>
      </c>
      <c r="L1848" s="32" t="s">
        <v>10312</v>
      </c>
    </row>
    <row r="1849" spans="1:12" x14ac:dyDescent="0.25">
      <c r="A1849">
        <v>153723</v>
      </c>
      <c r="B1849">
        <v>617.32926499999996</v>
      </c>
      <c r="C1849">
        <v>0</v>
      </c>
      <c r="D1849" t="s">
        <v>105</v>
      </c>
      <c r="E1849" t="s">
        <v>4729</v>
      </c>
      <c r="F1849" t="s">
        <v>4756</v>
      </c>
      <c r="G1849" t="s">
        <v>3309</v>
      </c>
      <c r="H1849" t="s">
        <v>4758</v>
      </c>
      <c r="I1849" s="4">
        <v>307</v>
      </c>
      <c r="J1849" t="s">
        <v>4760</v>
      </c>
      <c r="K1849">
        <v>509</v>
      </c>
      <c r="L1849" s="32" t="s">
        <v>10313</v>
      </c>
    </row>
    <row r="1850" spans="1:12" x14ac:dyDescent="0.25">
      <c r="A1850">
        <v>449955</v>
      </c>
      <c r="B1850">
        <v>1.110568</v>
      </c>
      <c r="C1850">
        <v>1</v>
      </c>
      <c r="D1850" t="s">
        <v>3334</v>
      </c>
      <c r="E1850" t="s">
        <v>4729</v>
      </c>
      <c r="F1850" t="s">
        <v>4756</v>
      </c>
      <c r="G1850" t="s">
        <v>3318</v>
      </c>
      <c r="H1850" t="s">
        <v>3335</v>
      </c>
      <c r="I1850" s="4">
        <v>308</v>
      </c>
      <c r="J1850" t="s">
        <v>4760</v>
      </c>
      <c r="K1850">
        <v>1108</v>
      </c>
      <c r="L1850" s="32" t="s">
        <v>10314</v>
      </c>
    </row>
    <row r="1851" spans="1:12" x14ac:dyDescent="0.25">
      <c r="A1851">
        <v>153764</v>
      </c>
      <c r="B1851">
        <v>309.44587300000001</v>
      </c>
      <c r="C1851">
        <v>1</v>
      </c>
      <c r="D1851" t="s">
        <v>109</v>
      </c>
      <c r="E1851" t="s">
        <v>4729</v>
      </c>
      <c r="F1851" t="s">
        <v>4756</v>
      </c>
      <c r="G1851" t="s">
        <v>3309</v>
      </c>
      <c r="H1851" t="s">
        <v>4758</v>
      </c>
      <c r="I1851" s="4">
        <v>309</v>
      </c>
      <c r="J1851" t="s">
        <v>4760</v>
      </c>
      <c r="K1851">
        <v>1459</v>
      </c>
      <c r="L1851" s="32" t="s">
        <v>10315</v>
      </c>
    </row>
    <row r="1852" spans="1:12" x14ac:dyDescent="0.25">
      <c r="A1852">
        <v>545482</v>
      </c>
      <c r="B1852">
        <v>1.1030180000000001</v>
      </c>
      <c r="C1852">
        <v>3</v>
      </c>
      <c r="D1852" t="s">
        <v>145</v>
      </c>
      <c r="E1852" t="s">
        <v>4729</v>
      </c>
      <c r="F1852" t="s">
        <v>4756</v>
      </c>
      <c r="G1852" t="s">
        <v>4046</v>
      </c>
      <c r="H1852" t="s">
        <v>143</v>
      </c>
      <c r="I1852" s="4">
        <v>310</v>
      </c>
      <c r="J1852" t="s">
        <v>4760</v>
      </c>
      <c r="K1852">
        <v>3364</v>
      </c>
      <c r="L1852" s="32" t="s">
        <v>10316</v>
      </c>
    </row>
    <row r="1853" spans="1:12" x14ac:dyDescent="0.25">
      <c r="A1853">
        <v>499164</v>
      </c>
      <c r="B1853">
        <v>1.933225</v>
      </c>
      <c r="C1853">
        <v>2</v>
      </c>
      <c r="D1853" t="s">
        <v>2</v>
      </c>
      <c r="E1853" t="s">
        <v>4729</v>
      </c>
      <c r="F1853" t="s">
        <v>4756</v>
      </c>
      <c r="G1853" t="s">
        <v>4046</v>
      </c>
      <c r="H1853" t="s">
        <v>4758</v>
      </c>
      <c r="I1853" s="4">
        <v>311</v>
      </c>
      <c r="J1853" t="s">
        <v>4760</v>
      </c>
      <c r="K1853">
        <v>3797</v>
      </c>
      <c r="L1853" s="32" t="s">
        <v>10317</v>
      </c>
    </row>
    <row r="1854" spans="1:12" x14ac:dyDescent="0.25">
      <c r="A1854">
        <v>512039</v>
      </c>
      <c r="B1854">
        <v>0.41712100000000002</v>
      </c>
      <c r="C1854">
        <v>2</v>
      </c>
      <c r="D1854" t="s">
        <v>17</v>
      </c>
      <c r="E1854" t="s">
        <v>4729</v>
      </c>
      <c r="F1854" t="s">
        <v>4756</v>
      </c>
      <c r="G1854" t="s">
        <v>4046</v>
      </c>
      <c r="H1854" t="s">
        <v>11</v>
      </c>
      <c r="I1854" s="4">
        <v>312</v>
      </c>
      <c r="J1854" t="s">
        <v>4760</v>
      </c>
      <c r="K1854">
        <v>1876</v>
      </c>
      <c r="L1854" s="32" t="s">
        <v>10318</v>
      </c>
    </row>
    <row r="1855" spans="1:12" x14ac:dyDescent="0.25">
      <c r="A1855">
        <v>499245</v>
      </c>
      <c r="B1855">
        <v>0.82158699999999996</v>
      </c>
      <c r="C1855">
        <v>2</v>
      </c>
      <c r="D1855" t="s">
        <v>10</v>
      </c>
      <c r="E1855" t="s">
        <v>4729</v>
      </c>
      <c r="F1855" t="s">
        <v>4756</v>
      </c>
      <c r="G1855" t="s">
        <v>4046</v>
      </c>
      <c r="H1855" t="s">
        <v>11</v>
      </c>
      <c r="I1855" s="4">
        <v>313</v>
      </c>
      <c r="J1855" t="s">
        <v>4760</v>
      </c>
      <c r="K1855">
        <v>3020</v>
      </c>
      <c r="L1855" s="32" t="s">
        <v>10319</v>
      </c>
    </row>
    <row r="1856" spans="1:12" x14ac:dyDescent="0.25">
      <c r="A1856">
        <v>450139</v>
      </c>
      <c r="B1856">
        <v>6.7497860000000003</v>
      </c>
      <c r="C1856">
        <v>3</v>
      </c>
      <c r="D1856" t="s">
        <v>4045</v>
      </c>
      <c r="E1856" t="s">
        <v>4729</v>
      </c>
      <c r="F1856" t="s">
        <v>4756</v>
      </c>
      <c r="G1856" t="s">
        <v>4046</v>
      </c>
      <c r="H1856" t="s">
        <v>4758</v>
      </c>
      <c r="I1856" s="4">
        <v>314</v>
      </c>
      <c r="J1856" t="s">
        <v>4760</v>
      </c>
      <c r="K1856">
        <v>4036</v>
      </c>
      <c r="L1856" s="32" t="s">
        <v>10320</v>
      </c>
    </row>
    <row r="1857" spans="1:12" x14ac:dyDescent="0.25">
      <c r="A1857">
        <v>512490</v>
      </c>
      <c r="B1857">
        <v>0.77725900000000003</v>
      </c>
      <c r="C1857">
        <v>0</v>
      </c>
      <c r="D1857" t="s">
        <v>63</v>
      </c>
      <c r="E1857" t="s">
        <v>4729</v>
      </c>
      <c r="F1857" t="s">
        <v>4756</v>
      </c>
      <c r="G1857" t="s">
        <v>4046</v>
      </c>
      <c r="H1857" t="s">
        <v>4758</v>
      </c>
      <c r="I1857" s="4">
        <v>315</v>
      </c>
      <c r="J1857" t="s">
        <v>4760</v>
      </c>
      <c r="K1857">
        <v>2492</v>
      </c>
      <c r="L1857" s="32" t="s">
        <v>10321</v>
      </c>
    </row>
    <row r="1858" spans="1:12" x14ac:dyDescent="0.25">
      <c r="A1858">
        <v>521397</v>
      </c>
      <c r="B1858">
        <v>0.28887499999999999</v>
      </c>
      <c r="C1858">
        <v>1</v>
      </c>
      <c r="D1858" t="s">
        <v>412</v>
      </c>
      <c r="E1858" t="s">
        <v>4729</v>
      </c>
      <c r="F1858" t="s">
        <v>4756</v>
      </c>
      <c r="G1858" t="s">
        <v>4046</v>
      </c>
      <c r="H1858" t="s">
        <v>4094</v>
      </c>
      <c r="I1858" s="4">
        <v>316</v>
      </c>
      <c r="J1858" t="s">
        <v>4760</v>
      </c>
      <c r="K1858">
        <v>1148</v>
      </c>
      <c r="L1858" s="32" t="s">
        <v>10322</v>
      </c>
    </row>
    <row r="1859" spans="1:12" x14ac:dyDescent="0.25">
      <c r="A1859">
        <v>498960</v>
      </c>
      <c r="B1859">
        <v>3.9421020000000002</v>
      </c>
      <c r="C1859">
        <v>3</v>
      </c>
      <c r="D1859" t="s">
        <v>4167</v>
      </c>
      <c r="E1859" t="s">
        <v>4729</v>
      </c>
      <c r="F1859" t="s">
        <v>4756</v>
      </c>
      <c r="G1859" t="s">
        <v>4046</v>
      </c>
      <c r="H1859" t="s">
        <v>4758</v>
      </c>
      <c r="I1859" s="4">
        <v>317</v>
      </c>
      <c r="J1859" t="s">
        <v>4760</v>
      </c>
      <c r="K1859">
        <v>1632</v>
      </c>
      <c r="L1859" s="32" t="s">
        <v>10323</v>
      </c>
    </row>
    <row r="1860" spans="1:12" x14ac:dyDescent="0.25">
      <c r="A1860">
        <v>545881</v>
      </c>
      <c r="B1860">
        <v>0.77608100000000002</v>
      </c>
      <c r="C1860">
        <v>0</v>
      </c>
      <c r="D1860" t="s">
        <v>185</v>
      </c>
      <c r="E1860" t="s">
        <v>4729</v>
      </c>
      <c r="F1860" t="s">
        <v>4756</v>
      </c>
      <c r="G1860" t="s">
        <v>4046</v>
      </c>
      <c r="H1860" t="s">
        <v>4094</v>
      </c>
      <c r="I1860" s="4">
        <v>318</v>
      </c>
      <c r="J1860" t="s">
        <v>4760</v>
      </c>
      <c r="K1860">
        <v>2374</v>
      </c>
      <c r="L1860" s="32" t="s">
        <v>10324</v>
      </c>
    </row>
    <row r="1861" spans="1:12" x14ac:dyDescent="0.25">
      <c r="A1861">
        <v>473741</v>
      </c>
      <c r="B1861">
        <v>0.71931500000000004</v>
      </c>
      <c r="C1861">
        <v>3</v>
      </c>
      <c r="D1861" t="s">
        <v>543</v>
      </c>
      <c r="E1861" t="s">
        <v>4729</v>
      </c>
      <c r="F1861" t="s">
        <v>4756</v>
      </c>
      <c r="G1861" t="s">
        <v>4046</v>
      </c>
      <c r="H1861" t="s">
        <v>4094</v>
      </c>
      <c r="I1861" s="4">
        <v>319</v>
      </c>
      <c r="J1861" t="s">
        <v>4760</v>
      </c>
      <c r="K1861">
        <v>3194</v>
      </c>
      <c r="L1861" s="32" t="s">
        <v>10325</v>
      </c>
    </row>
    <row r="1862" spans="1:12" x14ac:dyDescent="0.25">
      <c r="A1862">
        <v>474123</v>
      </c>
      <c r="B1862">
        <v>0.257967</v>
      </c>
      <c r="C1862">
        <v>1</v>
      </c>
      <c r="D1862" t="s">
        <v>582</v>
      </c>
      <c r="E1862" t="s">
        <v>4729</v>
      </c>
      <c r="F1862" t="s">
        <v>4756</v>
      </c>
      <c r="G1862" t="s">
        <v>4046</v>
      </c>
      <c r="H1862" t="s">
        <v>4094</v>
      </c>
      <c r="I1862" s="4">
        <v>320</v>
      </c>
      <c r="J1862" t="s">
        <v>4760</v>
      </c>
      <c r="K1862">
        <v>1907</v>
      </c>
      <c r="L1862" s="32" t="s">
        <v>10326</v>
      </c>
    </row>
    <row r="1863" spans="1:12" x14ac:dyDescent="0.25">
      <c r="A1863">
        <v>463702</v>
      </c>
      <c r="B1863">
        <v>10.133333</v>
      </c>
      <c r="C1863">
        <v>3</v>
      </c>
      <c r="D1863" t="s">
        <v>4068</v>
      </c>
      <c r="E1863" t="s">
        <v>4729</v>
      </c>
      <c r="F1863" t="s">
        <v>4756</v>
      </c>
      <c r="G1863" t="s">
        <v>4066</v>
      </c>
      <c r="H1863" t="s">
        <v>4758</v>
      </c>
      <c r="I1863" s="4">
        <v>321</v>
      </c>
      <c r="J1863" t="s">
        <v>4760</v>
      </c>
      <c r="K1863">
        <v>3461</v>
      </c>
      <c r="L1863" s="32" t="s">
        <v>10327</v>
      </c>
    </row>
    <row r="1864" spans="1:12" x14ac:dyDescent="0.25">
      <c r="A1864">
        <v>483385</v>
      </c>
      <c r="B1864">
        <v>0.61832500000000001</v>
      </c>
      <c r="C1864">
        <v>2</v>
      </c>
      <c r="D1864" t="s">
        <v>466</v>
      </c>
      <c r="E1864" t="s">
        <v>4729</v>
      </c>
      <c r="F1864" t="s">
        <v>4756</v>
      </c>
      <c r="G1864" t="s">
        <v>4046</v>
      </c>
      <c r="H1864" t="s">
        <v>4094</v>
      </c>
      <c r="I1864" s="4">
        <v>322</v>
      </c>
      <c r="J1864" t="s">
        <v>4760</v>
      </c>
      <c r="K1864">
        <v>2753</v>
      </c>
      <c r="L1864" s="32" t="s">
        <v>10328</v>
      </c>
    </row>
    <row r="1865" spans="1:12" x14ac:dyDescent="0.25">
      <c r="A1865">
        <v>483349</v>
      </c>
      <c r="B1865">
        <v>0.59715700000000005</v>
      </c>
      <c r="C1865">
        <v>0</v>
      </c>
      <c r="D1865" t="s">
        <v>462</v>
      </c>
      <c r="E1865" t="s">
        <v>4729</v>
      </c>
      <c r="F1865" t="s">
        <v>4756</v>
      </c>
      <c r="G1865" t="s">
        <v>4046</v>
      </c>
      <c r="H1865" t="s">
        <v>4094</v>
      </c>
      <c r="I1865" s="4">
        <v>323</v>
      </c>
      <c r="J1865" t="s">
        <v>4760</v>
      </c>
      <c r="K1865">
        <v>5629</v>
      </c>
      <c r="L1865" s="32" t="s">
        <v>10329</v>
      </c>
    </row>
    <row r="1866" spans="1:12" x14ac:dyDescent="0.25">
      <c r="A1866">
        <v>450341</v>
      </c>
      <c r="B1866">
        <v>1.5839650000000001</v>
      </c>
      <c r="C1866">
        <v>1</v>
      </c>
      <c r="D1866" t="s">
        <v>4058</v>
      </c>
      <c r="E1866" t="s">
        <v>4729</v>
      </c>
      <c r="F1866" t="s">
        <v>4756</v>
      </c>
      <c r="G1866" t="s">
        <v>3318</v>
      </c>
      <c r="H1866" t="s">
        <v>4059</v>
      </c>
      <c r="I1866" s="4">
        <v>324</v>
      </c>
      <c r="J1866" t="s">
        <v>4760</v>
      </c>
      <c r="K1866">
        <v>2837</v>
      </c>
      <c r="L1866" s="32" t="s">
        <v>10330</v>
      </c>
    </row>
    <row r="1867" spans="1:12" x14ac:dyDescent="0.25">
      <c r="A1867">
        <v>463759</v>
      </c>
      <c r="B1867">
        <v>2.2557900000000002</v>
      </c>
      <c r="C1867">
        <v>3</v>
      </c>
      <c r="D1867" t="s">
        <v>4075</v>
      </c>
      <c r="E1867" t="s">
        <v>4729</v>
      </c>
      <c r="F1867" t="s">
        <v>4756</v>
      </c>
      <c r="G1867" t="s">
        <v>3318</v>
      </c>
      <c r="H1867" t="s">
        <v>4758</v>
      </c>
      <c r="I1867" s="4">
        <v>325</v>
      </c>
      <c r="J1867" t="s">
        <v>4760</v>
      </c>
      <c r="K1867">
        <v>3549</v>
      </c>
      <c r="L1867" s="32" t="s">
        <v>10331</v>
      </c>
    </row>
    <row r="1868" spans="1:12" x14ac:dyDescent="0.25">
      <c r="A1868">
        <v>531390</v>
      </c>
      <c r="B1868">
        <v>1.228313</v>
      </c>
      <c r="C1868">
        <v>3</v>
      </c>
      <c r="D1868" t="s">
        <v>386</v>
      </c>
      <c r="E1868" t="s">
        <v>4729</v>
      </c>
      <c r="F1868" t="s">
        <v>4756</v>
      </c>
      <c r="G1868" t="s">
        <v>4046</v>
      </c>
      <c r="H1868" t="s">
        <v>229</v>
      </c>
      <c r="I1868" s="4">
        <v>326</v>
      </c>
      <c r="J1868" t="s">
        <v>4760</v>
      </c>
      <c r="K1868">
        <v>2169</v>
      </c>
      <c r="L1868" s="32" t="s">
        <v>10332</v>
      </c>
    </row>
    <row r="1869" spans="1:12" x14ac:dyDescent="0.25">
      <c r="A1869">
        <v>577706</v>
      </c>
      <c r="B1869">
        <v>0.96713800000000005</v>
      </c>
      <c r="C1869">
        <v>0</v>
      </c>
      <c r="D1869" t="s">
        <v>233</v>
      </c>
      <c r="E1869" t="s">
        <v>4729</v>
      </c>
      <c r="F1869" t="s">
        <v>4756</v>
      </c>
      <c r="G1869" t="s">
        <v>4046</v>
      </c>
      <c r="H1869" t="s">
        <v>229</v>
      </c>
      <c r="I1869" s="4">
        <v>327</v>
      </c>
      <c r="J1869" t="s">
        <v>4760</v>
      </c>
      <c r="K1869">
        <v>1010</v>
      </c>
      <c r="L1869" s="32" t="s">
        <v>10333</v>
      </c>
    </row>
    <row r="1870" spans="1:12" x14ac:dyDescent="0.25">
      <c r="A1870">
        <v>577882</v>
      </c>
      <c r="B1870">
        <v>1.448013</v>
      </c>
      <c r="C1870">
        <v>3</v>
      </c>
      <c r="D1870" t="s">
        <v>251</v>
      </c>
      <c r="E1870" t="s">
        <v>4729</v>
      </c>
      <c r="F1870" t="s">
        <v>4756</v>
      </c>
      <c r="G1870" t="s">
        <v>4046</v>
      </c>
      <c r="H1870" t="s">
        <v>229</v>
      </c>
      <c r="I1870" s="4">
        <v>328</v>
      </c>
      <c r="J1870" t="s">
        <v>4760</v>
      </c>
      <c r="K1870">
        <v>4131</v>
      </c>
      <c r="L1870" s="32" t="s">
        <v>10334</v>
      </c>
    </row>
    <row r="1871" spans="1:12" x14ac:dyDescent="0.25">
      <c r="A1871">
        <v>606938</v>
      </c>
      <c r="B1871">
        <v>2.2631579999999998</v>
      </c>
      <c r="C1871">
        <v>0</v>
      </c>
      <c r="D1871" t="s">
        <v>77</v>
      </c>
      <c r="E1871" t="s">
        <v>4729</v>
      </c>
      <c r="F1871" t="s">
        <v>4756</v>
      </c>
      <c r="G1871" t="s">
        <v>4046</v>
      </c>
      <c r="H1871" t="s">
        <v>4758</v>
      </c>
      <c r="I1871" s="4">
        <v>329</v>
      </c>
      <c r="J1871" t="s">
        <v>4760</v>
      </c>
      <c r="K1871">
        <v>1750</v>
      </c>
      <c r="L1871" s="32" t="s">
        <v>10335</v>
      </c>
    </row>
    <row r="1872" spans="1:12" x14ac:dyDescent="0.25">
      <c r="A1872">
        <v>531012</v>
      </c>
      <c r="B1872">
        <v>1.172051</v>
      </c>
      <c r="C1872">
        <v>2</v>
      </c>
      <c r="D1872" t="s">
        <v>351</v>
      </c>
      <c r="E1872" t="s">
        <v>4729</v>
      </c>
      <c r="F1872" t="s">
        <v>4756</v>
      </c>
      <c r="G1872" t="s">
        <v>4046</v>
      </c>
      <c r="H1872" t="s">
        <v>4758</v>
      </c>
      <c r="I1872" s="4">
        <v>330</v>
      </c>
      <c r="J1872" t="s">
        <v>4760</v>
      </c>
      <c r="K1872">
        <v>1813</v>
      </c>
      <c r="L1872" s="32" t="s">
        <v>10336</v>
      </c>
    </row>
    <row r="1873" spans="1:12" x14ac:dyDescent="0.25">
      <c r="A1873">
        <v>577763</v>
      </c>
      <c r="B1873">
        <v>0.55047299999999999</v>
      </c>
      <c r="C1873">
        <v>1</v>
      </c>
      <c r="D1873" t="s">
        <v>239</v>
      </c>
      <c r="E1873" t="s">
        <v>4729</v>
      </c>
      <c r="F1873" t="s">
        <v>4756</v>
      </c>
      <c r="G1873" t="s">
        <v>4046</v>
      </c>
      <c r="H1873" t="s">
        <v>4758</v>
      </c>
      <c r="I1873" s="4">
        <v>331</v>
      </c>
      <c r="J1873" t="s">
        <v>4760</v>
      </c>
      <c r="K1873">
        <v>1855</v>
      </c>
      <c r="L1873" s="32" t="s">
        <v>10337</v>
      </c>
    </row>
    <row r="1874" spans="1:12" x14ac:dyDescent="0.25">
      <c r="A1874">
        <v>498641</v>
      </c>
      <c r="B1874">
        <v>0.25040299999999999</v>
      </c>
      <c r="C1874">
        <v>0</v>
      </c>
      <c r="D1874" t="s">
        <v>4138</v>
      </c>
      <c r="E1874" t="s">
        <v>4729</v>
      </c>
      <c r="F1874" t="s">
        <v>4756</v>
      </c>
      <c r="G1874" t="s">
        <v>4046</v>
      </c>
      <c r="H1874" t="s">
        <v>4094</v>
      </c>
      <c r="I1874" s="4">
        <v>332</v>
      </c>
      <c r="J1874" t="s">
        <v>4760</v>
      </c>
      <c r="K1874">
        <v>1881</v>
      </c>
      <c r="L1874" s="32" t="s">
        <v>10338</v>
      </c>
    </row>
    <row r="1875" spans="1:12" x14ac:dyDescent="0.25">
      <c r="A1875">
        <v>498760</v>
      </c>
      <c r="B1875">
        <v>0.31092700000000001</v>
      </c>
      <c r="C1875">
        <v>0</v>
      </c>
      <c r="D1875" t="s">
        <v>4146</v>
      </c>
      <c r="E1875" t="s">
        <v>4729</v>
      </c>
      <c r="F1875" t="s">
        <v>4756</v>
      </c>
      <c r="G1875" t="s">
        <v>4046</v>
      </c>
      <c r="H1875" t="s">
        <v>4094</v>
      </c>
      <c r="I1875" s="4">
        <v>333</v>
      </c>
      <c r="J1875" t="s">
        <v>4760</v>
      </c>
      <c r="K1875">
        <v>1367</v>
      </c>
      <c r="L1875" s="32" t="s">
        <v>10339</v>
      </c>
    </row>
    <row r="1876" spans="1:12" x14ac:dyDescent="0.25">
      <c r="A1876">
        <v>562975</v>
      </c>
      <c r="B1876">
        <v>0.28703200000000001</v>
      </c>
      <c r="C1876">
        <v>0</v>
      </c>
      <c r="D1876" t="s">
        <v>299</v>
      </c>
      <c r="E1876" t="s">
        <v>4729</v>
      </c>
      <c r="F1876" t="s">
        <v>4756</v>
      </c>
      <c r="G1876" t="s">
        <v>4046</v>
      </c>
      <c r="H1876" t="s">
        <v>4094</v>
      </c>
      <c r="I1876" s="4">
        <v>334</v>
      </c>
      <c r="J1876" t="s">
        <v>4760</v>
      </c>
      <c r="K1876">
        <v>1462</v>
      </c>
      <c r="L1876" s="32" t="s">
        <v>10340</v>
      </c>
    </row>
    <row r="1877" spans="1:12" x14ac:dyDescent="0.25">
      <c r="A1877">
        <v>554126</v>
      </c>
      <c r="B1877">
        <v>0.30738100000000002</v>
      </c>
      <c r="C1877">
        <v>0</v>
      </c>
      <c r="D1877" t="s">
        <v>604</v>
      </c>
      <c r="E1877" t="s">
        <v>4729</v>
      </c>
      <c r="F1877" t="s">
        <v>4756</v>
      </c>
      <c r="G1877" t="s">
        <v>4046</v>
      </c>
      <c r="H1877" t="s">
        <v>4094</v>
      </c>
      <c r="I1877" s="4">
        <v>335</v>
      </c>
      <c r="J1877" t="s">
        <v>4760</v>
      </c>
      <c r="K1877">
        <v>2720</v>
      </c>
      <c r="L1877" s="32" t="s">
        <v>10341</v>
      </c>
    </row>
    <row r="1878" spans="1:12" x14ac:dyDescent="0.25">
      <c r="A1878">
        <v>563286</v>
      </c>
      <c r="B1878">
        <v>1.822397</v>
      </c>
      <c r="C1878">
        <v>1</v>
      </c>
      <c r="D1878" t="s">
        <v>331</v>
      </c>
      <c r="E1878" t="s">
        <v>4729</v>
      </c>
      <c r="F1878" t="s">
        <v>4756</v>
      </c>
      <c r="G1878" t="s">
        <v>4046</v>
      </c>
      <c r="H1878" t="s">
        <v>4758</v>
      </c>
      <c r="I1878" s="4">
        <v>336</v>
      </c>
      <c r="J1878" t="s">
        <v>4760</v>
      </c>
      <c r="K1878">
        <v>2672</v>
      </c>
      <c r="L1878" s="32" t="s">
        <v>10342</v>
      </c>
    </row>
    <row r="1879" spans="1:12" x14ac:dyDescent="0.25">
      <c r="A1879">
        <v>554288</v>
      </c>
      <c r="B1879">
        <v>0.24762300000000001</v>
      </c>
      <c r="C1879">
        <v>2</v>
      </c>
      <c r="D1879" t="s">
        <v>620</v>
      </c>
      <c r="E1879" t="s">
        <v>4729</v>
      </c>
      <c r="F1879" t="s">
        <v>4756</v>
      </c>
      <c r="G1879" t="s">
        <v>4046</v>
      </c>
      <c r="H1879" t="s">
        <v>4094</v>
      </c>
      <c r="I1879" s="4">
        <v>337</v>
      </c>
      <c r="J1879" t="s">
        <v>4760</v>
      </c>
      <c r="K1879">
        <v>1533</v>
      </c>
      <c r="L1879" s="32" t="s">
        <v>10343</v>
      </c>
    </row>
    <row r="1880" spans="1:12" x14ac:dyDescent="0.25">
      <c r="A1880">
        <v>563113</v>
      </c>
      <c r="B1880">
        <v>0.54249400000000003</v>
      </c>
      <c r="C1880">
        <v>3</v>
      </c>
      <c r="D1880" t="s">
        <v>313</v>
      </c>
      <c r="E1880" t="s">
        <v>4729</v>
      </c>
      <c r="F1880" t="s">
        <v>4756</v>
      </c>
      <c r="G1880" t="s">
        <v>4046</v>
      </c>
      <c r="H1880" t="s">
        <v>4094</v>
      </c>
      <c r="I1880" s="4">
        <v>338</v>
      </c>
      <c r="J1880" t="s">
        <v>4760</v>
      </c>
      <c r="K1880">
        <v>2295</v>
      </c>
      <c r="L1880" s="32" t="s">
        <v>10344</v>
      </c>
    </row>
    <row r="1881" spans="1:12" x14ac:dyDescent="0.25">
      <c r="A1881">
        <v>450259</v>
      </c>
      <c r="B1881">
        <v>75.865578999999997</v>
      </c>
      <c r="C1881">
        <v>0</v>
      </c>
      <c r="D1881" t="s">
        <v>4052</v>
      </c>
      <c r="E1881" t="s">
        <v>4729</v>
      </c>
      <c r="F1881" t="s">
        <v>4756</v>
      </c>
      <c r="G1881" t="s">
        <v>4046</v>
      </c>
      <c r="H1881" t="s">
        <v>4758</v>
      </c>
      <c r="I1881" s="4">
        <v>339</v>
      </c>
      <c r="J1881" t="s">
        <v>4760</v>
      </c>
      <c r="K1881">
        <v>2319</v>
      </c>
      <c r="L1881" s="32" t="s">
        <v>10345</v>
      </c>
    </row>
    <row r="1882" spans="1:12" x14ac:dyDescent="0.25">
      <c r="A1882">
        <v>512115</v>
      </c>
      <c r="B1882">
        <v>1.134625</v>
      </c>
      <c r="C1882">
        <v>1</v>
      </c>
      <c r="D1882" t="s">
        <v>25</v>
      </c>
      <c r="E1882" t="s">
        <v>4729</v>
      </c>
      <c r="F1882" t="s">
        <v>4756</v>
      </c>
      <c r="G1882" t="s">
        <v>4046</v>
      </c>
      <c r="H1882" t="s">
        <v>11</v>
      </c>
      <c r="I1882" s="4">
        <v>340</v>
      </c>
      <c r="J1882" t="s">
        <v>4760</v>
      </c>
      <c r="K1882">
        <v>2546</v>
      </c>
      <c r="L1882" s="32" t="s">
        <v>10346</v>
      </c>
    </row>
    <row r="1883" spans="1:12" x14ac:dyDescent="0.25">
      <c r="A1883">
        <v>545742</v>
      </c>
      <c r="B1883">
        <v>3.4679160000000002</v>
      </c>
      <c r="C1883">
        <v>0</v>
      </c>
      <c r="D1883" t="s">
        <v>171</v>
      </c>
      <c r="E1883" t="s">
        <v>4729</v>
      </c>
      <c r="F1883" t="s">
        <v>4756</v>
      </c>
      <c r="G1883" t="s">
        <v>4046</v>
      </c>
      <c r="H1883" t="s">
        <v>143</v>
      </c>
      <c r="I1883" s="4">
        <v>341</v>
      </c>
      <c r="J1883" t="s">
        <v>4760</v>
      </c>
      <c r="K1883">
        <v>1840</v>
      </c>
      <c r="L1883" s="32" t="s">
        <v>10347</v>
      </c>
    </row>
    <row r="1884" spans="1:12" x14ac:dyDescent="0.25">
      <c r="A1884">
        <v>512136</v>
      </c>
      <c r="B1884">
        <v>0.651752</v>
      </c>
      <c r="C1884">
        <v>3</v>
      </c>
      <c r="D1884" t="s">
        <v>27</v>
      </c>
      <c r="E1884" t="s">
        <v>4729</v>
      </c>
      <c r="F1884" t="s">
        <v>4756</v>
      </c>
      <c r="G1884" t="s">
        <v>4046</v>
      </c>
      <c r="H1884" t="s">
        <v>11</v>
      </c>
      <c r="I1884" s="4">
        <v>342</v>
      </c>
      <c r="J1884" t="s">
        <v>4760</v>
      </c>
      <c r="K1884">
        <v>3493</v>
      </c>
      <c r="L1884" s="32" t="s">
        <v>10348</v>
      </c>
    </row>
    <row r="1885" spans="1:12" x14ac:dyDescent="0.25">
      <c r="A1885">
        <v>463939</v>
      </c>
      <c r="B1885">
        <v>1.910312</v>
      </c>
      <c r="C1885">
        <v>1</v>
      </c>
      <c r="D1885" t="s">
        <v>4093</v>
      </c>
      <c r="E1885" t="s">
        <v>4729</v>
      </c>
      <c r="F1885" t="s">
        <v>4756</v>
      </c>
      <c r="G1885" t="s">
        <v>4046</v>
      </c>
      <c r="H1885" t="s">
        <v>4094</v>
      </c>
      <c r="I1885" s="4">
        <v>343</v>
      </c>
      <c r="J1885" t="s">
        <v>4760</v>
      </c>
      <c r="K1885">
        <v>2016</v>
      </c>
      <c r="L1885" s="32" t="s">
        <v>10349</v>
      </c>
    </row>
    <row r="1886" spans="1:12" x14ac:dyDescent="0.25">
      <c r="A1886">
        <v>498805</v>
      </c>
      <c r="B1886">
        <v>7.1439170000000001</v>
      </c>
      <c r="C1886">
        <v>1</v>
      </c>
      <c r="D1886" t="s">
        <v>4150</v>
      </c>
      <c r="E1886" t="s">
        <v>4729</v>
      </c>
      <c r="F1886" t="s">
        <v>4756</v>
      </c>
      <c r="G1886" t="s">
        <v>4046</v>
      </c>
      <c r="H1886" t="s">
        <v>4758</v>
      </c>
      <c r="I1886" s="4">
        <v>344</v>
      </c>
      <c r="J1886" t="s">
        <v>4760</v>
      </c>
      <c r="K1886">
        <v>1842</v>
      </c>
      <c r="L1886" s="32" t="s">
        <v>10350</v>
      </c>
    </row>
    <row r="1887" spans="1:12" x14ac:dyDescent="0.25">
      <c r="A1887">
        <v>449828</v>
      </c>
      <c r="B1887">
        <v>9.7335630000000002</v>
      </c>
      <c r="C1887">
        <v>2</v>
      </c>
      <c r="D1887" t="s">
        <v>3322</v>
      </c>
      <c r="E1887" t="s">
        <v>4729</v>
      </c>
      <c r="F1887" t="s">
        <v>4756</v>
      </c>
      <c r="G1887" t="s">
        <v>3318</v>
      </c>
      <c r="H1887" t="s">
        <v>4758</v>
      </c>
      <c r="I1887" s="4">
        <v>345</v>
      </c>
      <c r="J1887" t="s">
        <v>4760</v>
      </c>
      <c r="K1887">
        <v>1691</v>
      </c>
      <c r="L1887" s="32" t="s">
        <v>10351</v>
      </c>
    </row>
    <row r="1888" spans="1:12" x14ac:dyDescent="0.25">
      <c r="A1888">
        <v>521588</v>
      </c>
      <c r="B1888">
        <v>2.420337</v>
      </c>
      <c r="C1888">
        <v>1</v>
      </c>
      <c r="D1888" t="s">
        <v>432</v>
      </c>
      <c r="E1888" t="s">
        <v>4729</v>
      </c>
      <c r="F1888" t="s">
        <v>4756</v>
      </c>
      <c r="G1888" t="s">
        <v>4046</v>
      </c>
      <c r="H1888" t="s">
        <v>4758</v>
      </c>
      <c r="I1888" s="4">
        <v>346</v>
      </c>
      <c r="J1888" t="s">
        <v>4760</v>
      </c>
      <c r="K1888">
        <v>1531</v>
      </c>
      <c r="L1888" s="32" t="s">
        <v>10352</v>
      </c>
    </row>
    <row r="1889" spans="1:12" x14ac:dyDescent="0.25">
      <c r="A1889">
        <v>531412</v>
      </c>
      <c r="B1889">
        <v>0.68777900000000003</v>
      </c>
      <c r="C1889">
        <v>2</v>
      </c>
      <c r="D1889" t="s">
        <v>388</v>
      </c>
      <c r="E1889" t="s">
        <v>4729</v>
      </c>
      <c r="F1889" t="s">
        <v>4756</v>
      </c>
      <c r="G1889" t="s">
        <v>4046</v>
      </c>
      <c r="H1889" t="s">
        <v>229</v>
      </c>
      <c r="I1889" s="4">
        <v>347</v>
      </c>
      <c r="J1889" t="s">
        <v>4760</v>
      </c>
      <c r="K1889">
        <v>1002</v>
      </c>
      <c r="L1889" s="32" t="s">
        <v>10353</v>
      </c>
    </row>
    <row r="1890" spans="1:12" x14ac:dyDescent="0.25">
      <c r="A1890">
        <v>483863</v>
      </c>
      <c r="B1890">
        <v>0.49014200000000002</v>
      </c>
      <c r="C1890">
        <v>0</v>
      </c>
      <c r="D1890" t="s">
        <v>513</v>
      </c>
      <c r="E1890" t="s">
        <v>4729</v>
      </c>
      <c r="F1890" t="s">
        <v>4756</v>
      </c>
      <c r="G1890" t="s">
        <v>4046</v>
      </c>
      <c r="H1890" t="s">
        <v>4094</v>
      </c>
      <c r="I1890" s="4">
        <v>348</v>
      </c>
      <c r="J1890" t="s">
        <v>4760</v>
      </c>
      <c r="K1890">
        <v>2858</v>
      </c>
      <c r="L1890" s="32" t="s">
        <v>10354</v>
      </c>
    </row>
    <row r="1891" spans="1:12" x14ac:dyDescent="0.25">
      <c r="A1891">
        <v>483823</v>
      </c>
      <c r="B1891">
        <v>0.43762299999999998</v>
      </c>
      <c r="C1891">
        <v>3</v>
      </c>
      <c r="D1891" t="s">
        <v>510</v>
      </c>
      <c r="E1891" t="s">
        <v>4729</v>
      </c>
      <c r="F1891" t="s">
        <v>4756</v>
      </c>
      <c r="G1891" t="s">
        <v>4046</v>
      </c>
      <c r="H1891" t="s">
        <v>4094</v>
      </c>
      <c r="I1891" s="4">
        <v>349</v>
      </c>
      <c r="J1891" t="s">
        <v>4760</v>
      </c>
      <c r="K1891">
        <v>3125</v>
      </c>
      <c r="L1891" s="32" t="s">
        <v>10355</v>
      </c>
    </row>
    <row r="1892" spans="1:12" x14ac:dyDescent="0.25">
      <c r="A1892">
        <v>474003</v>
      </c>
      <c r="B1892">
        <v>4.2820000000000002E-3</v>
      </c>
      <c r="C1892">
        <v>1</v>
      </c>
      <c r="D1892" t="s">
        <v>570</v>
      </c>
      <c r="E1892" t="s">
        <v>4729</v>
      </c>
      <c r="F1892" t="s">
        <v>4756</v>
      </c>
      <c r="G1892" t="s">
        <v>4046</v>
      </c>
      <c r="H1892" t="s">
        <v>4094</v>
      </c>
      <c r="I1892" s="4">
        <v>350</v>
      </c>
      <c r="J1892" t="s">
        <v>4760</v>
      </c>
      <c r="K1892">
        <v>0</v>
      </c>
      <c r="L1892" s="32" t="s">
        <v>10356</v>
      </c>
    </row>
    <row r="1893" spans="1:12" x14ac:dyDescent="0.25">
      <c r="A1893">
        <v>531227</v>
      </c>
      <c r="B1893">
        <v>0.470636</v>
      </c>
      <c r="C1893">
        <v>1</v>
      </c>
      <c r="D1893" t="s">
        <v>370</v>
      </c>
      <c r="E1893" t="s">
        <v>4729</v>
      </c>
      <c r="F1893" t="s">
        <v>4756</v>
      </c>
      <c r="G1893" t="s">
        <v>4046</v>
      </c>
      <c r="H1893" t="s">
        <v>4094</v>
      </c>
      <c r="I1893" s="4">
        <v>351</v>
      </c>
      <c r="J1893" t="s">
        <v>4760</v>
      </c>
      <c r="K1893">
        <v>1640</v>
      </c>
      <c r="L1893" s="32" t="s">
        <v>10357</v>
      </c>
    </row>
    <row r="1894" spans="1:12" x14ac:dyDescent="0.25">
      <c r="A1894">
        <v>577942</v>
      </c>
      <c r="B1894">
        <v>1.956866</v>
      </c>
      <c r="C1894">
        <v>1</v>
      </c>
      <c r="D1894" t="s">
        <v>257</v>
      </c>
      <c r="E1894" t="s">
        <v>4729</v>
      </c>
      <c r="F1894" t="s">
        <v>4756</v>
      </c>
      <c r="G1894" t="s">
        <v>4046</v>
      </c>
      <c r="H1894" t="s">
        <v>229</v>
      </c>
      <c r="I1894" s="4">
        <v>352</v>
      </c>
      <c r="J1894" t="s">
        <v>4760</v>
      </c>
      <c r="K1894">
        <v>2840</v>
      </c>
      <c r="L1894" s="32" t="s">
        <v>10358</v>
      </c>
    </row>
    <row r="1895" spans="1:12" x14ac:dyDescent="0.25">
      <c r="A1895">
        <v>554204</v>
      </c>
      <c r="B1895">
        <v>0.37979200000000002</v>
      </c>
      <c r="C1895">
        <v>2</v>
      </c>
      <c r="D1895" t="s">
        <v>612</v>
      </c>
      <c r="E1895" t="s">
        <v>4729</v>
      </c>
      <c r="F1895" t="s">
        <v>4756</v>
      </c>
      <c r="G1895" t="s">
        <v>4046</v>
      </c>
      <c r="H1895" t="s">
        <v>4094</v>
      </c>
      <c r="I1895" s="4">
        <v>353</v>
      </c>
      <c r="J1895" t="s">
        <v>4760</v>
      </c>
      <c r="K1895">
        <v>1857</v>
      </c>
      <c r="L1895" s="32" t="s">
        <v>10359</v>
      </c>
    </row>
    <row r="1896" spans="1:12" x14ac:dyDescent="0.25">
      <c r="A1896">
        <v>577843</v>
      </c>
      <c r="B1896">
        <v>1.82203</v>
      </c>
      <c r="C1896">
        <v>0</v>
      </c>
      <c r="D1896" t="s">
        <v>247</v>
      </c>
      <c r="E1896" t="s">
        <v>4729</v>
      </c>
      <c r="F1896" t="s">
        <v>4756</v>
      </c>
      <c r="G1896" t="s">
        <v>4046</v>
      </c>
      <c r="H1896" t="s">
        <v>229</v>
      </c>
      <c r="I1896" s="4">
        <v>354</v>
      </c>
      <c r="J1896" t="s">
        <v>4760</v>
      </c>
      <c r="K1896">
        <v>1760</v>
      </c>
      <c r="L1896" s="32" t="s">
        <v>10360</v>
      </c>
    </row>
    <row r="1897" spans="1:12" x14ac:dyDescent="0.25">
      <c r="A1897">
        <v>607096</v>
      </c>
      <c r="B1897">
        <v>2.0210219999999999</v>
      </c>
      <c r="C1897">
        <v>0</v>
      </c>
      <c r="D1897" t="s">
        <v>93</v>
      </c>
      <c r="E1897" t="s">
        <v>4729</v>
      </c>
      <c r="F1897" t="s">
        <v>4756</v>
      </c>
      <c r="G1897" t="s">
        <v>4046</v>
      </c>
      <c r="H1897" t="s">
        <v>4758</v>
      </c>
      <c r="I1897" s="4">
        <v>355</v>
      </c>
      <c r="J1897" t="s">
        <v>4760</v>
      </c>
      <c r="K1897">
        <v>1348</v>
      </c>
      <c r="L1897" s="32" t="s">
        <v>10361</v>
      </c>
    </row>
    <row r="1898" spans="1:12" x14ac:dyDescent="0.25">
      <c r="A1898">
        <v>512547</v>
      </c>
      <c r="B1898">
        <v>0.45706000000000002</v>
      </c>
      <c r="C1898">
        <v>2</v>
      </c>
      <c r="D1898" t="s">
        <v>69</v>
      </c>
      <c r="E1898" t="s">
        <v>4729</v>
      </c>
      <c r="F1898" t="s">
        <v>4756</v>
      </c>
      <c r="G1898" t="s">
        <v>4046</v>
      </c>
      <c r="H1898" t="s">
        <v>4094</v>
      </c>
      <c r="I1898" s="4">
        <v>356</v>
      </c>
      <c r="J1898" t="s">
        <v>4760</v>
      </c>
      <c r="K1898">
        <v>3648</v>
      </c>
      <c r="L1898" s="32" t="s">
        <v>10362</v>
      </c>
    </row>
    <row r="1899" spans="1:12" x14ac:dyDescent="0.25">
      <c r="A1899">
        <v>449876</v>
      </c>
      <c r="B1899">
        <v>43.440655999999997</v>
      </c>
      <c r="C1899">
        <v>2</v>
      </c>
      <c r="D1899" t="s">
        <v>3326</v>
      </c>
      <c r="E1899" t="s">
        <v>4729</v>
      </c>
      <c r="F1899" t="s">
        <v>4756</v>
      </c>
      <c r="G1899" t="s">
        <v>3318</v>
      </c>
      <c r="H1899" t="s">
        <v>4758</v>
      </c>
      <c r="I1899" s="4">
        <v>357</v>
      </c>
      <c r="J1899" t="s">
        <v>4760</v>
      </c>
      <c r="K1899">
        <v>1108</v>
      </c>
      <c r="L1899" s="32" t="s">
        <v>10363</v>
      </c>
    </row>
    <row r="1900" spans="1:12" x14ac:dyDescent="0.25">
      <c r="A1900">
        <v>449790</v>
      </c>
      <c r="B1900">
        <v>6.0877059999999998</v>
      </c>
      <c r="C1900">
        <v>1</v>
      </c>
      <c r="D1900" t="s">
        <v>3317</v>
      </c>
      <c r="E1900" t="s">
        <v>4729</v>
      </c>
      <c r="F1900" t="s">
        <v>4756</v>
      </c>
      <c r="G1900" t="s">
        <v>3318</v>
      </c>
      <c r="H1900" t="s">
        <v>4758</v>
      </c>
      <c r="I1900" s="4">
        <v>358</v>
      </c>
      <c r="J1900" t="s">
        <v>4760</v>
      </c>
      <c r="K1900">
        <v>1363</v>
      </c>
      <c r="L1900" s="32" t="s">
        <v>10364</v>
      </c>
    </row>
    <row r="1901" spans="1:12" x14ac:dyDescent="0.25">
      <c r="A1901">
        <v>545640</v>
      </c>
      <c r="B1901">
        <v>2.0683509999999998</v>
      </c>
      <c r="C1901">
        <v>1</v>
      </c>
      <c r="D1901" t="s">
        <v>161</v>
      </c>
      <c r="E1901" t="s">
        <v>4729</v>
      </c>
      <c r="F1901" t="s">
        <v>4756</v>
      </c>
      <c r="G1901" t="s">
        <v>4046</v>
      </c>
      <c r="H1901" t="s">
        <v>143</v>
      </c>
      <c r="I1901" s="4">
        <v>359</v>
      </c>
      <c r="J1901" t="s">
        <v>4760</v>
      </c>
      <c r="K1901">
        <v>4189</v>
      </c>
      <c r="L1901" s="32" t="s">
        <v>10365</v>
      </c>
    </row>
    <row r="1902" spans="1:12" x14ac:dyDescent="0.25">
      <c r="A1902">
        <v>545541</v>
      </c>
      <c r="B1902">
        <v>2.1501670000000002</v>
      </c>
      <c r="C1902">
        <v>0</v>
      </c>
      <c r="D1902" t="s">
        <v>151</v>
      </c>
      <c r="E1902" t="s">
        <v>4729</v>
      </c>
      <c r="F1902" t="s">
        <v>4756</v>
      </c>
      <c r="G1902" t="s">
        <v>4046</v>
      </c>
      <c r="H1902" t="s">
        <v>4758</v>
      </c>
      <c r="I1902" s="4">
        <v>360</v>
      </c>
      <c r="J1902" t="s">
        <v>4760</v>
      </c>
      <c r="K1902">
        <v>3850</v>
      </c>
      <c r="L1902" s="32" t="s">
        <v>10366</v>
      </c>
    </row>
    <row r="1903" spans="1:12" x14ac:dyDescent="0.25">
      <c r="A1903">
        <v>545602</v>
      </c>
      <c r="B1903">
        <v>1.21488</v>
      </c>
      <c r="C1903">
        <v>0</v>
      </c>
      <c r="D1903" t="s">
        <v>157</v>
      </c>
      <c r="E1903" t="s">
        <v>4729</v>
      </c>
      <c r="F1903" t="s">
        <v>4756</v>
      </c>
      <c r="G1903" t="s">
        <v>4046</v>
      </c>
      <c r="H1903" t="s">
        <v>143</v>
      </c>
      <c r="I1903" s="4">
        <v>361</v>
      </c>
      <c r="J1903" t="s">
        <v>4760</v>
      </c>
      <c r="K1903">
        <v>1487</v>
      </c>
      <c r="L1903" s="32" t="s">
        <v>10367</v>
      </c>
    </row>
    <row r="1904" spans="1:12" x14ac:dyDescent="0.25">
      <c r="A1904">
        <v>545900</v>
      </c>
      <c r="B1904">
        <v>0.51553099999999996</v>
      </c>
      <c r="C1904">
        <v>2</v>
      </c>
      <c r="D1904" t="s">
        <v>187</v>
      </c>
      <c r="E1904" t="s">
        <v>4729</v>
      </c>
      <c r="F1904" t="s">
        <v>4756</v>
      </c>
      <c r="G1904" t="s">
        <v>4046</v>
      </c>
      <c r="H1904" t="s">
        <v>4094</v>
      </c>
      <c r="I1904" s="4">
        <v>362</v>
      </c>
      <c r="J1904" t="s">
        <v>4760</v>
      </c>
      <c r="K1904">
        <v>3010</v>
      </c>
      <c r="L1904" s="32" t="s">
        <v>10368</v>
      </c>
    </row>
    <row r="1905" spans="1:12" x14ac:dyDescent="0.25">
      <c r="A1905">
        <v>577922</v>
      </c>
      <c r="B1905">
        <v>2.119119</v>
      </c>
      <c r="C1905">
        <v>3</v>
      </c>
      <c r="D1905" t="s">
        <v>255</v>
      </c>
      <c r="E1905" t="s">
        <v>4729</v>
      </c>
      <c r="F1905" t="s">
        <v>4756</v>
      </c>
      <c r="G1905" t="s">
        <v>4046</v>
      </c>
      <c r="H1905" t="s">
        <v>229</v>
      </c>
      <c r="I1905" s="4">
        <v>363</v>
      </c>
      <c r="J1905" t="s">
        <v>4760</v>
      </c>
      <c r="K1905">
        <v>1516</v>
      </c>
      <c r="L1905" s="32" t="s">
        <v>10369</v>
      </c>
    </row>
    <row r="1906" spans="1:12" x14ac:dyDescent="0.25">
      <c r="A1906">
        <v>512290</v>
      </c>
      <c r="B1906">
        <v>9.032178</v>
      </c>
      <c r="C1906">
        <v>2</v>
      </c>
      <c r="D1906" t="s">
        <v>43</v>
      </c>
      <c r="E1906" t="s">
        <v>4729</v>
      </c>
      <c r="F1906" t="s">
        <v>4756</v>
      </c>
      <c r="G1906" t="s">
        <v>4046</v>
      </c>
      <c r="H1906" t="s">
        <v>4758</v>
      </c>
      <c r="I1906" s="4">
        <v>364</v>
      </c>
      <c r="J1906" t="s">
        <v>4760</v>
      </c>
      <c r="K1906">
        <v>2911</v>
      </c>
      <c r="L1906" s="32" t="s">
        <v>10370</v>
      </c>
    </row>
    <row r="1907" spans="1:12" x14ac:dyDescent="0.25">
      <c r="A1907">
        <v>545704</v>
      </c>
      <c r="B1907">
        <v>2.5282800000000001</v>
      </c>
      <c r="C1907">
        <v>2</v>
      </c>
      <c r="D1907" t="s">
        <v>167</v>
      </c>
      <c r="E1907" t="s">
        <v>4729</v>
      </c>
      <c r="F1907" t="s">
        <v>4756</v>
      </c>
      <c r="G1907" t="s">
        <v>4046</v>
      </c>
      <c r="H1907" t="s">
        <v>4758</v>
      </c>
      <c r="I1907" s="4">
        <v>365</v>
      </c>
      <c r="J1907" t="s">
        <v>4760</v>
      </c>
      <c r="K1907">
        <v>2520</v>
      </c>
      <c r="L1907" s="32" t="s">
        <v>10371</v>
      </c>
    </row>
    <row r="1908" spans="1:12" x14ac:dyDescent="0.25">
      <c r="A1908">
        <v>577999</v>
      </c>
      <c r="B1908">
        <v>0.52323799999999998</v>
      </c>
      <c r="C1908">
        <v>3</v>
      </c>
      <c r="D1908" t="s">
        <v>263</v>
      </c>
      <c r="E1908" t="s">
        <v>4729</v>
      </c>
      <c r="F1908" t="s">
        <v>4756</v>
      </c>
      <c r="G1908" t="s">
        <v>4046</v>
      </c>
      <c r="H1908" t="s">
        <v>4094</v>
      </c>
      <c r="I1908" s="4">
        <v>366</v>
      </c>
      <c r="J1908" t="s">
        <v>4760</v>
      </c>
      <c r="K1908">
        <v>1148</v>
      </c>
      <c r="L1908" s="32" t="s">
        <v>10372</v>
      </c>
    </row>
    <row r="1909" spans="1:12" x14ac:dyDescent="0.25">
      <c r="A1909">
        <v>607115</v>
      </c>
      <c r="B1909">
        <v>0.98735399999999995</v>
      </c>
      <c r="C1909">
        <v>3</v>
      </c>
      <c r="D1909" t="s">
        <v>95</v>
      </c>
      <c r="E1909" t="s">
        <v>4729</v>
      </c>
      <c r="F1909" t="s">
        <v>4756</v>
      </c>
      <c r="G1909" t="s">
        <v>4046</v>
      </c>
      <c r="H1909" t="s">
        <v>80</v>
      </c>
      <c r="I1909" s="4">
        <v>367</v>
      </c>
      <c r="J1909" t="s">
        <v>4760</v>
      </c>
      <c r="K1909">
        <v>1207</v>
      </c>
      <c r="L1909" s="32" t="s">
        <v>10373</v>
      </c>
    </row>
    <row r="1910" spans="1:12" x14ac:dyDescent="0.25">
      <c r="A1910">
        <v>546047</v>
      </c>
      <c r="B1910">
        <v>0.250359</v>
      </c>
      <c r="C1910">
        <v>2</v>
      </c>
      <c r="D1910" t="s">
        <v>201</v>
      </c>
      <c r="E1910" t="s">
        <v>4729</v>
      </c>
      <c r="F1910" t="s">
        <v>4756</v>
      </c>
      <c r="G1910" t="s">
        <v>4046</v>
      </c>
      <c r="H1910" t="s">
        <v>4094</v>
      </c>
      <c r="I1910" s="4">
        <v>368</v>
      </c>
      <c r="J1910" t="s">
        <v>4760</v>
      </c>
      <c r="K1910">
        <v>2136</v>
      </c>
      <c r="L1910" s="32" t="s">
        <v>10374</v>
      </c>
    </row>
    <row r="1911" spans="1:12" x14ac:dyDescent="0.25">
      <c r="A1911">
        <v>607076</v>
      </c>
      <c r="B1911">
        <v>6.086125</v>
      </c>
      <c r="C1911">
        <v>2</v>
      </c>
      <c r="D1911" t="s">
        <v>90</v>
      </c>
      <c r="E1911" t="s">
        <v>4729</v>
      </c>
      <c r="F1911" t="s">
        <v>4756</v>
      </c>
      <c r="G1911" t="s">
        <v>4046</v>
      </c>
      <c r="H1911" t="s">
        <v>91</v>
      </c>
      <c r="I1911" s="4">
        <v>369</v>
      </c>
      <c r="J1911" t="s">
        <v>4760</v>
      </c>
      <c r="K1911">
        <v>1495</v>
      </c>
      <c r="L1911" s="32" t="s">
        <v>10375</v>
      </c>
    </row>
    <row r="1912" spans="1:12" x14ac:dyDescent="0.25">
      <c r="A1912">
        <v>531451</v>
      </c>
      <c r="B1912">
        <v>2.157041</v>
      </c>
      <c r="C1912">
        <v>0</v>
      </c>
      <c r="D1912" t="s">
        <v>392</v>
      </c>
      <c r="E1912" t="s">
        <v>4729</v>
      </c>
      <c r="F1912" t="s">
        <v>4756</v>
      </c>
      <c r="G1912" t="s">
        <v>4046</v>
      </c>
      <c r="H1912" t="s">
        <v>4758</v>
      </c>
      <c r="I1912" s="4">
        <v>370</v>
      </c>
      <c r="J1912" t="s">
        <v>4760</v>
      </c>
      <c r="K1912">
        <v>3098</v>
      </c>
      <c r="L1912" s="32" t="s">
        <v>10376</v>
      </c>
    </row>
    <row r="1913" spans="1:12" x14ac:dyDescent="0.25">
      <c r="A1913">
        <v>512059</v>
      </c>
      <c r="B1913">
        <v>0.38306499999999999</v>
      </c>
      <c r="C1913">
        <v>3</v>
      </c>
      <c r="D1913" t="s">
        <v>19</v>
      </c>
      <c r="E1913" t="s">
        <v>4729</v>
      </c>
      <c r="F1913" t="s">
        <v>4756</v>
      </c>
      <c r="G1913" t="s">
        <v>4046</v>
      </c>
      <c r="H1913" t="s">
        <v>11</v>
      </c>
      <c r="I1913" s="4">
        <v>371</v>
      </c>
      <c r="J1913" t="s">
        <v>4760</v>
      </c>
      <c r="K1913">
        <v>1671</v>
      </c>
      <c r="L1913" s="32" t="s">
        <v>10377</v>
      </c>
    </row>
    <row r="1914" spans="1:12" x14ac:dyDescent="0.25">
      <c r="A1914">
        <v>449936</v>
      </c>
      <c r="B1914">
        <v>2.686102</v>
      </c>
      <c r="C1914">
        <v>0</v>
      </c>
      <c r="D1914" t="s">
        <v>3332</v>
      </c>
      <c r="E1914" t="s">
        <v>4729</v>
      </c>
      <c r="F1914" t="s">
        <v>4756</v>
      </c>
      <c r="G1914" t="s">
        <v>3318</v>
      </c>
      <c r="H1914" t="s">
        <v>4758</v>
      </c>
      <c r="I1914" s="4">
        <v>372</v>
      </c>
      <c r="J1914" t="s">
        <v>4760</v>
      </c>
      <c r="K1914">
        <v>1696</v>
      </c>
      <c r="L1914" s="32" t="s">
        <v>10378</v>
      </c>
    </row>
    <row r="1915" spans="1:12" x14ac:dyDescent="0.25">
      <c r="A1915">
        <v>531475</v>
      </c>
      <c r="B1915">
        <v>0.68960900000000003</v>
      </c>
      <c r="C1915">
        <v>4</v>
      </c>
      <c r="D1915" t="s">
        <v>394</v>
      </c>
      <c r="E1915" t="s">
        <v>4729</v>
      </c>
      <c r="F1915" t="s">
        <v>4756</v>
      </c>
      <c r="G1915" t="s">
        <v>4046</v>
      </c>
      <c r="H1915" t="s">
        <v>143</v>
      </c>
      <c r="I1915" s="4">
        <v>373</v>
      </c>
      <c r="J1915" t="s">
        <v>4760</v>
      </c>
      <c r="K1915">
        <v>1802</v>
      </c>
      <c r="L1915" s="32" t="s">
        <v>10379</v>
      </c>
    </row>
    <row r="1916" spans="1:12" x14ac:dyDescent="0.25">
      <c r="A1916">
        <v>577522</v>
      </c>
      <c r="B1916">
        <v>38.055160999999998</v>
      </c>
      <c r="C1916">
        <v>3</v>
      </c>
      <c r="D1916" t="s">
        <v>215</v>
      </c>
      <c r="E1916" t="s">
        <v>4729</v>
      </c>
      <c r="F1916" t="s">
        <v>4756</v>
      </c>
      <c r="G1916" t="s">
        <v>4046</v>
      </c>
      <c r="H1916" t="s">
        <v>4758</v>
      </c>
      <c r="I1916" s="4">
        <v>374</v>
      </c>
      <c r="J1916" t="s">
        <v>4760</v>
      </c>
      <c r="K1916">
        <v>2138</v>
      </c>
      <c r="L1916" s="32" t="s">
        <v>10380</v>
      </c>
    </row>
    <row r="1917" spans="1:12" x14ac:dyDescent="0.25">
      <c r="A1917">
        <v>464051</v>
      </c>
      <c r="B1917">
        <v>14.055384</v>
      </c>
      <c r="C1917">
        <v>2</v>
      </c>
      <c r="D1917" t="s">
        <v>4106</v>
      </c>
      <c r="E1917" t="s">
        <v>4729</v>
      </c>
      <c r="F1917" t="s">
        <v>4756</v>
      </c>
      <c r="G1917" t="s">
        <v>4046</v>
      </c>
      <c r="H1917" t="s">
        <v>4758</v>
      </c>
      <c r="I1917" s="4">
        <v>375</v>
      </c>
      <c r="J1917" t="s">
        <v>4760</v>
      </c>
      <c r="K1917">
        <v>68</v>
      </c>
      <c r="L1917" s="32" t="s">
        <v>10381</v>
      </c>
    </row>
    <row r="1918" spans="1:12" x14ac:dyDescent="0.25">
      <c r="A1918">
        <v>464033</v>
      </c>
      <c r="B1918">
        <v>1.4716419999999999</v>
      </c>
      <c r="C1918">
        <v>1</v>
      </c>
      <c r="D1918" t="s">
        <v>4104</v>
      </c>
      <c r="E1918" t="s">
        <v>4729</v>
      </c>
      <c r="F1918" t="s">
        <v>4756</v>
      </c>
      <c r="G1918" t="s">
        <v>4046</v>
      </c>
      <c r="H1918" t="s">
        <v>4758</v>
      </c>
      <c r="I1918" s="4">
        <v>376</v>
      </c>
      <c r="J1918" t="s">
        <v>4760</v>
      </c>
      <c r="K1918">
        <v>2514</v>
      </c>
      <c r="L1918" s="32" t="s">
        <v>10382</v>
      </c>
    </row>
    <row r="1919" spans="1:12" x14ac:dyDescent="0.25">
      <c r="A1919">
        <v>554570</v>
      </c>
      <c r="B1919">
        <v>1.7198640000000001</v>
      </c>
      <c r="C1919">
        <v>0</v>
      </c>
      <c r="D1919" t="s">
        <v>648</v>
      </c>
      <c r="E1919" t="s">
        <v>4729</v>
      </c>
      <c r="F1919" t="s">
        <v>4756</v>
      </c>
      <c r="G1919" t="s">
        <v>4046</v>
      </c>
      <c r="H1919" t="s">
        <v>4094</v>
      </c>
      <c r="I1919" s="4">
        <v>377</v>
      </c>
      <c r="J1919" t="s">
        <v>4760</v>
      </c>
      <c r="K1919">
        <v>3532</v>
      </c>
      <c r="L1919" s="32" t="s">
        <v>10383</v>
      </c>
    </row>
    <row r="1920" spans="1:12" x14ac:dyDescent="0.25">
      <c r="A1920">
        <v>153852</v>
      </c>
      <c r="B1920">
        <v>61.199536999999999</v>
      </c>
      <c r="C1920">
        <v>1</v>
      </c>
      <c r="D1920" t="s">
        <v>117</v>
      </c>
      <c r="E1920" t="s">
        <v>4729</v>
      </c>
      <c r="F1920" t="s">
        <v>4756</v>
      </c>
      <c r="G1920" t="s">
        <v>3318</v>
      </c>
      <c r="H1920" t="s">
        <v>4758</v>
      </c>
      <c r="I1920" s="4">
        <v>378</v>
      </c>
      <c r="J1920" t="s">
        <v>4760</v>
      </c>
      <c r="K1920">
        <v>102</v>
      </c>
      <c r="L1920" s="32" t="s">
        <v>10384</v>
      </c>
    </row>
    <row r="1921" spans="1:12" x14ac:dyDescent="0.25">
      <c r="A1921">
        <v>512271</v>
      </c>
      <c r="B1921">
        <v>5.9947689999999998</v>
      </c>
      <c r="C1921">
        <v>3</v>
      </c>
      <c r="D1921" t="s">
        <v>41</v>
      </c>
      <c r="E1921" t="s">
        <v>4729</v>
      </c>
      <c r="F1921" t="s">
        <v>4756</v>
      </c>
      <c r="G1921" t="s">
        <v>4046</v>
      </c>
      <c r="H1921" t="s">
        <v>4758</v>
      </c>
      <c r="I1921" s="4">
        <v>379</v>
      </c>
      <c r="J1921" t="s">
        <v>4760</v>
      </c>
      <c r="K1921">
        <v>2970</v>
      </c>
      <c r="L1921" s="32" t="s">
        <v>10385</v>
      </c>
    </row>
    <row r="1922" spans="1:12" x14ac:dyDescent="0.25">
      <c r="A1922">
        <v>464091</v>
      </c>
      <c r="B1922">
        <v>0.26895599999999997</v>
      </c>
      <c r="C1922">
        <v>0</v>
      </c>
      <c r="D1922" t="s">
        <v>4110</v>
      </c>
      <c r="E1922" t="s">
        <v>4729</v>
      </c>
      <c r="F1922" t="s">
        <v>4756</v>
      </c>
      <c r="G1922" t="s">
        <v>4046</v>
      </c>
      <c r="H1922" t="s">
        <v>4094</v>
      </c>
      <c r="I1922" s="4">
        <v>380</v>
      </c>
      <c r="J1922" t="s">
        <v>4760</v>
      </c>
      <c r="K1922">
        <v>2491</v>
      </c>
      <c r="L1922" s="32" t="s">
        <v>10386</v>
      </c>
    </row>
    <row r="1923" spans="1:12" x14ac:dyDescent="0.25">
      <c r="A1923">
        <v>545523</v>
      </c>
      <c r="B1923">
        <v>0.84749399999999997</v>
      </c>
      <c r="C1923">
        <v>1</v>
      </c>
      <c r="D1923" t="s">
        <v>149</v>
      </c>
      <c r="E1923" t="s">
        <v>4729</v>
      </c>
      <c r="F1923" t="s">
        <v>4756</v>
      </c>
      <c r="G1923" t="s">
        <v>4046</v>
      </c>
      <c r="H1923" t="s">
        <v>143</v>
      </c>
      <c r="I1923" s="4">
        <v>381</v>
      </c>
      <c r="J1923" t="s">
        <v>4760</v>
      </c>
      <c r="K1923">
        <v>2188</v>
      </c>
      <c r="L1923" s="32" t="s">
        <v>10387</v>
      </c>
    </row>
    <row r="1924" spans="1:12" x14ac:dyDescent="0.25">
      <c r="A1924">
        <v>563227</v>
      </c>
      <c r="B1924">
        <v>0.90931300000000004</v>
      </c>
      <c r="C1924">
        <v>2</v>
      </c>
      <c r="D1924" t="s">
        <v>325</v>
      </c>
      <c r="E1924" t="s">
        <v>4729</v>
      </c>
      <c r="F1924" t="s">
        <v>4756</v>
      </c>
      <c r="G1924" t="s">
        <v>4046</v>
      </c>
      <c r="H1924" t="s">
        <v>4094</v>
      </c>
      <c r="I1924" s="4">
        <v>382</v>
      </c>
      <c r="J1924" t="s">
        <v>4760</v>
      </c>
      <c r="K1924">
        <v>2751</v>
      </c>
      <c r="L1924" s="32" t="s">
        <v>10388</v>
      </c>
    </row>
    <row r="1925" spans="1:12" x14ac:dyDescent="0.25">
      <c r="A1925">
        <v>512096</v>
      </c>
      <c r="B1925">
        <v>0.68740599999999996</v>
      </c>
      <c r="C1925">
        <v>3</v>
      </c>
      <c r="D1925" t="s">
        <v>23</v>
      </c>
      <c r="E1925" t="s">
        <v>4729</v>
      </c>
      <c r="F1925" t="s">
        <v>4756</v>
      </c>
      <c r="G1925" t="s">
        <v>4046</v>
      </c>
      <c r="H1925" t="s">
        <v>4758</v>
      </c>
      <c r="I1925" s="4">
        <v>383</v>
      </c>
      <c r="J1925" t="s">
        <v>4760</v>
      </c>
      <c r="K1925">
        <v>2508</v>
      </c>
      <c r="L1925" s="32" t="s">
        <v>10389</v>
      </c>
    </row>
    <row r="1926" spans="1:12" x14ac:dyDescent="0.25">
      <c r="A1926">
        <v>545660</v>
      </c>
      <c r="B1926">
        <v>4.6920149999999996</v>
      </c>
      <c r="C1926">
        <v>2</v>
      </c>
      <c r="D1926" t="s">
        <v>163</v>
      </c>
      <c r="E1926" t="s">
        <v>4729</v>
      </c>
      <c r="F1926" t="s">
        <v>4756</v>
      </c>
      <c r="G1926" t="s">
        <v>4046</v>
      </c>
      <c r="H1926" t="s">
        <v>143</v>
      </c>
      <c r="I1926" s="4">
        <v>384</v>
      </c>
      <c r="J1926" t="s">
        <v>4760</v>
      </c>
      <c r="K1926">
        <v>1785</v>
      </c>
      <c r="L1926" s="32" t="s">
        <v>10390</v>
      </c>
    </row>
    <row r="1927" spans="1:12" x14ac:dyDescent="0.25">
      <c r="A1927">
        <v>545761</v>
      </c>
      <c r="B1927">
        <v>1.427481</v>
      </c>
      <c r="C1927">
        <v>3</v>
      </c>
      <c r="D1927" t="s">
        <v>173</v>
      </c>
      <c r="E1927" t="s">
        <v>4729</v>
      </c>
      <c r="F1927" t="s">
        <v>4756</v>
      </c>
      <c r="G1927" t="s">
        <v>4046</v>
      </c>
      <c r="H1927" t="s">
        <v>4758</v>
      </c>
      <c r="I1927" s="4">
        <v>385</v>
      </c>
      <c r="J1927" t="s">
        <v>4760</v>
      </c>
      <c r="K1927">
        <v>2479</v>
      </c>
      <c r="L1927" s="32" t="s">
        <v>10391</v>
      </c>
    </row>
    <row r="1928" spans="1:12" x14ac:dyDescent="0.25">
      <c r="A1928">
        <v>545721</v>
      </c>
      <c r="B1928">
        <v>1.798886</v>
      </c>
      <c r="C1928">
        <v>2</v>
      </c>
      <c r="D1928" t="s">
        <v>169</v>
      </c>
      <c r="E1928" t="s">
        <v>4729</v>
      </c>
      <c r="F1928" t="s">
        <v>4756</v>
      </c>
      <c r="G1928" t="s">
        <v>4046</v>
      </c>
      <c r="H1928" t="s">
        <v>143</v>
      </c>
      <c r="I1928" s="4">
        <v>386</v>
      </c>
      <c r="J1928" t="s">
        <v>4760</v>
      </c>
      <c r="K1928">
        <v>1235</v>
      </c>
      <c r="L1928" s="32" t="s">
        <v>10392</v>
      </c>
    </row>
    <row r="1929" spans="1:12" x14ac:dyDescent="0.25">
      <c r="A1929">
        <v>545463</v>
      </c>
      <c r="B1929">
        <v>0.75706300000000004</v>
      </c>
      <c r="C1929">
        <v>2</v>
      </c>
      <c r="D1929" t="s">
        <v>142</v>
      </c>
      <c r="E1929" t="s">
        <v>4729</v>
      </c>
      <c r="F1929" t="s">
        <v>4756</v>
      </c>
      <c r="G1929" t="s">
        <v>4046</v>
      </c>
      <c r="H1929" t="s">
        <v>143</v>
      </c>
      <c r="I1929" s="4">
        <v>387</v>
      </c>
      <c r="J1929" t="s">
        <v>4760</v>
      </c>
      <c r="K1929">
        <v>1503</v>
      </c>
      <c r="L1929" s="32" t="s">
        <v>10393</v>
      </c>
    </row>
    <row r="1930" spans="1:12" x14ac:dyDescent="0.25">
      <c r="A1930">
        <v>545837</v>
      </c>
      <c r="B1930">
        <v>25.984746999999999</v>
      </c>
      <c r="C1930">
        <v>3</v>
      </c>
      <c r="D1930" t="s">
        <v>181</v>
      </c>
      <c r="E1930" t="s">
        <v>4729</v>
      </c>
      <c r="F1930" t="s">
        <v>4756</v>
      </c>
      <c r="G1930" t="s">
        <v>4046</v>
      </c>
      <c r="H1930" t="s">
        <v>4758</v>
      </c>
      <c r="I1930" s="4">
        <v>388</v>
      </c>
      <c r="J1930" t="s">
        <v>4760</v>
      </c>
      <c r="K1930">
        <v>5554</v>
      </c>
      <c r="L1930" s="32" t="s">
        <v>10394</v>
      </c>
    </row>
    <row r="1931" spans="1:12" x14ac:dyDescent="0.25">
      <c r="A1931">
        <v>577480</v>
      </c>
      <c r="B1931">
        <v>5.9166049999999997</v>
      </c>
      <c r="C1931">
        <v>2</v>
      </c>
      <c r="D1931" t="s">
        <v>211</v>
      </c>
      <c r="E1931" t="s">
        <v>4729</v>
      </c>
      <c r="F1931" t="s">
        <v>4756</v>
      </c>
      <c r="G1931" t="s">
        <v>4046</v>
      </c>
      <c r="H1931" t="s">
        <v>4758</v>
      </c>
      <c r="I1931" s="4">
        <v>389</v>
      </c>
      <c r="J1931" t="s">
        <v>4760</v>
      </c>
      <c r="K1931">
        <v>4924</v>
      </c>
      <c r="L1931" s="32" t="s">
        <v>10395</v>
      </c>
    </row>
    <row r="1932" spans="1:12" x14ac:dyDescent="0.25">
      <c r="A1932">
        <v>563306</v>
      </c>
      <c r="B1932">
        <v>10.144036</v>
      </c>
      <c r="C1932">
        <v>0</v>
      </c>
      <c r="D1932" t="s">
        <v>333</v>
      </c>
      <c r="E1932" t="s">
        <v>4729</v>
      </c>
      <c r="F1932" t="s">
        <v>4756</v>
      </c>
      <c r="G1932" t="s">
        <v>4046</v>
      </c>
      <c r="H1932" t="s">
        <v>4758</v>
      </c>
      <c r="I1932" s="4">
        <v>390</v>
      </c>
      <c r="J1932" t="s">
        <v>4760</v>
      </c>
      <c r="K1932">
        <v>3010</v>
      </c>
      <c r="L1932" s="32" t="s">
        <v>10396</v>
      </c>
    </row>
    <row r="1933" spans="1:12" x14ac:dyDescent="0.25">
      <c r="A1933">
        <v>545935</v>
      </c>
      <c r="B1933">
        <v>0.54511399999999999</v>
      </c>
      <c r="C1933">
        <v>2</v>
      </c>
      <c r="D1933" t="s">
        <v>191</v>
      </c>
      <c r="E1933" t="s">
        <v>4729</v>
      </c>
      <c r="F1933" t="s">
        <v>4756</v>
      </c>
      <c r="G1933" t="s">
        <v>4046</v>
      </c>
      <c r="H1933" t="s">
        <v>4094</v>
      </c>
      <c r="I1933" s="4">
        <v>391</v>
      </c>
      <c r="J1933" t="s">
        <v>4760</v>
      </c>
      <c r="K1933">
        <v>2950</v>
      </c>
      <c r="L1933" s="32" t="s">
        <v>10397</v>
      </c>
    </row>
    <row r="1934" spans="1:12" x14ac:dyDescent="0.25">
      <c r="A1934">
        <v>463995</v>
      </c>
      <c r="B1934">
        <v>3.465455</v>
      </c>
      <c r="C1934">
        <v>3</v>
      </c>
      <c r="D1934" t="s">
        <v>4100</v>
      </c>
      <c r="E1934" t="s">
        <v>4729</v>
      </c>
      <c r="F1934" t="s">
        <v>4756</v>
      </c>
      <c r="G1934" t="s">
        <v>3318</v>
      </c>
      <c r="H1934" t="s">
        <v>4758</v>
      </c>
      <c r="I1934" s="4">
        <v>392</v>
      </c>
      <c r="J1934" t="s">
        <v>4760</v>
      </c>
      <c r="K1934">
        <v>8360</v>
      </c>
      <c r="L1934" s="32" t="s">
        <v>10398</v>
      </c>
    </row>
    <row r="1935" spans="1:12" x14ac:dyDescent="0.25">
      <c r="A1935">
        <v>450284</v>
      </c>
      <c r="B1935">
        <v>84.672649000000007</v>
      </c>
      <c r="C1935">
        <v>3</v>
      </c>
      <c r="D1935" t="s">
        <v>4054</v>
      </c>
      <c r="E1935" t="s">
        <v>4729</v>
      </c>
      <c r="F1935" t="s">
        <v>4756</v>
      </c>
      <c r="G1935" t="s">
        <v>4046</v>
      </c>
      <c r="H1935" t="s">
        <v>4758</v>
      </c>
      <c r="I1935" s="4">
        <v>393</v>
      </c>
      <c r="J1935" t="s">
        <v>4760</v>
      </c>
      <c r="K1935">
        <v>7391</v>
      </c>
      <c r="L1935" s="32" t="s">
        <v>10399</v>
      </c>
    </row>
    <row r="1936" spans="1:12" x14ac:dyDescent="0.25">
      <c r="A1936">
        <v>545953</v>
      </c>
      <c r="B1936">
        <v>1.0786420000000001</v>
      </c>
      <c r="C1936">
        <v>1</v>
      </c>
      <c r="D1936" t="s">
        <v>193</v>
      </c>
      <c r="E1936" t="s">
        <v>4729</v>
      </c>
      <c r="F1936" t="s">
        <v>4756</v>
      </c>
      <c r="G1936" t="s">
        <v>4046</v>
      </c>
      <c r="H1936" t="s">
        <v>4094</v>
      </c>
      <c r="I1936" s="4">
        <v>394</v>
      </c>
      <c r="J1936" t="s">
        <v>4760</v>
      </c>
      <c r="K1936">
        <v>2383</v>
      </c>
      <c r="L1936" s="32" t="s">
        <v>10400</v>
      </c>
    </row>
    <row r="1937" spans="1:12" x14ac:dyDescent="0.25">
      <c r="A1937">
        <v>450180</v>
      </c>
      <c r="B1937">
        <v>8.1530400000000007</v>
      </c>
      <c r="C1937">
        <v>1</v>
      </c>
      <c r="D1937" t="s">
        <v>4050</v>
      </c>
      <c r="E1937" t="s">
        <v>4729</v>
      </c>
      <c r="F1937" t="s">
        <v>4756</v>
      </c>
      <c r="G1937" t="s">
        <v>4758</v>
      </c>
      <c r="H1937" t="s">
        <v>4043</v>
      </c>
      <c r="I1937" s="4">
        <v>395</v>
      </c>
      <c r="J1937" t="s">
        <v>4760</v>
      </c>
      <c r="K1937">
        <v>5858</v>
      </c>
      <c r="L1937" s="32" t="s">
        <v>10401</v>
      </c>
    </row>
    <row r="1938" spans="1:12" x14ac:dyDescent="0.25">
      <c r="A1938">
        <v>498863</v>
      </c>
      <c r="B1938">
        <v>1.115402</v>
      </c>
      <c r="C1938">
        <v>2</v>
      </c>
      <c r="D1938" t="s">
        <v>4157</v>
      </c>
      <c r="E1938" t="s">
        <v>4729</v>
      </c>
      <c r="F1938" t="s">
        <v>4756</v>
      </c>
      <c r="G1938" t="s">
        <v>4046</v>
      </c>
      <c r="H1938" t="s">
        <v>4758</v>
      </c>
      <c r="I1938" s="4">
        <v>396</v>
      </c>
      <c r="J1938" t="s">
        <v>4760</v>
      </c>
      <c r="K1938">
        <v>3550</v>
      </c>
      <c r="L1938" s="32" t="s">
        <v>10402</v>
      </c>
    </row>
    <row r="1939" spans="1:12" x14ac:dyDescent="0.25">
      <c r="A1939">
        <v>175243</v>
      </c>
      <c r="B1939">
        <v>5.8103280000000002</v>
      </c>
      <c r="C1939">
        <v>2</v>
      </c>
      <c r="D1939" t="s">
        <v>140</v>
      </c>
      <c r="E1939" t="s">
        <v>4729</v>
      </c>
      <c r="F1939" t="s">
        <v>4756</v>
      </c>
      <c r="G1939" t="s">
        <v>4758</v>
      </c>
      <c r="H1939" t="s">
        <v>4153</v>
      </c>
      <c r="I1939" s="4">
        <v>397</v>
      </c>
      <c r="J1939" t="s">
        <v>4760</v>
      </c>
      <c r="K1939">
        <v>975</v>
      </c>
      <c r="L1939" s="32" t="s">
        <v>10403</v>
      </c>
    </row>
    <row r="1940" spans="1:12" x14ac:dyDescent="0.25">
      <c r="A1940">
        <v>545818</v>
      </c>
      <c r="B1940">
        <v>8.494154</v>
      </c>
      <c r="C1940">
        <v>1</v>
      </c>
      <c r="D1940" t="s">
        <v>179</v>
      </c>
      <c r="E1940" t="s">
        <v>4729</v>
      </c>
      <c r="F1940" t="s">
        <v>4756</v>
      </c>
      <c r="G1940" t="s">
        <v>4046</v>
      </c>
      <c r="H1940" t="s">
        <v>4758</v>
      </c>
      <c r="I1940" s="4">
        <v>398</v>
      </c>
      <c r="J1940" t="s">
        <v>4760</v>
      </c>
      <c r="K1940">
        <v>9272</v>
      </c>
      <c r="L1940" s="32" t="s">
        <v>10404</v>
      </c>
    </row>
    <row r="1941" spans="1:12" x14ac:dyDescent="0.25">
      <c r="A1941">
        <v>512610</v>
      </c>
      <c r="B1941">
        <v>0.176124</v>
      </c>
      <c r="C1941">
        <v>3</v>
      </c>
      <c r="D1941" t="s">
        <v>75</v>
      </c>
      <c r="E1941" t="s">
        <v>4729</v>
      </c>
      <c r="F1941" t="s">
        <v>4756</v>
      </c>
      <c r="G1941" t="s">
        <v>4046</v>
      </c>
      <c r="H1941" t="s">
        <v>4094</v>
      </c>
      <c r="I1941" s="4">
        <v>399</v>
      </c>
      <c r="J1941" t="s">
        <v>4760</v>
      </c>
      <c r="K1941">
        <v>729</v>
      </c>
      <c r="L1941" s="32" t="s">
        <v>10405</v>
      </c>
    </row>
    <row r="1942" spans="1:12" x14ac:dyDescent="0.25">
      <c r="A1942">
        <v>562703</v>
      </c>
      <c r="B1942">
        <v>3.0780590000000001</v>
      </c>
      <c r="C1942">
        <v>3</v>
      </c>
      <c r="D1942" t="s">
        <v>271</v>
      </c>
      <c r="E1942" t="s">
        <v>4729</v>
      </c>
      <c r="F1942" t="s">
        <v>4756</v>
      </c>
      <c r="G1942" t="s">
        <v>4046</v>
      </c>
      <c r="H1942" t="s">
        <v>4094</v>
      </c>
      <c r="I1942" s="4">
        <v>400</v>
      </c>
      <c r="J1942" t="s">
        <v>4760</v>
      </c>
      <c r="K1942">
        <v>0</v>
      </c>
      <c r="L1942" s="32" t="s">
        <v>10406</v>
      </c>
    </row>
    <row r="1943" spans="1:12" x14ac:dyDescent="0.25">
      <c r="A1943">
        <v>473881</v>
      </c>
      <c r="B1943">
        <v>0.61341900000000005</v>
      </c>
      <c r="C1943">
        <v>1</v>
      </c>
      <c r="D1943" t="s">
        <v>558</v>
      </c>
      <c r="E1943" t="s">
        <v>4729</v>
      </c>
      <c r="F1943" t="s">
        <v>4756</v>
      </c>
      <c r="G1943" t="s">
        <v>4046</v>
      </c>
      <c r="H1943" t="s">
        <v>4094</v>
      </c>
      <c r="I1943" s="4">
        <v>401</v>
      </c>
      <c r="J1943" t="s">
        <v>4760</v>
      </c>
      <c r="K1943">
        <v>915</v>
      </c>
      <c r="L1943" s="32" t="s">
        <v>10407</v>
      </c>
    </row>
    <row r="1944" spans="1:12" x14ac:dyDescent="0.25">
      <c r="A1944">
        <v>545582</v>
      </c>
      <c r="B1944">
        <v>0.67471099999999995</v>
      </c>
      <c r="C1944">
        <v>1</v>
      </c>
      <c r="D1944" t="s">
        <v>155</v>
      </c>
      <c r="E1944" t="s">
        <v>4729</v>
      </c>
      <c r="F1944" t="s">
        <v>4756</v>
      </c>
      <c r="G1944" t="s">
        <v>4046</v>
      </c>
      <c r="H1944" t="s">
        <v>143</v>
      </c>
      <c r="I1944" s="4">
        <v>402</v>
      </c>
      <c r="J1944" t="s">
        <v>4760</v>
      </c>
      <c r="K1944">
        <v>2027</v>
      </c>
      <c r="L1944" s="32" t="s">
        <v>10408</v>
      </c>
    </row>
    <row r="1945" spans="1:12" x14ac:dyDescent="0.25">
      <c r="A1945">
        <v>450359</v>
      </c>
      <c r="B1945">
        <v>0.98531999999999997</v>
      </c>
      <c r="C1945">
        <v>2</v>
      </c>
      <c r="D1945" t="s">
        <v>4061</v>
      </c>
      <c r="E1945" t="s">
        <v>4729</v>
      </c>
      <c r="F1945" t="s">
        <v>4756</v>
      </c>
      <c r="G1945" t="s">
        <v>3318</v>
      </c>
      <c r="H1945" t="s">
        <v>4059</v>
      </c>
      <c r="I1945" s="4">
        <v>403</v>
      </c>
      <c r="J1945" t="s">
        <v>4760</v>
      </c>
      <c r="K1945">
        <v>2765</v>
      </c>
      <c r="L1945" s="32" t="s">
        <v>10409</v>
      </c>
    </row>
    <row r="1946" spans="1:12" x14ac:dyDescent="0.25">
      <c r="A1946">
        <v>607132</v>
      </c>
      <c r="B1946">
        <v>1.5494239999999999</v>
      </c>
      <c r="C1946">
        <v>4</v>
      </c>
      <c r="D1946" t="s">
        <v>97</v>
      </c>
      <c r="E1946" t="s">
        <v>4729</v>
      </c>
      <c r="F1946" t="s">
        <v>4756</v>
      </c>
      <c r="G1946" t="s">
        <v>4046</v>
      </c>
      <c r="H1946" t="s">
        <v>80</v>
      </c>
      <c r="I1946" s="4">
        <v>404</v>
      </c>
      <c r="J1946" t="s">
        <v>4760</v>
      </c>
      <c r="K1946">
        <v>1325</v>
      </c>
      <c r="L1946" s="32" t="s">
        <v>10410</v>
      </c>
    </row>
    <row r="1947" spans="1:12" x14ac:dyDescent="0.25">
      <c r="A1947">
        <v>463797</v>
      </c>
      <c r="B1947">
        <v>2.140539</v>
      </c>
      <c r="C1947">
        <v>3</v>
      </c>
      <c r="D1947" t="s">
        <v>4079</v>
      </c>
      <c r="E1947" t="s">
        <v>4729</v>
      </c>
      <c r="F1947" t="s">
        <v>4756</v>
      </c>
      <c r="G1947" t="s">
        <v>4758</v>
      </c>
      <c r="H1947" t="s">
        <v>4758</v>
      </c>
      <c r="I1947" s="4">
        <v>405</v>
      </c>
      <c r="J1947" t="s">
        <v>4760</v>
      </c>
      <c r="K1947">
        <v>2561</v>
      </c>
      <c r="L1947" s="32" t="s">
        <v>10411</v>
      </c>
    </row>
    <row r="1948" spans="1:12" x14ac:dyDescent="0.25">
      <c r="A1948">
        <v>545621</v>
      </c>
      <c r="B1948">
        <v>0.99114999999999998</v>
      </c>
      <c r="C1948">
        <v>3</v>
      </c>
      <c r="D1948" t="s">
        <v>159</v>
      </c>
      <c r="E1948" t="s">
        <v>4729</v>
      </c>
      <c r="F1948" t="s">
        <v>4756</v>
      </c>
      <c r="G1948" t="s">
        <v>4046</v>
      </c>
      <c r="H1948" t="s">
        <v>143</v>
      </c>
      <c r="I1948" s="4">
        <v>406</v>
      </c>
      <c r="J1948" t="s">
        <v>4760</v>
      </c>
      <c r="K1948">
        <v>1564</v>
      </c>
      <c r="L1948" s="32" t="s">
        <v>10412</v>
      </c>
    </row>
    <row r="1949" spans="1:12" x14ac:dyDescent="0.25">
      <c r="A1949">
        <v>449917</v>
      </c>
      <c r="B1949">
        <v>8.6499220000000001</v>
      </c>
      <c r="C1949">
        <v>3</v>
      </c>
      <c r="D1949" t="s">
        <v>3330</v>
      </c>
      <c r="E1949" t="s">
        <v>4729</v>
      </c>
      <c r="F1949" t="s">
        <v>4756</v>
      </c>
      <c r="G1949" t="s">
        <v>3318</v>
      </c>
      <c r="H1949" t="s">
        <v>4758</v>
      </c>
      <c r="I1949" s="4">
        <v>407</v>
      </c>
      <c r="J1949" t="s">
        <v>4760</v>
      </c>
      <c r="K1949">
        <v>1516</v>
      </c>
      <c r="L1949" s="32" t="s">
        <v>10413</v>
      </c>
    </row>
    <row r="1950" spans="1:12" x14ac:dyDescent="0.25">
      <c r="A1950">
        <v>545918</v>
      </c>
      <c r="B1950">
        <v>0.73520200000000002</v>
      </c>
      <c r="C1950">
        <v>0</v>
      </c>
      <c r="D1950" t="s">
        <v>189</v>
      </c>
      <c r="E1950" t="s">
        <v>4729</v>
      </c>
      <c r="F1950" t="s">
        <v>4756</v>
      </c>
      <c r="G1950" t="s">
        <v>4046</v>
      </c>
      <c r="H1950" t="s">
        <v>4094</v>
      </c>
      <c r="I1950" s="4">
        <v>408</v>
      </c>
      <c r="J1950" t="s">
        <v>4760</v>
      </c>
      <c r="K1950">
        <v>2840</v>
      </c>
      <c r="L1950" s="32" t="s">
        <v>10414</v>
      </c>
    </row>
    <row r="1951" spans="1:12" x14ac:dyDescent="0.25">
      <c r="A1951">
        <v>577461</v>
      </c>
      <c r="B1951">
        <v>7.4280720000000002</v>
      </c>
      <c r="C1951">
        <v>2</v>
      </c>
      <c r="D1951" t="s">
        <v>209</v>
      </c>
      <c r="E1951" t="s">
        <v>4729</v>
      </c>
      <c r="F1951" t="s">
        <v>4756</v>
      </c>
      <c r="G1951" t="s">
        <v>4046</v>
      </c>
      <c r="H1951" t="s">
        <v>4758</v>
      </c>
      <c r="I1951" s="4">
        <v>409</v>
      </c>
      <c r="J1951" t="s">
        <v>4760</v>
      </c>
      <c r="K1951">
        <v>5417</v>
      </c>
      <c r="L1951" s="32" t="s">
        <v>10415</v>
      </c>
    </row>
    <row r="1952" spans="1:12" x14ac:dyDescent="0.25">
      <c r="A1952">
        <v>464257</v>
      </c>
      <c r="B1952">
        <v>0.25249700000000003</v>
      </c>
      <c r="C1952">
        <v>4</v>
      </c>
      <c r="D1952" t="s">
        <v>4126</v>
      </c>
      <c r="E1952" t="s">
        <v>4729</v>
      </c>
      <c r="F1952" t="s">
        <v>4756</v>
      </c>
      <c r="G1952" t="s">
        <v>4046</v>
      </c>
      <c r="H1952" t="s">
        <v>4094</v>
      </c>
      <c r="I1952" s="4">
        <v>410</v>
      </c>
      <c r="J1952" t="s">
        <v>4760</v>
      </c>
      <c r="K1952">
        <v>1683</v>
      </c>
      <c r="L1952" s="32" t="s">
        <v>10416</v>
      </c>
    </row>
    <row r="1953" spans="1:12" x14ac:dyDescent="0.25">
      <c r="A1953">
        <v>498843</v>
      </c>
      <c r="B1953">
        <v>1.0156780000000001</v>
      </c>
      <c r="C1953">
        <v>1</v>
      </c>
      <c r="D1953" t="s">
        <v>4155</v>
      </c>
      <c r="E1953" t="s">
        <v>4729</v>
      </c>
      <c r="F1953" t="s">
        <v>4756</v>
      </c>
      <c r="G1953" t="s">
        <v>4046</v>
      </c>
      <c r="H1953" t="s">
        <v>4153</v>
      </c>
      <c r="I1953" s="4">
        <v>411</v>
      </c>
      <c r="J1953" t="s">
        <v>4760</v>
      </c>
      <c r="K1953">
        <v>3771</v>
      </c>
      <c r="L1953" s="32" t="s">
        <v>10417</v>
      </c>
    </row>
    <row r="1954" spans="1:12" x14ac:dyDescent="0.25">
      <c r="A1954">
        <v>545801</v>
      </c>
      <c r="B1954">
        <v>1.071418</v>
      </c>
      <c r="C1954">
        <v>3</v>
      </c>
      <c r="D1954" t="s">
        <v>177</v>
      </c>
      <c r="E1954" t="s">
        <v>4729</v>
      </c>
      <c r="F1954" t="s">
        <v>4756</v>
      </c>
      <c r="G1954" t="s">
        <v>4046</v>
      </c>
      <c r="H1954" t="s">
        <v>91</v>
      </c>
      <c r="I1954" s="4">
        <v>412</v>
      </c>
      <c r="J1954" t="s">
        <v>4760</v>
      </c>
      <c r="K1954">
        <v>1343</v>
      </c>
      <c r="L1954" s="32" t="s">
        <v>10418</v>
      </c>
    </row>
    <row r="1955" spans="1:12" x14ac:dyDescent="0.25">
      <c r="A1955">
        <v>512153</v>
      </c>
      <c r="B1955">
        <v>1.1291869999999999</v>
      </c>
      <c r="C1955">
        <v>0</v>
      </c>
      <c r="D1955" t="s">
        <v>29</v>
      </c>
      <c r="E1955" t="s">
        <v>4729</v>
      </c>
      <c r="F1955" t="s">
        <v>4756</v>
      </c>
      <c r="G1955" t="s">
        <v>4046</v>
      </c>
      <c r="H1955" t="s">
        <v>11</v>
      </c>
      <c r="I1955" s="4">
        <v>413</v>
      </c>
      <c r="J1955" t="s">
        <v>4760</v>
      </c>
      <c r="K1955">
        <v>1334</v>
      </c>
      <c r="L1955" s="32" t="s">
        <v>10419</v>
      </c>
    </row>
    <row r="1956" spans="1:12" x14ac:dyDescent="0.25">
      <c r="A1956">
        <v>450121</v>
      </c>
      <c r="B1956">
        <v>1.385062</v>
      </c>
      <c r="C1956">
        <v>0</v>
      </c>
      <c r="D1956" t="s">
        <v>4042</v>
      </c>
      <c r="E1956" t="s">
        <v>4729</v>
      </c>
      <c r="F1956" t="s">
        <v>4756</v>
      </c>
      <c r="G1956" t="s">
        <v>3318</v>
      </c>
      <c r="H1956" t="s">
        <v>4043</v>
      </c>
      <c r="I1956" s="4">
        <v>414</v>
      </c>
      <c r="J1956" t="s">
        <v>4760</v>
      </c>
      <c r="K1956">
        <v>4059</v>
      </c>
      <c r="L1956" s="32" t="s">
        <v>10420</v>
      </c>
    </row>
    <row r="1957" spans="1:12" x14ac:dyDescent="0.25">
      <c r="A1957">
        <v>512256</v>
      </c>
      <c r="B1957">
        <v>7.1642299999999999</v>
      </c>
      <c r="C1957">
        <v>1</v>
      </c>
      <c r="D1957" t="s">
        <v>39</v>
      </c>
      <c r="E1957" t="s">
        <v>4729</v>
      </c>
      <c r="F1957" t="s">
        <v>4756</v>
      </c>
      <c r="G1957" t="s">
        <v>4046</v>
      </c>
      <c r="H1957" t="s">
        <v>4153</v>
      </c>
      <c r="I1957" s="4">
        <v>415</v>
      </c>
      <c r="J1957" t="s">
        <v>4760</v>
      </c>
      <c r="K1957">
        <v>3680</v>
      </c>
      <c r="L1957" s="32" t="s">
        <v>10421</v>
      </c>
    </row>
    <row r="1958" spans="1:12" x14ac:dyDescent="0.25">
      <c r="A1958">
        <v>464073</v>
      </c>
      <c r="B1958">
        <v>0.81356600000000001</v>
      </c>
      <c r="C1958">
        <v>3</v>
      </c>
      <c r="D1958" t="s">
        <v>4108</v>
      </c>
      <c r="E1958" t="s">
        <v>4729</v>
      </c>
      <c r="F1958" t="s">
        <v>4756</v>
      </c>
      <c r="G1958" t="s">
        <v>4046</v>
      </c>
      <c r="H1958" t="s">
        <v>4758</v>
      </c>
      <c r="I1958" s="4">
        <v>416</v>
      </c>
      <c r="J1958" t="s">
        <v>4760</v>
      </c>
      <c r="K1958">
        <v>3754</v>
      </c>
      <c r="L1958" s="32" t="s">
        <v>10422</v>
      </c>
    </row>
    <row r="1959" spans="1:12" x14ac:dyDescent="0.25">
      <c r="A1959">
        <v>577445</v>
      </c>
      <c r="B1959">
        <v>2.861259</v>
      </c>
      <c r="C1959">
        <v>1</v>
      </c>
      <c r="D1959" t="s">
        <v>207</v>
      </c>
      <c r="E1959" t="s">
        <v>4729</v>
      </c>
      <c r="F1959" t="s">
        <v>4756</v>
      </c>
      <c r="G1959" t="s">
        <v>4046</v>
      </c>
      <c r="H1959" t="s">
        <v>4758</v>
      </c>
      <c r="I1959" s="4">
        <v>417</v>
      </c>
      <c r="J1959" t="s">
        <v>4760</v>
      </c>
      <c r="K1959">
        <v>2909</v>
      </c>
      <c r="L1959" s="32" t="s">
        <v>10423</v>
      </c>
    </row>
    <row r="1960" spans="1:12" x14ac:dyDescent="0.25">
      <c r="A1960">
        <v>667936</v>
      </c>
      <c r="B1960">
        <v>2.8106460000000002</v>
      </c>
      <c r="C1960">
        <v>0</v>
      </c>
      <c r="D1960" t="s">
        <v>715</v>
      </c>
      <c r="E1960" t="s">
        <v>4731</v>
      </c>
      <c r="F1960" t="s">
        <v>4756</v>
      </c>
      <c r="G1960" t="s">
        <v>659</v>
      </c>
      <c r="H1960" t="s">
        <v>4758</v>
      </c>
      <c r="I1960" t="s">
        <v>716</v>
      </c>
      <c r="J1960" t="s">
        <v>4760</v>
      </c>
      <c r="K1960">
        <v>1950</v>
      </c>
      <c r="L1960" s="32" t="s">
        <v>10424</v>
      </c>
    </row>
    <row r="1961" spans="1:12" x14ac:dyDescent="0.25">
      <c r="A1961">
        <v>667911</v>
      </c>
      <c r="B1961">
        <v>163.147435</v>
      </c>
      <c r="C1961">
        <v>2</v>
      </c>
      <c r="D1961" t="s">
        <v>713</v>
      </c>
      <c r="E1961" t="s">
        <v>4731</v>
      </c>
      <c r="F1961" t="s">
        <v>4756</v>
      </c>
      <c r="G1961" t="s">
        <v>4758</v>
      </c>
      <c r="H1961" t="s">
        <v>4758</v>
      </c>
      <c r="I1961" t="s">
        <v>714</v>
      </c>
      <c r="J1961" t="s">
        <v>4760</v>
      </c>
      <c r="K1961">
        <v>283</v>
      </c>
      <c r="L1961" s="32" t="s">
        <v>10425</v>
      </c>
    </row>
    <row r="1962" spans="1:12" x14ac:dyDescent="0.25">
      <c r="A1962">
        <v>667890</v>
      </c>
      <c r="B1962">
        <v>125.85335600000001</v>
      </c>
      <c r="C1962">
        <v>3</v>
      </c>
      <c r="D1962" t="s">
        <v>711</v>
      </c>
      <c r="E1962" t="s">
        <v>4731</v>
      </c>
      <c r="F1962" t="s">
        <v>4756</v>
      </c>
      <c r="G1962" t="s">
        <v>4758</v>
      </c>
      <c r="H1962" t="s">
        <v>4758</v>
      </c>
      <c r="I1962" t="s">
        <v>712</v>
      </c>
      <c r="J1962" t="s">
        <v>4760</v>
      </c>
      <c r="K1962">
        <v>96</v>
      </c>
      <c r="L1962" s="32" t="s">
        <v>10426</v>
      </c>
    </row>
    <row r="1963" spans="1:12" x14ac:dyDescent="0.25">
      <c r="A1963">
        <v>667863</v>
      </c>
      <c r="B1963">
        <v>579.43711499999995</v>
      </c>
      <c r="C1963">
        <v>0</v>
      </c>
      <c r="D1963" t="s">
        <v>709</v>
      </c>
      <c r="E1963" t="s">
        <v>4731</v>
      </c>
      <c r="F1963" t="s">
        <v>4756</v>
      </c>
      <c r="G1963" t="s">
        <v>4758</v>
      </c>
      <c r="H1963" t="s">
        <v>4758</v>
      </c>
      <c r="I1963" t="s">
        <v>710</v>
      </c>
      <c r="J1963" t="s">
        <v>4760</v>
      </c>
      <c r="K1963">
        <v>1504</v>
      </c>
      <c r="L1963" s="32" t="s">
        <v>10427</v>
      </c>
    </row>
    <row r="1964" spans="1:12" x14ac:dyDescent="0.25">
      <c r="A1964">
        <v>746221</v>
      </c>
      <c r="B1964">
        <v>125.368756</v>
      </c>
      <c r="C1964">
        <v>1</v>
      </c>
      <c r="D1964" t="s">
        <v>653</v>
      </c>
      <c r="E1964" t="s">
        <v>4731</v>
      </c>
      <c r="F1964" t="s">
        <v>4756</v>
      </c>
      <c r="G1964" t="s">
        <v>654</v>
      </c>
      <c r="H1964" t="s">
        <v>4758</v>
      </c>
      <c r="I1964" t="s">
        <v>655</v>
      </c>
      <c r="J1964" t="s">
        <v>4760</v>
      </c>
      <c r="K1964">
        <v>3687</v>
      </c>
      <c r="L1964" s="32" t="s">
        <v>10428</v>
      </c>
    </row>
    <row r="1965" spans="1:12" x14ac:dyDescent="0.25">
      <c r="A1965">
        <v>746241</v>
      </c>
      <c r="B1965">
        <v>139.48238699999999</v>
      </c>
      <c r="C1965">
        <v>3</v>
      </c>
      <c r="D1965" t="s">
        <v>656</v>
      </c>
      <c r="E1965" t="s">
        <v>4731</v>
      </c>
      <c r="F1965" t="s">
        <v>4756</v>
      </c>
      <c r="G1965" t="s">
        <v>654</v>
      </c>
      <c r="H1965" t="s">
        <v>4758</v>
      </c>
      <c r="I1965" t="s">
        <v>657</v>
      </c>
      <c r="J1965" t="s">
        <v>4760</v>
      </c>
      <c r="K1965">
        <v>1827</v>
      </c>
      <c r="L1965" s="32" t="s">
        <v>10429</v>
      </c>
    </row>
    <row r="1966" spans="1:12" x14ac:dyDescent="0.25">
      <c r="A1966">
        <v>667788</v>
      </c>
      <c r="B1966">
        <v>374.69728400000002</v>
      </c>
      <c r="C1966">
        <v>2</v>
      </c>
      <c r="D1966" t="s">
        <v>705</v>
      </c>
      <c r="E1966" t="s">
        <v>4731</v>
      </c>
      <c r="F1966" t="s">
        <v>4756</v>
      </c>
      <c r="G1966" t="s">
        <v>4758</v>
      </c>
      <c r="H1966" t="s">
        <v>4758</v>
      </c>
      <c r="I1966" t="s">
        <v>706</v>
      </c>
      <c r="J1966" t="s">
        <v>4760</v>
      </c>
      <c r="K1966">
        <v>4306</v>
      </c>
      <c r="L1966" s="32" t="s">
        <v>10430</v>
      </c>
    </row>
    <row r="1967" spans="1:12" x14ac:dyDescent="0.25">
      <c r="A1967">
        <v>667769</v>
      </c>
      <c r="B1967">
        <v>14.155512</v>
      </c>
      <c r="C1967">
        <v>3</v>
      </c>
      <c r="D1967" t="s">
        <v>703</v>
      </c>
      <c r="E1967" t="s">
        <v>4731</v>
      </c>
      <c r="F1967" t="s">
        <v>4756</v>
      </c>
      <c r="G1967" t="s">
        <v>654</v>
      </c>
      <c r="H1967" t="s">
        <v>4758</v>
      </c>
      <c r="I1967" t="s">
        <v>704</v>
      </c>
      <c r="J1967" t="s">
        <v>4760</v>
      </c>
      <c r="K1967">
        <v>5341</v>
      </c>
      <c r="L1967" s="32" t="s">
        <v>10431</v>
      </c>
    </row>
    <row r="1968" spans="1:12" x14ac:dyDescent="0.25">
      <c r="A1968">
        <v>335685</v>
      </c>
      <c r="B1968">
        <v>212.02268100000001</v>
      </c>
      <c r="C1968">
        <v>3</v>
      </c>
      <c r="D1968" t="s">
        <v>769</v>
      </c>
      <c r="E1968" t="s">
        <v>4731</v>
      </c>
      <c r="F1968" t="s">
        <v>4756</v>
      </c>
      <c r="G1968" t="s">
        <v>4758</v>
      </c>
      <c r="H1968" t="s">
        <v>4758</v>
      </c>
      <c r="I1968" t="s">
        <v>770</v>
      </c>
      <c r="J1968" t="s">
        <v>4760</v>
      </c>
      <c r="K1968">
        <v>6370</v>
      </c>
      <c r="L1968" s="32" t="s">
        <v>10432</v>
      </c>
    </row>
    <row r="1969" spans="1:12" x14ac:dyDescent="0.25">
      <c r="A1969">
        <v>335705</v>
      </c>
      <c r="B1969">
        <v>43.115008000000003</v>
      </c>
      <c r="C1969">
        <v>1</v>
      </c>
      <c r="D1969" t="s">
        <v>771</v>
      </c>
      <c r="E1969" t="s">
        <v>4731</v>
      </c>
      <c r="F1969" t="s">
        <v>4756</v>
      </c>
      <c r="G1969" t="s">
        <v>772</v>
      </c>
      <c r="H1969" t="s">
        <v>4758</v>
      </c>
      <c r="I1969" t="s">
        <v>773</v>
      </c>
      <c r="J1969" t="s">
        <v>4760</v>
      </c>
      <c r="K1969">
        <v>5921</v>
      </c>
      <c r="L1969" s="32" t="s">
        <v>10433</v>
      </c>
    </row>
    <row r="1970" spans="1:12" x14ac:dyDescent="0.25">
      <c r="A1970">
        <v>335920</v>
      </c>
      <c r="B1970">
        <v>358.64054900000002</v>
      </c>
      <c r="C1970">
        <v>0</v>
      </c>
      <c r="D1970" t="s">
        <v>796</v>
      </c>
      <c r="E1970" t="s">
        <v>4731</v>
      </c>
      <c r="F1970" t="s">
        <v>4756</v>
      </c>
      <c r="G1970" t="s">
        <v>4758</v>
      </c>
      <c r="H1970" t="s">
        <v>4758</v>
      </c>
      <c r="I1970" t="s">
        <v>797</v>
      </c>
      <c r="J1970" t="s">
        <v>4760</v>
      </c>
      <c r="K1970">
        <v>8783</v>
      </c>
      <c r="L1970" s="32" t="s">
        <v>10434</v>
      </c>
    </row>
    <row r="1971" spans="1:12" x14ac:dyDescent="0.25">
      <c r="A1971">
        <v>335763</v>
      </c>
      <c r="B1971">
        <v>2.8451680000000001</v>
      </c>
      <c r="C1971">
        <v>3</v>
      </c>
      <c r="D1971" t="s">
        <v>778</v>
      </c>
      <c r="E1971" t="s">
        <v>4731</v>
      </c>
      <c r="F1971" t="s">
        <v>4756</v>
      </c>
      <c r="G1971" t="s">
        <v>772</v>
      </c>
      <c r="H1971" t="s">
        <v>4758</v>
      </c>
      <c r="I1971" t="s">
        <v>779</v>
      </c>
      <c r="J1971" t="s">
        <v>4760</v>
      </c>
      <c r="K1971">
        <v>2734</v>
      </c>
      <c r="L1971" s="32" t="s">
        <v>10435</v>
      </c>
    </row>
    <row r="1972" spans="1:12" x14ac:dyDescent="0.25">
      <c r="A1972">
        <v>335743</v>
      </c>
      <c r="B1972">
        <v>18.927367</v>
      </c>
      <c r="C1972">
        <v>2</v>
      </c>
      <c r="D1972" t="s">
        <v>776</v>
      </c>
      <c r="E1972" t="s">
        <v>4731</v>
      </c>
      <c r="F1972" t="s">
        <v>4756</v>
      </c>
      <c r="G1972" t="s">
        <v>4758</v>
      </c>
      <c r="H1972" t="s">
        <v>4758</v>
      </c>
      <c r="I1972" t="s">
        <v>777</v>
      </c>
      <c r="J1972" t="s">
        <v>4760</v>
      </c>
      <c r="K1972">
        <v>2662</v>
      </c>
      <c r="L1972" s="32" t="s">
        <v>10436</v>
      </c>
    </row>
    <row r="1973" spans="1:12" x14ac:dyDescent="0.25">
      <c r="A1973">
        <v>335725</v>
      </c>
      <c r="B1973">
        <v>5.2974059999999996</v>
      </c>
      <c r="C1973">
        <v>2</v>
      </c>
      <c r="D1973" t="s">
        <v>774</v>
      </c>
      <c r="E1973" t="s">
        <v>4731</v>
      </c>
      <c r="F1973" t="s">
        <v>4756</v>
      </c>
      <c r="G1973" t="s">
        <v>772</v>
      </c>
      <c r="H1973" t="s">
        <v>4758</v>
      </c>
      <c r="I1973" t="s">
        <v>775</v>
      </c>
      <c r="J1973" t="s">
        <v>4760</v>
      </c>
      <c r="K1973">
        <v>2944</v>
      </c>
      <c r="L1973" s="32" t="s">
        <v>10437</v>
      </c>
    </row>
    <row r="1974" spans="1:12" x14ac:dyDescent="0.25">
      <c r="A1974">
        <v>667812</v>
      </c>
      <c r="B1974">
        <v>25.530284000000002</v>
      </c>
      <c r="C1974">
        <v>1</v>
      </c>
      <c r="D1974" t="s">
        <v>707</v>
      </c>
      <c r="E1974" t="s">
        <v>4731</v>
      </c>
      <c r="F1974" t="s">
        <v>4756</v>
      </c>
      <c r="G1974" t="s">
        <v>654</v>
      </c>
      <c r="H1974" t="s">
        <v>4758</v>
      </c>
      <c r="I1974" t="s">
        <v>708</v>
      </c>
      <c r="J1974" t="s">
        <v>4760</v>
      </c>
      <c r="K1974">
        <v>4273</v>
      </c>
      <c r="L1974" s="32" t="s">
        <v>10438</v>
      </c>
    </row>
    <row r="1975" spans="1:12" x14ac:dyDescent="0.25">
      <c r="A1975">
        <v>335944</v>
      </c>
      <c r="B1975">
        <v>188.083586</v>
      </c>
      <c r="C1975">
        <v>1</v>
      </c>
      <c r="D1975" t="s">
        <v>798</v>
      </c>
      <c r="E1975" t="s">
        <v>4731</v>
      </c>
      <c r="F1975" t="s">
        <v>4756</v>
      </c>
      <c r="G1975" t="s">
        <v>4758</v>
      </c>
      <c r="H1975" t="s">
        <v>4758</v>
      </c>
      <c r="I1975" t="s">
        <v>799</v>
      </c>
      <c r="J1975" t="s">
        <v>4760</v>
      </c>
      <c r="K1975">
        <v>3470</v>
      </c>
      <c r="L1975" s="32" t="s">
        <v>10439</v>
      </c>
    </row>
    <row r="1976" spans="1:12" x14ac:dyDescent="0.25">
      <c r="A1976">
        <v>335881</v>
      </c>
      <c r="B1976">
        <v>8.7601940000000003</v>
      </c>
      <c r="C1976">
        <v>0</v>
      </c>
      <c r="D1976" t="s">
        <v>791</v>
      </c>
      <c r="E1976" t="s">
        <v>4731</v>
      </c>
      <c r="F1976" t="s">
        <v>4756</v>
      </c>
      <c r="G1976" t="s">
        <v>4758</v>
      </c>
      <c r="H1976" t="s">
        <v>4758</v>
      </c>
      <c r="I1976" t="s">
        <v>792</v>
      </c>
      <c r="J1976" t="s">
        <v>4760</v>
      </c>
      <c r="K1976">
        <v>3100</v>
      </c>
      <c r="L1976" s="32" t="s">
        <v>10440</v>
      </c>
    </row>
    <row r="1977" spans="1:12" x14ac:dyDescent="0.25">
      <c r="A1977">
        <v>335824</v>
      </c>
      <c r="B1977">
        <v>8.9877090000000006</v>
      </c>
      <c r="C1977">
        <v>3</v>
      </c>
      <c r="D1977" t="s">
        <v>784</v>
      </c>
      <c r="E1977" t="s">
        <v>4731</v>
      </c>
      <c r="F1977" t="s">
        <v>4756</v>
      </c>
      <c r="G1977" t="s">
        <v>4758</v>
      </c>
      <c r="H1977" t="s">
        <v>4758</v>
      </c>
      <c r="I1977" t="s">
        <v>785</v>
      </c>
      <c r="J1977" t="s">
        <v>4760</v>
      </c>
      <c r="K1977">
        <v>5419</v>
      </c>
      <c r="L1977" s="32" t="s">
        <v>10441</v>
      </c>
    </row>
    <row r="1978" spans="1:12" x14ac:dyDescent="0.25">
      <c r="A1978">
        <v>335842</v>
      </c>
      <c r="B1978">
        <v>11.974031</v>
      </c>
      <c r="C1978">
        <v>2</v>
      </c>
      <c r="D1978" t="s">
        <v>786</v>
      </c>
      <c r="E1978" t="s">
        <v>4731</v>
      </c>
      <c r="F1978" t="s">
        <v>4756</v>
      </c>
      <c r="G1978" t="s">
        <v>787</v>
      </c>
      <c r="H1978" t="s">
        <v>4758</v>
      </c>
      <c r="I1978" t="s">
        <v>788</v>
      </c>
      <c r="J1978" t="s">
        <v>4760</v>
      </c>
      <c r="K1978">
        <v>3152</v>
      </c>
      <c r="L1978" s="32" t="s">
        <v>10442</v>
      </c>
    </row>
    <row r="1979" spans="1:12" x14ac:dyDescent="0.25">
      <c r="A1979">
        <v>335863</v>
      </c>
      <c r="B1979">
        <v>46.142839000000002</v>
      </c>
      <c r="C1979">
        <v>3</v>
      </c>
      <c r="D1979" t="s">
        <v>789</v>
      </c>
      <c r="E1979" t="s">
        <v>4731</v>
      </c>
      <c r="F1979" t="s">
        <v>4756</v>
      </c>
      <c r="G1979" t="s">
        <v>4758</v>
      </c>
      <c r="H1979" t="s">
        <v>4758</v>
      </c>
      <c r="I1979" t="s">
        <v>790</v>
      </c>
      <c r="J1979" t="s">
        <v>4760</v>
      </c>
      <c r="K1979">
        <v>2140</v>
      </c>
      <c r="L1979" s="32" t="s">
        <v>10443</v>
      </c>
    </row>
    <row r="1980" spans="1:12" x14ac:dyDescent="0.25">
      <c r="A1980">
        <v>335803</v>
      </c>
      <c r="B1980">
        <v>17.578123999999999</v>
      </c>
      <c r="C1980">
        <v>0</v>
      </c>
      <c r="D1980" t="s">
        <v>782</v>
      </c>
      <c r="E1980" t="s">
        <v>4731</v>
      </c>
      <c r="F1980" t="s">
        <v>4756</v>
      </c>
      <c r="G1980" t="s">
        <v>4758</v>
      </c>
      <c r="H1980" t="s">
        <v>4758</v>
      </c>
      <c r="I1980" t="s">
        <v>783</v>
      </c>
      <c r="J1980" t="s">
        <v>4760</v>
      </c>
      <c r="K1980">
        <v>1410</v>
      </c>
      <c r="L1980" s="32" t="s">
        <v>10444</v>
      </c>
    </row>
    <row r="1981" spans="1:12" x14ac:dyDescent="0.25">
      <c r="A1981">
        <v>335781</v>
      </c>
      <c r="B1981">
        <v>36.872655000000002</v>
      </c>
      <c r="C1981">
        <v>1</v>
      </c>
      <c r="D1981" t="s">
        <v>780</v>
      </c>
      <c r="E1981" t="s">
        <v>4731</v>
      </c>
      <c r="F1981" t="s">
        <v>4756</v>
      </c>
      <c r="G1981" t="s">
        <v>4758</v>
      </c>
      <c r="H1981" t="s">
        <v>4758</v>
      </c>
      <c r="I1981" t="s">
        <v>781</v>
      </c>
      <c r="J1981" t="s">
        <v>4760</v>
      </c>
      <c r="K1981">
        <v>1730</v>
      </c>
      <c r="L1981" s="32" t="s">
        <v>10445</v>
      </c>
    </row>
    <row r="1982" spans="1:12" x14ac:dyDescent="0.25">
      <c r="A1982">
        <v>369656</v>
      </c>
      <c r="B1982">
        <v>26.380417999999999</v>
      </c>
      <c r="C1982">
        <v>0</v>
      </c>
      <c r="D1982" t="s">
        <v>693</v>
      </c>
      <c r="E1982" t="s">
        <v>4731</v>
      </c>
      <c r="F1982" t="s">
        <v>4756</v>
      </c>
      <c r="G1982" t="s">
        <v>4758</v>
      </c>
      <c r="H1982" t="s">
        <v>4758</v>
      </c>
      <c r="I1982" t="s">
        <v>694</v>
      </c>
      <c r="J1982" t="s">
        <v>4760</v>
      </c>
      <c r="K1982">
        <v>1183</v>
      </c>
      <c r="L1982" s="32" t="s">
        <v>10446</v>
      </c>
    </row>
    <row r="1983" spans="1:12" x14ac:dyDescent="0.25">
      <c r="A1983">
        <v>335902</v>
      </c>
      <c r="B1983">
        <v>11.321353</v>
      </c>
      <c r="C1983">
        <v>3</v>
      </c>
      <c r="D1983" t="s">
        <v>793</v>
      </c>
      <c r="E1983" t="s">
        <v>4731</v>
      </c>
      <c r="F1983" t="s">
        <v>4756</v>
      </c>
      <c r="G1983" t="s">
        <v>794</v>
      </c>
      <c r="H1983" t="s">
        <v>4758</v>
      </c>
      <c r="I1983" t="s">
        <v>795</v>
      </c>
      <c r="J1983" t="s">
        <v>4760</v>
      </c>
      <c r="K1983">
        <v>2401</v>
      </c>
      <c r="L1983" s="32" t="s">
        <v>10447</v>
      </c>
    </row>
    <row r="1984" spans="1:12" x14ac:dyDescent="0.25">
      <c r="A1984">
        <v>335968</v>
      </c>
      <c r="B1984">
        <v>534.38789999999995</v>
      </c>
      <c r="C1984">
        <v>1</v>
      </c>
      <c r="D1984" t="s">
        <v>800</v>
      </c>
      <c r="E1984" t="s">
        <v>4731</v>
      </c>
      <c r="F1984" t="s">
        <v>4756</v>
      </c>
      <c r="G1984" t="s">
        <v>4758</v>
      </c>
      <c r="H1984" t="s">
        <v>4758</v>
      </c>
      <c r="I1984" t="s">
        <v>801</v>
      </c>
      <c r="J1984" t="s">
        <v>4760</v>
      </c>
      <c r="K1984">
        <v>20311</v>
      </c>
      <c r="L1984" s="32" t="s">
        <v>10448</v>
      </c>
    </row>
    <row r="1985" spans="1:12" x14ac:dyDescent="0.25">
      <c r="A1985">
        <v>336042</v>
      </c>
      <c r="B1985">
        <v>2.3589199999999999</v>
      </c>
      <c r="C1985">
        <v>3</v>
      </c>
      <c r="D1985" t="s">
        <v>806</v>
      </c>
      <c r="E1985" t="s">
        <v>4731</v>
      </c>
      <c r="F1985" t="s">
        <v>4756</v>
      </c>
      <c r="G1985" t="s">
        <v>659</v>
      </c>
      <c r="H1985" t="s">
        <v>4758</v>
      </c>
      <c r="I1985" t="s">
        <v>807</v>
      </c>
      <c r="J1985" t="s">
        <v>4760</v>
      </c>
      <c r="K1985">
        <v>5430</v>
      </c>
      <c r="L1985" s="32" t="s">
        <v>10449</v>
      </c>
    </row>
    <row r="1986" spans="1:12" x14ac:dyDescent="0.25">
      <c r="A1986">
        <v>336212</v>
      </c>
      <c r="B1986">
        <v>48.560346000000003</v>
      </c>
      <c r="C1986">
        <v>2</v>
      </c>
      <c r="D1986" t="s">
        <v>815</v>
      </c>
      <c r="E1986" t="s">
        <v>4731</v>
      </c>
      <c r="F1986" t="s">
        <v>4756</v>
      </c>
      <c r="G1986" t="s">
        <v>4758</v>
      </c>
      <c r="H1986" t="s">
        <v>4758</v>
      </c>
      <c r="I1986" t="s">
        <v>816</v>
      </c>
      <c r="J1986" t="s">
        <v>4760</v>
      </c>
      <c r="K1986">
        <v>8684</v>
      </c>
      <c r="L1986" s="32" t="s">
        <v>10450</v>
      </c>
    </row>
    <row r="1987" spans="1:12" x14ac:dyDescent="0.25">
      <c r="A1987">
        <v>346980</v>
      </c>
      <c r="B1987">
        <v>28.284986</v>
      </c>
      <c r="C1987">
        <v>0</v>
      </c>
      <c r="D1987" t="s">
        <v>831</v>
      </c>
      <c r="E1987" t="s">
        <v>4731</v>
      </c>
      <c r="F1987" t="s">
        <v>4756</v>
      </c>
      <c r="G1987" t="s">
        <v>659</v>
      </c>
      <c r="H1987" t="s">
        <v>4758</v>
      </c>
      <c r="I1987" t="s">
        <v>832</v>
      </c>
      <c r="J1987" t="s">
        <v>4760</v>
      </c>
      <c r="K1987">
        <v>9747</v>
      </c>
      <c r="L1987" s="32" t="s">
        <v>10451</v>
      </c>
    </row>
    <row r="1988" spans="1:12" x14ac:dyDescent="0.25">
      <c r="A1988">
        <v>257870</v>
      </c>
      <c r="B1988">
        <v>41.208409000000003</v>
      </c>
      <c r="C1988">
        <v>3</v>
      </c>
      <c r="D1988" t="s">
        <v>835</v>
      </c>
      <c r="E1988" t="s">
        <v>4731</v>
      </c>
      <c r="F1988" t="s">
        <v>4756</v>
      </c>
      <c r="G1988" t="s">
        <v>651</v>
      </c>
      <c r="H1988" t="s">
        <v>4758</v>
      </c>
      <c r="I1988" t="s">
        <v>836</v>
      </c>
      <c r="J1988" t="s">
        <v>4760</v>
      </c>
      <c r="K1988">
        <v>2687</v>
      </c>
      <c r="L1988" s="32" t="s">
        <v>10452</v>
      </c>
    </row>
    <row r="1989" spans="1:12" x14ac:dyDescent="0.25">
      <c r="A1989">
        <v>175346</v>
      </c>
      <c r="B1989">
        <v>48.784247000000001</v>
      </c>
      <c r="C1989">
        <v>0</v>
      </c>
      <c r="D1989" t="s">
        <v>728</v>
      </c>
      <c r="E1989" t="s">
        <v>4731</v>
      </c>
      <c r="F1989" t="s">
        <v>4756</v>
      </c>
      <c r="G1989" t="s">
        <v>4758</v>
      </c>
      <c r="H1989" t="s">
        <v>4758</v>
      </c>
      <c r="I1989" t="s">
        <v>4722</v>
      </c>
      <c r="J1989" t="s">
        <v>4760</v>
      </c>
      <c r="K1989">
        <v>16513</v>
      </c>
      <c r="L1989" s="32" t="s">
        <v>10453</v>
      </c>
    </row>
    <row r="1990" spans="1:12" x14ac:dyDescent="0.25">
      <c r="A1990">
        <v>175373</v>
      </c>
      <c r="B1990">
        <v>27.538862999999999</v>
      </c>
      <c r="C1990">
        <v>2</v>
      </c>
      <c r="D1990" t="s">
        <v>729</v>
      </c>
      <c r="E1990" t="s">
        <v>4731</v>
      </c>
      <c r="F1990" t="s">
        <v>4756</v>
      </c>
      <c r="G1990" t="s">
        <v>4758</v>
      </c>
      <c r="H1990" t="s">
        <v>4758</v>
      </c>
      <c r="I1990" t="s">
        <v>730</v>
      </c>
      <c r="J1990" t="s">
        <v>4760</v>
      </c>
      <c r="K1990">
        <v>890</v>
      </c>
      <c r="L1990" s="32" t="s">
        <v>10454</v>
      </c>
    </row>
    <row r="1991" spans="1:12" x14ac:dyDescent="0.25">
      <c r="A1991">
        <v>175570</v>
      </c>
      <c r="B1991">
        <v>1.0173730000000001</v>
      </c>
      <c r="C1991">
        <v>4</v>
      </c>
      <c r="D1991" t="s">
        <v>751</v>
      </c>
      <c r="E1991" t="s">
        <v>4731</v>
      </c>
      <c r="F1991" t="s">
        <v>4756</v>
      </c>
      <c r="G1991" t="s">
        <v>732</v>
      </c>
      <c r="H1991" t="s">
        <v>739</v>
      </c>
      <c r="I1991" t="s">
        <v>752</v>
      </c>
      <c r="J1991" t="s">
        <v>4760</v>
      </c>
      <c r="K1991">
        <v>4123</v>
      </c>
      <c r="L1991" s="32" t="s">
        <v>10455</v>
      </c>
    </row>
    <row r="1992" spans="1:12" x14ac:dyDescent="0.25">
      <c r="A1992">
        <v>175488</v>
      </c>
      <c r="B1992">
        <v>0.75800299999999998</v>
      </c>
      <c r="C1992">
        <v>1</v>
      </c>
      <c r="D1992" t="s">
        <v>743</v>
      </c>
      <c r="E1992" t="s">
        <v>4731</v>
      </c>
      <c r="F1992" t="s">
        <v>4756</v>
      </c>
      <c r="G1992" t="s">
        <v>732</v>
      </c>
      <c r="H1992" t="s">
        <v>739</v>
      </c>
      <c r="I1992" t="s">
        <v>744</v>
      </c>
      <c r="J1992" t="s">
        <v>4760</v>
      </c>
      <c r="K1992">
        <v>3389</v>
      </c>
      <c r="L1992" s="32" t="s">
        <v>10456</v>
      </c>
    </row>
    <row r="1993" spans="1:12" x14ac:dyDescent="0.25">
      <c r="A1993">
        <v>175471</v>
      </c>
      <c r="B1993">
        <v>0.76151199999999997</v>
      </c>
      <c r="C1993">
        <v>4</v>
      </c>
      <c r="D1993" t="s">
        <v>741</v>
      </c>
      <c r="E1993" t="s">
        <v>4731</v>
      </c>
      <c r="F1993" t="s">
        <v>4756</v>
      </c>
      <c r="G1993" t="s">
        <v>732</v>
      </c>
      <c r="H1993" t="s">
        <v>739</v>
      </c>
      <c r="I1993" t="s">
        <v>742</v>
      </c>
      <c r="J1993" t="s">
        <v>4760</v>
      </c>
      <c r="K1993">
        <v>2818</v>
      </c>
      <c r="L1993" s="32" t="s">
        <v>10457</v>
      </c>
    </row>
    <row r="1994" spans="1:12" x14ac:dyDescent="0.25">
      <c r="A1994">
        <v>175625</v>
      </c>
      <c r="B1994">
        <v>9.307328</v>
      </c>
      <c r="C1994">
        <v>3</v>
      </c>
      <c r="D1994" t="s">
        <v>757</v>
      </c>
      <c r="E1994" t="s">
        <v>4731</v>
      </c>
      <c r="F1994" t="s">
        <v>4756</v>
      </c>
      <c r="G1994" t="s">
        <v>732</v>
      </c>
      <c r="H1994" t="s">
        <v>4758</v>
      </c>
      <c r="I1994" t="s">
        <v>758</v>
      </c>
      <c r="J1994" t="s">
        <v>4760</v>
      </c>
      <c r="K1994">
        <v>6936</v>
      </c>
      <c r="L1994" s="32" t="s">
        <v>10458</v>
      </c>
    </row>
    <row r="1995" spans="1:12" x14ac:dyDescent="0.25">
      <c r="A1995">
        <v>175508</v>
      </c>
      <c r="B1995">
        <v>1.7403979999999999</v>
      </c>
      <c r="C1995">
        <v>3</v>
      </c>
      <c r="D1995" t="s">
        <v>745</v>
      </c>
      <c r="E1995" t="s">
        <v>4731</v>
      </c>
      <c r="F1995" t="s">
        <v>4756</v>
      </c>
      <c r="G1995" t="s">
        <v>732</v>
      </c>
      <c r="H1995" t="s">
        <v>4758</v>
      </c>
      <c r="I1995" t="s">
        <v>746</v>
      </c>
      <c r="J1995" t="s">
        <v>4760</v>
      </c>
      <c r="K1995">
        <v>3691</v>
      </c>
      <c r="L1995" s="32" t="s">
        <v>10459</v>
      </c>
    </row>
    <row r="1996" spans="1:12" x14ac:dyDescent="0.25">
      <c r="A1996">
        <v>175412</v>
      </c>
      <c r="B1996">
        <v>26.769888999999999</v>
      </c>
      <c r="C1996">
        <v>2</v>
      </c>
      <c r="D1996" t="s">
        <v>734</v>
      </c>
      <c r="E1996" t="s">
        <v>4731</v>
      </c>
      <c r="F1996" t="s">
        <v>4756</v>
      </c>
      <c r="G1996" t="s">
        <v>4758</v>
      </c>
      <c r="H1996" t="s">
        <v>4758</v>
      </c>
      <c r="I1996" t="s">
        <v>735</v>
      </c>
      <c r="J1996" t="s">
        <v>4760</v>
      </c>
      <c r="K1996">
        <v>5026</v>
      </c>
      <c r="L1996" s="32" t="s">
        <v>10460</v>
      </c>
    </row>
    <row r="1997" spans="1:12" x14ac:dyDescent="0.25">
      <c r="A1997">
        <v>175390</v>
      </c>
      <c r="B1997">
        <v>59.099367000000001</v>
      </c>
      <c r="C1997">
        <v>1</v>
      </c>
      <c r="D1997" t="s">
        <v>731</v>
      </c>
      <c r="E1997" t="s">
        <v>4731</v>
      </c>
      <c r="F1997" t="s">
        <v>4756</v>
      </c>
      <c r="G1997" t="s">
        <v>732</v>
      </c>
      <c r="H1997" t="s">
        <v>4758</v>
      </c>
      <c r="I1997" t="s">
        <v>733</v>
      </c>
      <c r="J1997" t="s">
        <v>4760</v>
      </c>
      <c r="K1997">
        <v>3638</v>
      </c>
      <c r="L1997" s="32" t="s">
        <v>10461</v>
      </c>
    </row>
    <row r="1998" spans="1:12" x14ac:dyDescent="0.25">
      <c r="A1998">
        <v>175650</v>
      </c>
      <c r="B1998">
        <v>16.134463</v>
      </c>
      <c r="C1998">
        <v>2</v>
      </c>
      <c r="D1998" t="s">
        <v>759</v>
      </c>
      <c r="E1998" t="s">
        <v>4731</v>
      </c>
      <c r="F1998" t="s">
        <v>4756</v>
      </c>
      <c r="G1998" t="s">
        <v>732</v>
      </c>
      <c r="H1998" t="s">
        <v>4758</v>
      </c>
      <c r="I1998" t="s">
        <v>760</v>
      </c>
      <c r="J1998" t="s">
        <v>4760</v>
      </c>
      <c r="K1998">
        <v>4851</v>
      </c>
      <c r="L1998" s="32" t="s">
        <v>10462</v>
      </c>
    </row>
    <row r="1999" spans="1:12" x14ac:dyDescent="0.25">
      <c r="A1999">
        <v>369181</v>
      </c>
      <c r="B1999">
        <v>2.2553200000000002</v>
      </c>
      <c r="C1999">
        <v>0</v>
      </c>
      <c r="D1999" t="s">
        <v>658</v>
      </c>
      <c r="E1999" t="s">
        <v>4731</v>
      </c>
      <c r="F1999" t="s">
        <v>4756</v>
      </c>
      <c r="G1999" t="s">
        <v>659</v>
      </c>
      <c r="H1999" t="s">
        <v>4758</v>
      </c>
      <c r="I1999" t="s">
        <v>660</v>
      </c>
      <c r="J1999" t="s">
        <v>4760</v>
      </c>
      <c r="K1999">
        <v>2699</v>
      </c>
      <c r="L1999" s="32" t="s">
        <v>10463</v>
      </c>
    </row>
    <row r="2000" spans="1:12" x14ac:dyDescent="0.25">
      <c r="A2000">
        <v>175548</v>
      </c>
      <c r="B2000">
        <v>28.509649</v>
      </c>
      <c r="C2000">
        <v>0</v>
      </c>
      <c r="D2000" t="s">
        <v>749</v>
      </c>
      <c r="E2000" t="s">
        <v>4731</v>
      </c>
      <c r="F2000" t="s">
        <v>4756</v>
      </c>
      <c r="G2000" t="s">
        <v>4758</v>
      </c>
      <c r="H2000" t="s">
        <v>4758</v>
      </c>
      <c r="I2000" t="s">
        <v>750</v>
      </c>
      <c r="J2000" t="s">
        <v>4760</v>
      </c>
      <c r="K2000">
        <v>4954</v>
      </c>
      <c r="L2000" s="32" t="s">
        <v>10464</v>
      </c>
    </row>
    <row r="2001" spans="1:12" x14ac:dyDescent="0.25">
      <c r="A2001">
        <v>369219</v>
      </c>
      <c r="B2001">
        <v>1.00136</v>
      </c>
      <c r="C2001">
        <v>0</v>
      </c>
      <c r="D2001" t="s">
        <v>664</v>
      </c>
      <c r="E2001" t="s">
        <v>4731</v>
      </c>
      <c r="F2001" t="s">
        <v>4756</v>
      </c>
      <c r="G2001" t="s">
        <v>659</v>
      </c>
      <c r="H2001" t="s">
        <v>662</v>
      </c>
      <c r="I2001" t="s">
        <v>665</v>
      </c>
      <c r="J2001" t="s">
        <v>4760</v>
      </c>
      <c r="K2001">
        <v>3716</v>
      </c>
      <c r="L2001" s="32" t="s">
        <v>10465</v>
      </c>
    </row>
    <row r="2002" spans="1:12" x14ac:dyDescent="0.25">
      <c r="A2002">
        <v>369200</v>
      </c>
      <c r="B2002">
        <v>0.99969300000000005</v>
      </c>
      <c r="C2002">
        <v>3</v>
      </c>
      <c r="D2002" t="s">
        <v>661</v>
      </c>
      <c r="E2002" t="s">
        <v>4731</v>
      </c>
      <c r="F2002" t="s">
        <v>4756</v>
      </c>
      <c r="G2002" t="s">
        <v>659</v>
      </c>
      <c r="H2002" t="s">
        <v>662</v>
      </c>
      <c r="I2002" t="s">
        <v>663</v>
      </c>
      <c r="J2002" t="s">
        <v>4760</v>
      </c>
      <c r="K2002">
        <v>4152</v>
      </c>
      <c r="L2002" s="32" t="s">
        <v>10466</v>
      </c>
    </row>
    <row r="2003" spans="1:12" x14ac:dyDescent="0.25">
      <c r="A2003">
        <v>369240</v>
      </c>
      <c r="B2003">
        <v>1.246437</v>
      </c>
      <c r="C2003">
        <v>2</v>
      </c>
      <c r="D2003" t="s">
        <v>666</v>
      </c>
      <c r="E2003" t="s">
        <v>4731</v>
      </c>
      <c r="F2003" t="s">
        <v>4756</v>
      </c>
      <c r="G2003" t="s">
        <v>659</v>
      </c>
      <c r="H2003" t="s">
        <v>662</v>
      </c>
      <c r="I2003" t="s">
        <v>667</v>
      </c>
      <c r="J2003" t="s">
        <v>4760</v>
      </c>
      <c r="K2003">
        <v>5704</v>
      </c>
      <c r="L2003" s="32" t="s">
        <v>10467</v>
      </c>
    </row>
    <row r="2004" spans="1:12" x14ac:dyDescent="0.25">
      <c r="A2004">
        <v>369595</v>
      </c>
      <c r="B2004">
        <v>9.2775960000000008</v>
      </c>
      <c r="C2004">
        <v>3</v>
      </c>
      <c r="D2004" t="s">
        <v>687</v>
      </c>
      <c r="E2004" t="s">
        <v>4731</v>
      </c>
      <c r="F2004" t="s">
        <v>4756</v>
      </c>
      <c r="G2004" t="s">
        <v>659</v>
      </c>
      <c r="H2004" t="s">
        <v>4758</v>
      </c>
      <c r="I2004" t="s">
        <v>688</v>
      </c>
      <c r="J2004" t="s">
        <v>4760</v>
      </c>
      <c r="K2004">
        <v>3405</v>
      </c>
      <c r="L2004" s="32" t="s">
        <v>10468</v>
      </c>
    </row>
    <row r="2005" spans="1:12" x14ac:dyDescent="0.25">
      <c r="A2005">
        <v>369516</v>
      </c>
      <c r="B2005">
        <v>5.9332729999999998</v>
      </c>
      <c r="C2005">
        <v>1</v>
      </c>
      <c r="D2005" t="s">
        <v>678</v>
      </c>
      <c r="E2005" t="s">
        <v>4731</v>
      </c>
      <c r="F2005" t="s">
        <v>4756</v>
      </c>
      <c r="G2005" t="s">
        <v>659</v>
      </c>
      <c r="H2005" t="s">
        <v>4758</v>
      </c>
      <c r="I2005" t="s">
        <v>679</v>
      </c>
      <c r="J2005" t="s">
        <v>4760</v>
      </c>
      <c r="K2005">
        <v>2714</v>
      </c>
      <c r="L2005" s="32" t="s">
        <v>10469</v>
      </c>
    </row>
    <row r="2006" spans="1:12" x14ac:dyDescent="0.25">
      <c r="A2006">
        <v>369477</v>
      </c>
      <c r="B2006">
        <v>0.74936100000000005</v>
      </c>
      <c r="C2006">
        <v>4</v>
      </c>
      <c r="D2006" t="s">
        <v>674</v>
      </c>
      <c r="E2006" t="s">
        <v>4731</v>
      </c>
      <c r="F2006" t="s">
        <v>4756</v>
      </c>
      <c r="G2006" t="s">
        <v>659</v>
      </c>
      <c r="H2006" t="s">
        <v>662</v>
      </c>
      <c r="I2006" t="s">
        <v>675</v>
      </c>
      <c r="J2006" t="s">
        <v>4760</v>
      </c>
      <c r="K2006">
        <v>3527</v>
      </c>
      <c r="L2006" s="32" t="s">
        <v>10470</v>
      </c>
    </row>
    <row r="2007" spans="1:12" x14ac:dyDescent="0.25">
      <c r="A2007">
        <v>369701</v>
      </c>
      <c r="B2007">
        <v>10.759109</v>
      </c>
      <c r="C2007">
        <v>1</v>
      </c>
      <c r="D2007" t="s">
        <v>697</v>
      </c>
      <c r="E2007" t="s">
        <v>4731</v>
      </c>
      <c r="F2007" t="s">
        <v>4756</v>
      </c>
      <c r="G2007" t="s">
        <v>659</v>
      </c>
      <c r="H2007" t="s">
        <v>681</v>
      </c>
      <c r="I2007" t="s">
        <v>698</v>
      </c>
      <c r="J2007" t="s">
        <v>4760</v>
      </c>
      <c r="K2007">
        <v>3068</v>
      </c>
      <c r="L2007" s="32" t="s">
        <v>10471</v>
      </c>
    </row>
    <row r="2008" spans="1:12" x14ac:dyDescent="0.25">
      <c r="A2008">
        <v>369635</v>
      </c>
      <c r="B2008">
        <v>30.479745999999999</v>
      </c>
      <c r="C2008">
        <v>2</v>
      </c>
      <c r="D2008" t="s">
        <v>691</v>
      </c>
      <c r="E2008" t="s">
        <v>4731</v>
      </c>
      <c r="F2008" t="s">
        <v>4756</v>
      </c>
      <c r="G2008" t="s">
        <v>659</v>
      </c>
      <c r="H2008" t="s">
        <v>4758</v>
      </c>
      <c r="I2008" t="s">
        <v>692</v>
      </c>
      <c r="J2008" t="s">
        <v>4760</v>
      </c>
      <c r="K2008">
        <v>792</v>
      </c>
      <c r="L2008" s="32" t="s">
        <v>10472</v>
      </c>
    </row>
    <row r="2009" spans="1:12" x14ac:dyDescent="0.25">
      <c r="A2009">
        <v>369776</v>
      </c>
      <c r="B2009">
        <v>144.339159</v>
      </c>
      <c r="C2009">
        <v>0</v>
      </c>
      <c r="D2009" t="s">
        <v>701</v>
      </c>
      <c r="E2009" t="s">
        <v>4731</v>
      </c>
      <c r="F2009" t="s">
        <v>4756</v>
      </c>
      <c r="G2009" t="s">
        <v>659</v>
      </c>
      <c r="H2009" t="s">
        <v>4758</v>
      </c>
      <c r="I2009" t="s">
        <v>702</v>
      </c>
      <c r="J2009" t="s">
        <v>4760</v>
      </c>
      <c r="K2009">
        <v>1170</v>
      </c>
      <c r="L2009" s="32" t="s">
        <v>10473</v>
      </c>
    </row>
    <row r="2010" spans="1:12" x14ac:dyDescent="0.25">
      <c r="A2010">
        <v>369676</v>
      </c>
      <c r="B2010">
        <v>151.356133</v>
      </c>
      <c r="C2010">
        <v>1</v>
      </c>
      <c r="D2010" t="s">
        <v>695</v>
      </c>
      <c r="E2010" t="s">
        <v>4731</v>
      </c>
      <c r="F2010" t="s">
        <v>4756</v>
      </c>
      <c r="G2010" t="s">
        <v>4758</v>
      </c>
      <c r="H2010" t="s">
        <v>4758</v>
      </c>
      <c r="I2010" t="s">
        <v>696</v>
      </c>
      <c r="J2010" t="s">
        <v>4760</v>
      </c>
      <c r="K2010">
        <v>1786</v>
      </c>
      <c r="L2010" s="32" t="s">
        <v>10474</v>
      </c>
    </row>
    <row r="2011" spans="1:12" x14ac:dyDescent="0.25">
      <c r="A2011">
        <v>667951</v>
      </c>
      <c r="B2011">
        <v>50.228448999999998</v>
      </c>
      <c r="C2011">
        <v>3</v>
      </c>
      <c r="D2011" t="s">
        <v>717</v>
      </c>
      <c r="E2011" t="s">
        <v>4731</v>
      </c>
      <c r="F2011" t="s">
        <v>4756</v>
      </c>
      <c r="G2011" t="s">
        <v>659</v>
      </c>
      <c r="H2011" t="s">
        <v>4758</v>
      </c>
      <c r="I2011" t="s">
        <v>718</v>
      </c>
      <c r="J2011" t="s">
        <v>4760</v>
      </c>
      <c r="K2011">
        <v>231</v>
      </c>
      <c r="L2011" s="32" t="s">
        <v>10475</v>
      </c>
    </row>
    <row r="2012" spans="1:12" x14ac:dyDescent="0.25">
      <c r="A2012">
        <v>175262</v>
      </c>
      <c r="B2012">
        <v>417.54136999999997</v>
      </c>
      <c r="C2012">
        <v>0</v>
      </c>
      <c r="D2012" t="s">
        <v>719</v>
      </c>
      <c r="E2012" t="s">
        <v>4731</v>
      </c>
      <c r="F2012" t="s">
        <v>4756</v>
      </c>
      <c r="G2012" t="s">
        <v>4758</v>
      </c>
      <c r="H2012" t="s">
        <v>4758</v>
      </c>
      <c r="I2012" t="s">
        <v>720</v>
      </c>
      <c r="J2012" t="s">
        <v>4760</v>
      </c>
      <c r="K2012">
        <v>545</v>
      </c>
      <c r="L2012" s="32" t="s">
        <v>10476</v>
      </c>
    </row>
    <row r="2013" spans="1:12" x14ac:dyDescent="0.25">
      <c r="A2013">
        <v>175305</v>
      </c>
      <c r="B2013">
        <v>83.193646999999999</v>
      </c>
      <c r="C2013">
        <v>2</v>
      </c>
      <c r="D2013" t="s">
        <v>723</v>
      </c>
      <c r="E2013" t="s">
        <v>4731</v>
      </c>
      <c r="F2013" t="s">
        <v>4756</v>
      </c>
      <c r="G2013" t="s">
        <v>724</v>
      </c>
      <c r="H2013" t="s">
        <v>4758</v>
      </c>
      <c r="I2013" t="s">
        <v>725</v>
      </c>
      <c r="J2013" t="s">
        <v>4760</v>
      </c>
      <c r="K2013">
        <v>3459</v>
      </c>
      <c r="L2013" s="32" t="s">
        <v>10477</v>
      </c>
    </row>
    <row r="2014" spans="1:12" x14ac:dyDescent="0.25">
      <c r="A2014">
        <v>175603</v>
      </c>
      <c r="B2014">
        <v>20.101611999999999</v>
      </c>
      <c r="C2014">
        <v>0</v>
      </c>
      <c r="D2014" t="s">
        <v>755</v>
      </c>
      <c r="E2014" t="s">
        <v>4731</v>
      </c>
      <c r="F2014" t="s">
        <v>4756</v>
      </c>
      <c r="G2014" t="s">
        <v>732</v>
      </c>
      <c r="H2014" t="s">
        <v>4758</v>
      </c>
      <c r="I2014" t="s">
        <v>756</v>
      </c>
      <c r="J2014" t="s">
        <v>4760</v>
      </c>
      <c r="K2014">
        <v>4958</v>
      </c>
      <c r="L2014" s="32" t="s">
        <v>10478</v>
      </c>
    </row>
    <row r="2015" spans="1:12" x14ac:dyDescent="0.25">
      <c r="A2015">
        <v>369436</v>
      </c>
      <c r="B2015">
        <v>2.9999699999999998</v>
      </c>
      <c r="C2015">
        <v>2</v>
      </c>
      <c r="D2015" t="s">
        <v>670</v>
      </c>
      <c r="E2015" t="s">
        <v>4731</v>
      </c>
      <c r="F2015" t="s">
        <v>4756</v>
      </c>
      <c r="G2015" t="s">
        <v>659</v>
      </c>
      <c r="H2015" t="s">
        <v>4758</v>
      </c>
      <c r="I2015" t="s">
        <v>671</v>
      </c>
      <c r="J2015" t="s">
        <v>4760</v>
      </c>
      <c r="K2015">
        <v>3895</v>
      </c>
      <c r="L2015" s="32" t="s">
        <v>10479</v>
      </c>
    </row>
    <row r="2016" spans="1:12" x14ac:dyDescent="0.25">
      <c r="A2016">
        <v>369614</v>
      </c>
      <c r="B2016">
        <v>14.717124999999999</v>
      </c>
      <c r="C2016">
        <v>2</v>
      </c>
      <c r="D2016" t="s">
        <v>689</v>
      </c>
      <c r="E2016" t="s">
        <v>4731</v>
      </c>
      <c r="F2016" t="s">
        <v>4756</v>
      </c>
      <c r="G2016" t="s">
        <v>659</v>
      </c>
      <c r="H2016" t="s">
        <v>4758</v>
      </c>
      <c r="I2016" t="s">
        <v>690</v>
      </c>
      <c r="J2016" t="s">
        <v>4760</v>
      </c>
      <c r="K2016">
        <v>3132</v>
      </c>
      <c r="L2016" s="32" t="s">
        <v>10480</v>
      </c>
    </row>
    <row r="2017" spans="1:12" x14ac:dyDescent="0.25">
      <c r="A2017">
        <v>369495</v>
      </c>
      <c r="B2017">
        <v>3.0047779999999999</v>
      </c>
      <c r="C2017">
        <v>0</v>
      </c>
      <c r="D2017" t="s">
        <v>676</v>
      </c>
      <c r="E2017" t="s">
        <v>4731</v>
      </c>
      <c r="F2017" t="s">
        <v>4756</v>
      </c>
      <c r="G2017" t="s">
        <v>659</v>
      </c>
      <c r="H2017" t="s">
        <v>4758</v>
      </c>
      <c r="I2017" t="s">
        <v>677</v>
      </c>
      <c r="J2017" t="s">
        <v>4760</v>
      </c>
      <c r="K2017">
        <v>2817</v>
      </c>
      <c r="L2017" s="32" t="s">
        <v>10481</v>
      </c>
    </row>
    <row r="2018" spans="1:12" x14ac:dyDescent="0.25">
      <c r="A2018">
        <v>369454</v>
      </c>
      <c r="B2018">
        <v>15.58994</v>
      </c>
      <c r="C2018">
        <v>3</v>
      </c>
      <c r="D2018" t="s">
        <v>672</v>
      </c>
      <c r="E2018" t="s">
        <v>4731</v>
      </c>
      <c r="F2018" t="s">
        <v>4756</v>
      </c>
      <c r="G2018" t="s">
        <v>659</v>
      </c>
      <c r="H2018" t="s">
        <v>4758</v>
      </c>
      <c r="I2018" t="s">
        <v>673</v>
      </c>
      <c r="J2018" t="s">
        <v>4760</v>
      </c>
      <c r="K2018">
        <v>6126</v>
      </c>
      <c r="L2018" s="32" t="s">
        <v>10482</v>
      </c>
    </row>
    <row r="2019" spans="1:12" x14ac:dyDescent="0.25">
      <c r="A2019">
        <v>335991</v>
      </c>
      <c r="B2019">
        <v>86.997737000000001</v>
      </c>
      <c r="C2019">
        <v>1</v>
      </c>
      <c r="D2019" t="s">
        <v>802</v>
      </c>
      <c r="E2019" t="s">
        <v>4731</v>
      </c>
      <c r="F2019" t="s">
        <v>4756</v>
      </c>
      <c r="G2019" t="s">
        <v>4758</v>
      </c>
      <c r="H2019" t="s">
        <v>4758</v>
      </c>
      <c r="I2019" t="s">
        <v>803</v>
      </c>
      <c r="J2019" t="s">
        <v>4760</v>
      </c>
      <c r="K2019">
        <v>1716</v>
      </c>
      <c r="L2019" s="32" t="s">
        <v>10483</v>
      </c>
    </row>
    <row r="2020" spans="1:12" x14ac:dyDescent="0.25">
      <c r="A2020">
        <v>249203</v>
      </c>
      <c r="B2020">
        <v>98.498412999999999</v>
      </c>
      <c r="C2020">
        <v>0</v>
      </c>
      <c r="D2020" t="s">
        <v>650</v>
      </c>
      <c r="E2020" t="s">
        <v>4731</v>
      </c>
      <c r="F2020" t="s">
        <v>4756</v>
      </c>
      <c r="G2020" t="s">
        <v>651</v>
      </c>
      <c r="H2020" t="s">
        <v>4758</v>
      </c>
      <c r="I2020" t="s">
        <v>652</v>
      </c>
      <c r="J2020" t="s">
        <v>4760</v>
      </c>
      <c r="K2020">
        <v>2460</v>
      </c>
      <c r="L2020" s="32" t="s">
        <v>10484</v>
      </c>
    </row>
    <row r="2021" spans="1:12" x14ac:dyDescent="0.25">
      <c r="A2021">
        <v>189825</v>
      </c>
      <c r="B2021">
        <v>211.09971100000001</v>
      </c>
      <c r="C2021">
        <v>1</v>
      </c>
      <c r="D2021" t="s">
        <v>821</v>
      </c>
      <c r="E2021" t="s">
        <v>4731</v>
      </c>
      <c r="F2021" t="s">
        <v>4756</v>
      </c>
      <c r="G2021" t="s">
        <v>4758</v>
      </c>
      <c r="H2021" t="s">
        <v>4758</v>
      </c>
      <c r="I2021" t="s">
        <v>822</v>
      </c>
      <c r="J2021" t="s">
        <v>4760</v>
      </c>
      <c r="K2021">
        <v>1911</v>
      </c>
      <c r="L2021" s="32" t="s">
        <v>10485</v>
      </c>
    </row>
    <row r="2022" spans="1:12" x14ac:dyDescent="0.25">
      <c r="A2022">
        <v>369260</v>
      </c>
      <c r="B2022">
        <v>0.99370700000000001</v>
      </c>
      <c r="C2022">
        <v>1</v>
      </c>
      <c r="D2022" t="s">
        <v>668</v>
      </c>
      <c r="E2022" t="s">
        <v>4731</v>
      </c>
      <c r="F2022" t="s">
        <v>4756</v>
      </c>
      <c r="G2022" t="s">
        <v>659</v>
      </c>
      <c r="H2022" t="s">
        <v>662</v>
      </c>
      <c r="I2022" t="s">
        <v>669</v>
      </c>
      <c r="J2022" t="s">
        <v>4760</v>
      </c>
      <c r="K2022">
        <v>2927</v>
      </c>
      <c r="L2022" s="32" t="s">
        <v>10486</v>
      </c>
    </row>
    <row r="2023" spans="1:12" x14ac:dyDescent="0.25">
      <c r="A2023">
        <v>369534</v>
      </c>
      <c r="B2023">
        <v>5.381958</v>
      </c>
      <c r="C2023">
        <v>0</v>
      </c>
      <c r="D2023" t="s">
        <v>680</v>
      </c>
      <c r="E2023" t="s">
        <v>4731</v>
      </c>
      <c r="F2023" t="s">
        <v>4756</v>
      </c>
      <c r="G2023" t="s">
        <v>659</v>
      </c>
      <c r="H2023" t="s">
        <v>681</v>
      </c>
      <c r="I2023" t="s">
        <v>682</v>
      </c>
      <c r="J2023" t="s">
        <v>4760</v>
      </c>
      <c r="K2023">
        <v>3298</v>
      </c>
      <c r="L2023" s="32" t="s">
        <v>10487</v>
      </c>
    </row>
    <row r="2024" spans="1:12" x14ac:dyDescent="0.25">
      <c r="A2024">
        <v>175434</v>
      </c>
      <c r="B2024">
        <v>23.064617999999999</v>
      </c>
      <c r="C2024">
        <v>2</v>
      </c>
      <c r="D2024" t="s">
        <v>736</v>
      </c>
      <c r="E2024" t="s">
        <v>4731</v>
      </c>
      <c r="F2024" t="s">
        <v>4756</v>
      </c>
      <c r="G2024" t="s">
        <v>4758</v>
      </c>
      <c r="H2024" t="s">
        <v>4758</v>
      </c>
      <c r="I2024" t="s">
        <v>737</v>
      </c>
      <c r="J2024" t="s">
        <v>4760</v>
      </c>
      <c r="K2024">
        <v>794</v>
      </c>
      <c r="L2024" s="32" t="s">
        <v>10488</v>
      </c>
    </row>
    <row r="2025" spans="1:12" x14ac:dyDescent="0.25">
      <c r="A2025">
        <v>369560</v>
      </c>
      <c r="B2025">
        <v>1.44899</v>
      </c>
      <c r="C2025">
        <v>3</v>
      </c>
      <c r="D2025" t="s">
        <v>683</v>
      </c>
      <c r="E2025" t="s">
        <v>4731</v>
      </c>
      <c r="F2025" t="s">
        <v>4756</v>
      </c>
      <c r="G2025" t="s">
        <v>659</v>
      </c>
      <c r="H2025" t="s">
        <v>681</v>
      </c>
      <c r="I2025" t="s">
        <v>684</v>
      </c>
      <c r="J2025" t="s">
        <v>4760</v>
      </c>
      <c r="K2025">
        <v>2229</v>
      </c>
      <c r="L2025" s="32" t="s">
        <v>10489</v>
      </c>
    </row>
    <row r="2026" spans="1:12" x14ac:dyDescent="0.25">
      <c r="A2026">
        <v>175283</v>
      </c>
      <c r="B2026">
        <v>201.70039399999999</v>
      </c>
      <c r="C2026">
        <v>3</v>
      </c>
      <c r="D2026" t="s">
        <v>721</v>
      </c>
      <c r="E2026" t="s">
        <v>4731</v>
      </c>
      <c r="F2026" t="s">
        <v>4756</v>
      </c>
      <c r="G2026" t="s">
        <v>4758</v>
      </c>
      <c r="H2026" t="s">
        <v>4758</v>
      </c>
      <c r="I2026" t="s">
        <v>722</v>
      </c>
      <c r="J2026" t="s">
        <v>4760</v>
      </c>
      <c r="K2026">
        <v>3298</v>
      </c>
      <c r="L2026" s="32" t="s">
        <v>10490</v>
      </c>
    </row>
    <row r="2027" spans="1:12" x14ac:dyDescent="0.25">
      <c r="A2027">
        <v>336017</v>
      </c>
      <c r="B2027">
        <v>34.768625999999998</v>
      </c>
      <c r="C2027">
        <v>2</v>
      </c>
      <c r="D2027" t="s">
        <v>804</v>
      </c>
      <c r="E2027" t="s">
        <v>4731</v>
      </c>
      <c r="F2027" t="s">
        <v>4756</v>
      </c>
      <c r="G2027" t="s">
        <v>4758</v>
      </c>
      <c r="H2027" t="s">
        <v>4758</v>
      </c>
      <c r="I2027" t="s">
        <v>805</v>
      </c>
      <c r="J2027" t="s">
        <v>4760</v>
      </c>
      <c r="K2027">
        <v>9246</v>
      </c>
      <c r="L2027" s="32" t="s">
        <v>10491</v>
      </c>
    </row>
    <row r="2028" spans="1:12" x14ac:dyDescent="0.25">
      <c r="A2028">
        <v>346942</v>
      </c>
      <c r="B2028">
        <v>26.064720000000001</v>
      </c>
      <c r="C2028">
        <v>0</v>
      </c>
      <c r="D2028" t="s">
        <v>827</v>
      </c>
      <c r="E2028" t="s">
        <v>4731</v>
      </c>
      <c r="F2028" t="s">
        <v>4756</v>
      </c>
      <c r="G2028" t="s">
        <v>659</v>
      </c>
      <c r="H2028" t="s">
        <v>4758</v>
      </c>
      <c r="I2028" t="s">
        <v>828</v>
      </c>
      <c r="J2028" t="s">
        <v>4760</v>
      </c>
      <c r="K2028">
        <v>7104</v>
      </c>
      <c r="L2028" s="32" t="s">
        <v>10492</v>
      </c>
    </row>
    <row r="2029" spans="1:12" x14ac:dyDescent="0.25">
      <c r="A2029">
        <v>336232</v>
      </c>
      <c r="B2029">
        <v>23.221177000000001</v>
      </c>
      <c r="C2029">
        <v>0</v>
      </c>
      <c r="D2029" t="s">
        <v>817</v>
      </c>
      <c r="E2029" t="s">
        <v>4731</v>
      </c>
      <c r="F2029" t="s">
        <v>4756</v>
      </c>
      <c r="G2029" t="s">
        <v>659</v>
      </c>
      <c r="H2029" t="s">
        <v>4758</v>
      </c>
      <c r="I2029" t="s">
        <v>818</v>
      </c>
      <c r="J2029" t="s">
        <v>4760</v>
      </c>
      <c r="K2029">
        <v>7143</v>
      </c>
      <c r="L2029" s="32" t="s">
        <v>10493</v>
      </c>
    </row>
    <row r="2030" spans="1:12" x14ac:dyDescent="0.25">
      <c r="A2030">
        <v>347002</v>
      </c>
      <c r="B2030">
        <v>12.007579</v>
      </c>
      <c r="C2030">
        <v>3</v>
      </c>
      <c r="D2030" t="s">
        <v>833</v>
      </c>
      <c r="E2030" t="s">
        <v>4731</v>
      </c>
      <c r="F2030" t="s">
        <v>4756</v>
      </c>
      <c r="G2030" t="s">
        <v>659</v>
      </c>
      <c r="H2030" t="s">
        <v>4758</v>
      </c>
      <c r="I2030" t="s">
        <v>834</v>
      </c>
      <c r="J2030" t="s">
        <v>4760</v>
      </c>
      <c r="K2030">
        <v>7896</v>
      </c>
      <c r="L2030" s="32" t="s">
        <v>10494</v>
      </c>
    </row>
    <row r="2031" spans="1:12" x14ac:dyDescent="0.25">
      <c r="A2031">
        <v>369720</v>
      </c>
      <c r="B2031">
        <v>106.44112800000001</v>
      </c>
      <c r="C2031">
        <v>3</v>
      </c>
      <c r="D2031" t="s">
        <v>699</v>
      </c>
      <c r="E2031" t="s">
        <v>4731</v>
      </c>
      <c r="F2031" t="s">
        <v>4756</v>
      </c>
      <c r="G2031" t="s">
        <v>659</v>
      </c>
      <c r="H2031" t="s">
        <v>4758</v>
      </c>
      <c r="I2031" t="s">
        <v>700</v>
      </c>
      <c r="J2031" t="s">
        <v>4760</v>
      </c>
      <c r="K2031">
        <v>1420</v>
      </c>
      <c r="L2031" s="32" t="s">
        <v>10495</v>
      </c>
    </row>
    <row r="2032" spans="1:12" x14ac:dyDescent="0.25">
      <c r="A2032">
        <v>175671</v>
      </c>
      <c r="B2032">
        <v>5.1827129999999997</v>
      </c>
      <c r="C2032">
        <v>0</v>
      </c>
      <c r="D2032" t="s">
        <v>761</v>
      </c>
      <c r="E2032" t="s">
        <v>4731</v>
      </c>
      <c r="F2032" t="s">
        <v>4756</v>
      </c>
      <c r="G2032" t="s">
        <v>4758</v>
      </c>
      <c r="H2032" t="s">
        <v>4758</v>
      </c>
      <c r="I2032" t="s">
        <v>3122</v>
      </c>
      <c r="J2032" t="s">
        <v>4760</v>
      </c>
      <c r="K2032">
        <v>5320</v>
      </c>
      <c r="L2032" s="32" t="s">
        <v>10496</v>
      </c>
    </row>
    <row r="2033" spans="1:12" x14ac:dyDescent="0.25">
      <c r="A2033">
        <v>189854</v>
      </c>
      <c r="B2033">
        <v>6.0797319999999999</v>
      </c>
      <c r="C2033">
        <v>2</v>
      </c>
      <c r="D2033" t="s">
        <v>823</v>
      </c>
      <c r="E2033" t="s">
        <v>4731</v>
      </c>
      <c r="F2033" t="s">
        <v>4756</v>
      </c>
      <c r="G2033" t="s">
        <v>4758</v>
      </c>
      <c r="H2033" t="s">
        <v>4758</v>
      </c>
      <c r="I2033" t="s">
        <v>824</v>
      </c>
      <c r="J2033" t="s">
        <v>4760</v>
      </c>
      <c r="K2033">
        <v>7304</v>
      </c>
      <c r="L2033" s="32" t="s">
        <v>10497</v>
      </c>
    </row>
    <row r="2034" spans="1:12" x14ac:dyDescent="0.25">
      <c r="A2034">
        <v>336062</v>
      </c>
      <c r="B2034">
        <v>1.3263149999999999</v>
      </c>
      <c r="C2034">
        <v>1</v>
      </c>
      <c r="D2034" t="s">
        <v>808</v>
      </c>
      <c r="E2034" t="s">
        <v>4731</v>
      </c>
      <c r="F2034" t="s">
        <v>4756</v>
      </c>
      <c r="G2034" t="s">
        <v>659</v>
      </c>
      <c r="H2034" t="s">
        <v>809</v>
      </c>
      <c r="I2034" t="s">
        <v>810</v>
      </c>
      <c r="J2034" t="s">
        <v>4760</v>
      </c>
      <c r="K2034">
        <v>5830</v>
      </c>
      <c r="L2034" s="32" t="s">
        <v>10498</v>
      </c>
    </row>
    <row r="2035" spans="1:12" x14ac:dyDescent="0.25">
      <c r="A2035">
        <v>336195</v>
      </c>
      <c r="B2035">
        <v>1.1666669999999999</v>
      </c>
      <c r="C2035">
        <v>2</v>
      </c>
      <c r="D2035" t="s">
        <v>813</v>
      </c>
      <c r="E2035" t="s">
        <v>4731</v>
      </c>
      <c r="F2035" t="s">
        <v>4756</v>
      </c>
      <c r="G2035" t="s">
        <v>659</v>
      </c>
      <c r="H2035" t="s">
        <v>809</v>
      </c>
      <c r="I2035" t="s">
        <v>814</v>
      </c>
      <c r="J2035" t="s">
        <v>4760</v>
      </c>
      <c r="K2035">
        <v>10478</v>
      </c>
      <c r="L2035" s="32" t="s">
        <v>10499</v>
      </c>
    </row>
    <row r="2036" spans="1:12" x14ac:dyDescent="0.25">
      <c r="A2036">
        <v>175327</v>
      </c>
      <c r="B2036">
        <v>32.732837000000004</v>
      </c>
      <c r="C2036">
        <v>1</v>
      </c>
      <c r="D2036" t="s">
        <v>726</v>
      </c>
      <c r="E2036" t="s">
        <v>4731</v>
      </c>
      <c r="F2036" t="s">
        <v>4756</v>
      </c>
      <c r="G2036" t="s">
        <v>724</v>
      </c>
      <c r="H2036" t="s">
        <v>4758</v>
      </c>
      <c r="I2036" t="s">
        <v>727</v>
      </c>
      <c r="J2036" t="s">
        <v>4760</v>
      </c>
      <c r="K2036">
        <v>1001</v>
      </c>
      <c r="L2036" s="32" t="s">
        <v>10500</v>
      </c>
    </row>
    <row r="2037" spans="1:12" x14ac:dyDescent="0.25">
      <c r="A2037">
        <v>175708</v>
      </c>
      <c r="B2037">
        <v>4.0939899999999998</v>
      </c>
      <c r="C2037">
        <v>2</v>
      </c>
      <c r="D2037" t="s">
        <v>762</v>
      </c>
      <c r="E2037" t="s">
        <v>4731</v>
      </c>
      <c r="F2037" t="s">
        <v>4756</v>
      </c>
      <c r="G2037" t="s">
        <v>724</v>
      </c>
      <c r="H2037" t="s">
        <v>4758</v>
      </c>
      <c r="I2037" t="s">
        <v>763</v>
      </c>
      <c r="J2037" t="s">
        <v>4760</v>
      </c>
      <c r="K2037">
        <v>8506</v>
      </c>
      <c r="L2037" s="32" t="s">
        <v>10501</v>
      </c>
    </row>
    <row r="2038" spans="1:12" x14ac:dyDescent="0.25">
      <c r="A2038">
        <v>175725</v>
      </c>
      <c r="B2038">
        <v>0.96469899999999997</v>
      </c>
      <c r="C2038">
        <v>1</v>
      </c>
      <c r="D2038" t="s">
        <v>764</v>
      </c>
      <c r="E2038" t="s">
        <v>4731</v>
      </c>
      <c r="F2038" t="s">
        <v>4756</v>
      </c>
      <c r="G2038" t="s">
        <v>724</v>
      </c>
      <c r="H2038" t="s">
        <v>765</v>
      </c>
      <c r="I2038" t="s">
        <v>766</v>
      </c>
      <c r="J2038" t="s">
        <v>4760</v>
      </c>
      <c r="K2038">
        <v>4872</v>
      </c>
      <c r="L2038" s="32" t="s">
        <v>10502</v>
      </c>
    </row>
    <row r="2039" spans="1:12" x14ac:dyDescent="0.25">
      <c r="A2039">
        <v>175744</v>
      </c>
      <c r="B2039">
        <v>1.005528</v>
      </c>
      <c r="C2039">
        <v>3</v>
      </c>
      <c r="D2039" t="s">
        <v>767</v>
      </c>
      <c r="E2039" t="s">
        <v>4731</v>
      </c>
      <c r="F2039" t="s">
        <v>4756</v>
      </c>
      <c r="G2039" t="s">
        <v>724</v>
      </c>
      <c r="H2039" t="s">
        <v>765</v>
      </c>
      <c r="I2039" t="s">
        <v>768</v>
      </c>
      <c r="J2039" t="s">
        <v>4760</v>
      </c>
      <c r="K2039">
        <v>1475</v>
      </c>
      <c r="L2039" s="32" t="s">
        <v>10503</v>
      </c>
    </row>
    <row r="2040" spans="1:12" x14ac:dyDescent="0.25">
      <c r="A2040">
        <v>175527</v>
      </c>
      <c r="B2040">
        <v>2.607834</v>
      </c>
      <c r="C2040">
        <v>2</v>
      </c>
      <c r="D2040" t="s">
        <v>747</v>
      </c>
      <c r="E2040" t="s">
        <v>4731</v>
      </c>
      <c r="F2040" t="s">
        <v>4756</v>
      </c>
      <c r="G2040" t="s">
        <v>732</v>
      </c>
      <c r="H2040" t="s">
        <v>739</v>
      </c>
      <c r="I2040" t="s">
        <v>748</v>
      </c>
      <c r="J2040" t="s">
        <v>4760</v>
      </c>
      <c r="K2040">
        <v>5877</v>
      </c>
      <c r="L2040" s="32" t="s">
        <v>10504</v>
      </c>
    </row>
    <row r="2041" spans="1:12" x14ac:dyDescent="0.25">
      <c r="A2041">
        <v>175452</v>
      </c>
      <c r="B2041">
        <v>0.99843999999999999</v>
      </c>
      <c r="C2041">
        <v>0</v>
      </c>
      <c r="D2041" t="s">
        <v>738</v>
      </c>
      <c r="E2041" t="s">
        <v>4731</v>
      </c>
      <c r="F2041" t="s">
        <v>4756</v>
      </c>
      <c r="G2041" t="s">
        <v>732</v>
      </c>
      <c r="H2041" t="s">
        <v>739</v>
      </c>
      <c r="I2041" t="s">
        <v>740</v>
      </c>
      <c r="J2041" t="s">
        <v>4760</v>
      </c>
      <c r="K2041">
        <v>3082</v>
      </c>
      <c r="L2041" s="32" t="s">
        <v>10505</v>
      </c>
    </row>
    <row r="2042" spans="1:12" x14ac:dyDescent="0.25">
      <c r="A2042">
        <v>175587</v>
      </c>
      <c r="B2042">
        <v>2.074951</v>
      </c>
      <c r="C2042">
        <v>1</v>
      </c>
      <c r="D2042" t="s">
        <v>753</v>
      </c>
      <c r="E2042" t="s">
        <v>4731</v>
      </c>
      <c r="F2042" t="s">
        <v>4756</v>
      </c>
      <c r="G2042" t="s">
        <v>732</v>
      </c>
      <c r="H2042" t="s">
        <v>739</v>
      </c>
      <c r="I2042" t="s">
        <v>754</v>
      </c>
      <c r="J2042" t="s">
        <v>4760</v>
      </c>
      <c r="K2042">
        <v>3991</v>
      </c>
      <c r="L2042" s="32" t="s">
        <v>10506</v>
      </c>
    </row>
    <row r="2043" spans="1:12" x14ac:dyDescent="0.25">
      <c r="A2043">
        <v>369576</v>
      </c>
      <c r="B2043">
        <v>2.0576349999999999</v>
      </c>
      <c r="C2043">
        <v>2</v>
      </c>
      <c r="D2043" t="s">
        <v>685</v>
      </c>
      <c r="E2043" t="s">
        <v>4731</v>
      </c>
      <c r="F2043" t="s">
        <v>4756</v>
      </c>
      <c r="G2043" t="s">
        <v>659</v>
      </c>
      <c r="H2043" t="s">
        <v>681</v>
      </c>
      <c r="I2043" t="s">
        <v>686</v>
      </c>
      <c r="J2043" t="s">
        <v>4760</v>
      </c>
      <c r="K2043">
        <v>1437</v>
      </c>
      <c r="L2043" s="32" t="s">
        <v>10507</v>
      </c>
    </row>
    <row r="2044" spans="1:12" x14ac:dyDescent="0.25">
      <c r="A2044">
        <v>336179</v>
      </c>
      <c r="B2044">
        <v>2.1480890000000001</v>
      </c>
      <c r="C2044">
        <v>1</v>
      </c>
      <c r="D2044" t="s">
        <v>811</v>
      </c>
      <c r="E2044" t="s">
        <v>4731</v>
      </c>
      <c r="F2044" t="s">
        <v>4756</v>
      </c>
      <c r="G2044" t="s">
        <v>659</v>
      </c>
      <c r="H2044" t="s">
        <v>4758</v>
      </c>
      <c r="I2044" t="s">
        <v>812</v>
      </c>
      <c r="J2044" t="s">
        <v>4760</v>
      </c>
      <c r="K2044">
        <v>7110</v>
      </c>
      <c r="L2044" s="32" t="s">
        <v>10508</v>
      </c>
    </row>
    <row r="2045" spans="1:12" x14ac:dyDescent="0.25">
      <c r="A2045">
        <v>346962</v>
      </c>
      <c r="B2045">
        <v>13.615092000000001</v>
      </c>
      <c r="C2045">
        <v>3</v>
      </c>
      <c r="D2045" t="s">
        <v>829</v>
      </c>
      <c r="E2045" t="s">
        <v>4731</v>
      </c>
      <c r="F2045" t="s">
        <v>4756</v>
      </c>
      <c r="G2045" t="s">
        <v>659</v>
      </c>
      <c r="H2045" t="s">
        <v>4758</v>
      </c>
      <c r="I2045" t="s">
        <v>830</v>
      </c>
      <c r="J2045" t="s">
        <v>4760</v>
      </c>
      <c r="K2045">
        <v>7280</v>
      </c>
      <c r="L2045" s="32" t="s">
        <v>10509</v>
      </c>
    </row>
    <row r="2046" spans="1:12" x14ac:dyDescent="0.25">
      <c r="A2046">
        <v>336252</v>
      </c>
      <c r="B2046">
        <v>11.68351</v>
      </c>
      <c r="C2046">
        <v>2</v>
      </c>
      <c r="D2046" t="s">
        <v>819</v>
      </c>
      <c r="E2046" t="s">
        <v>4731</v>
      </c>
      <c r="F2046" t="s">
        <v>4756</v>
      </c>
      <c r="G2046" t="s">
        <v>659</v>
      </c>
      <c r="H2046" t="s">
        <v>4758</v>
      </c>
      <c r="I2046" t="s">
        <v>820</v>
      </c>
      <c r="J2046" t="s">
        <v>4760</v>
      </c>
      <c r="K2046">
        <v>5695</v>
      </c>
      <c r="L2046" s="32" t="s">
        <v>10510</v>
      </c>
    </row>
    <row r="2047" spans="1:12" x14ac:dyDescent="0.25">
      <c r="A2047">
        <v>346916</v>
      </c>
      <c r="B2047">
        <v>69.148004</v>
      </c>
      <c r="C2047">
        <v>1</v>
      </c>
      <c r="D2047" t="s">
        <v>825</v>
      </c>
      <c r="E2047" t="s">
        <v>4731</v>
      </c>
      <c r="F2047" t="s">
        <v>4756</v>
      </c>
      <c r="G2047" t="s">
        <v>659</v>
      </c>
      <c r="H2047" t="s">
        <v>4758</v>
      </c>
      <c r="I2047" t="s">
        <v>826</v>
      </c>
      <c r="J2047" t="s">
        <v>4760</v>
      </c>
      <c r="K2047">
        <v>6800</v>
      </c>
      <c r="L2047" s="32" t="s">
        <v>10511</v>
      </c>
    </row>
    <row r="2048" spans="1:12" x14ac:dyDescent="0.25">
      <c r="A2048">
        <v>369818</v>
      </c>
      <c r="B2048">
        <v>0.74946800000000002</v>
      </c>
      <c r="C2048">
        <v>3</v>
      </c>
      <c r="D2048" t="s">
        <v>843</v>
      </c>
      <c r="E2048" t="s">
        <v>4733</v>
      </c>
      <c r="F2048" t="s">
        <v>4756</v>
      </c>
      <c r="G2048" t="s">
        <v>838</v>
      </c>
      <c r="H2048" t="s">
        <v>841</v>
      </c>
      <c r="I2048" t="s">
        <v>844</v>
      </c>
      <c r="J2048" t="s">
        <v>4760</v>
      </c>
      <c r="K2048">
        <v>1124</v>
      </c>
      <c r="L2048" s="32" t="s">
        <v>10512</v>
      </c>
    </row>
    <row r="2049" spans="1:12" x14ac:dyDescent="0.25">
      <c r="A2049">
        <v>369796</v>
      </c>
      <c r="B2049">
        <v>3.9203049999999999</v>
      </c>
      <c r="C2049">
        <v>2</v>
      </c>
      <c r="D2049" t="s">
        <v>840</v>
      </c>
      <c r="E2049" t="s">
        <v>4733</v>
      </c>
      <c r="F2049" t="s">
        <v>4756</v>
      </c>
      <c r="G2049" t="s">
        <v>838</v>
      </c>
      <c r="H2049" t="s">
        <v>841</v>
      </c>
      <c r="I2049" t="s">
        <v>842</v>
      </c>
      <c r="J2049" t="s">
        <v>4760</v>
      </c>
      <c r="K2049">
        <v>3743</v>
      </c>
      <c r="L2049" s="32" t="s">
        <v>10513</v>
      </c>
    </row>
    <row r="2050" spans="1:12" x14ac:dyDescent="0.25">
      <c r="A2050">
        <v>404398</v>
      </c>
      <c r="B2050">
        <v>1.9886330000000001</v>
      </c>
      <c r="C2050">
        <v>0</v>
      </c>
      <c r="D2050" t="s">
        <v>872</v>
      </c>
      <c r="E2050" t="s">
        <v>4733</v>
      </c>
      <c r="F2050" t="s">
        <v>4756</v>
      </c>
      <c r="G2050" t="s">
        <v>838</v>
      </c>
      <c r="H2050" t="s">
        <v>841</v>
      </c>
      <c r="I2050" t="s">
        <v>873</v>
      </c>
      <c r="J2050" t="s">
        <v>4760</v>
      </c>
      <c r="K2050">
        <v>1638</v>
      </c>
      <c r="L2050" s="32" t="s">
        <v>10514</v>
      </c>
    </row>
    <row r="2051" spans="1:12" x14ac:dyDescent="0.25">
      <c r="A2051">
        <v>404337</v>
      </c>
      <c r="B2051">
        <v>0.85193300000000005</v>
      </c>
      <c r="C2051">
        <v>1</v>
      </c>
      <c r="D2051" t="s">
        <v>866</v>
      </c>
      <c r="E2051" t="s">
        <v>4733</v>
      </c>
      <c r="F2051" t="s">
        <v>4756</v>
      </c>
      <c r="G2051" t="s">
        <v>838</v>
      </c>
      <c r="H2051" t="s">
        <v>841</v>
      </c>
      <c r="I2051" t="s">
        <v>867</v>
      </c>
      <c r="J2051" t="s">
        <v>4760</v>
      </c>
      <c r="K2051">
        <v>888</v>
      </c>
      <c r="L2051" s="32" t="s">
        <v>10515</v>
      </c>
    </row>
    <row r="2052" spans="1:12" x14ac:dyDescent="0.25">
      <c r="A2052">
        <v>83073</v>
      </c>
      <c r="B2052">
        <v>125.99852199999999</v>
      </c>
      <c r="C2052">
        <v>1</v>
      </c>
      <c r="D2052" t="s">
        <v>837</v>
      </c>
      <c r="E2052" t="s">
        <v>4733</v>
      </c>
      <c r="F2052" t="s">
        <v>4756</v>
      </c>
      <c r="G2052" t="s">
        <v>838</v>
      </c>
      <c r="H2052" t="s">
        <v>4758</v>
      </c>
      <c r="I2052" t="s">
        <v>839</v>
      </c>
      <c r="J2052" t="s">
        <v>4760</v>
      </c>
      <c r="K2052">
        <v>2058</v>
      </c>
      <c r="L2052" s="32" t="s">
        <v>10516</v>
      </c>
    </row>
    <row r="2053" spans="1:12" x14ac:dyDescent="0.25">
      <c r="A2053">
        <v>607186</v>
      </c>
      <c r="B2053">
        <v>214.328429</v>
      </c>
      <c r="C2053">
        <v>2</v>
      </c>
      <c r="D2053" t="s">
        <v>7331</v>
      </c>
      <c r="E2053" t="s">
        <v>4733</v>
      </c>
      <c r="F2053" t="s">
        <v>4756</v>
      </c>
      <c r="G2053" t="s">
        <v>856</v>
      </c>
      <c r="H2053" t="s">
        <v>4758</v>
      </c>
      <c r="I2053" t="s">
        <v>7332</v>
      </c>
      <c r="J2053" t="s">
        <v>4760</v>
      </c>
      <c r="K2053">
        <v>769</v>
      </c>
      <c r="L2053" s="32" t="s">
        <v>10517</v>
      </c>
    </row>
    <row r="2054" spans="1:12" x14ac:dyDescent="0.25">
      <c r="A2054">
        <v>449749</v>
      </c>
      <c r="B2054">
        <v>36.326949999999997</v>
      </c>
      <c r="C2054">
        <v>2</v>
      </c>
      <c r="D2054" t="s">
        <v>849</v>
      </c>
      <c r="E2054" t="s">
        <v>4733</v>
      </c>
      <c r="F2054" t="s">
        <v>4756</v>
      </c>
      <c r="G2054" t="s">
        <v>838</v>
      </c>
      <c r="H2054" t="s">
        <v>4758</v>
      </c>
      <c r="I2054" t="s">
        <v>850</v>
      </c>
      <c r="J2054" t="s">
        <v>4760</v>
      </c>
      <c r="K2054">
        <v>5163</v>
      </c>
      <c r="L2054" s="32" t="s">
        <v>10518</v>
      </c>
    </row>
    <row r="2055" spans="1:12" x14ac:dyDescent="0.25">
      <c r="A2055">
        <v>404377</v>
      </c>
      <c r="B2055">
        <v>3.3944459999999999</v>
      </c>
      <c r="C2055">
        <v>0</v>
      </c>
      <c r="D2055" t="s">
        <v>870</v>
      </c>
      <c r="E2055" t="s">
        <v>4733</v>
      </c>
      <c r="F2055" t="s">
        <v>4756</v>
      </c>
      <c r="G2055" t="s">
        <v>838</v>
      </c>
      <c r="H2055" t="s">
        <v>841</v>
      </c>
      <c r="I2055" t="s">
        <v>871</v>
      </c>
      <c r="J2055" t="s">
        <v>4760</v>
      </c>
      <c r="K2055">
        <v>3593</v>
      </c>
      <c r="L2055" s="32" t="s">
        <v>10519</v>
      </c>
    </row>
    <row r="2056" spans="1:12" x14ac:dyDescent="0.25">
      <c r="A2056">
        <v>404438</v>
      </c>
      <c r="B2056">
        <v>2.4594640000000001</v>
      </c>
      <c r="C2056">
        <v>2</v>
      </c>
      <c r="D2056" t="s">
        <v>876</v>
      </c>
      <c r="E2056" t="s">
        <v>4733</v>
      </c>
      <c r="F2056" t="s">
        <v>4756</v>
      </c>
      <c r="G2056" t="s">
        <v>838</v>
      </c>
      <c r="H2056" t="s">
        <v>841</v>
      </c>
      <c r="I2056" t="s">
        <v>877</v>
      </c>
      <c r="J2056" t="s">
        <v>4760</v>
      </c>
      <c r="K2056">
        <v>839</v>
      </c>
      <c r="L2056" s="32" t="s">
        <v>10520</v>
      </c>
    </row>
    <row r="2057" spans="1:12" x14ac:dyDescent="0.25">
      <c r="A2057">
        <v>404358</v>
      </c>
      <c r="B2057">
        <v>1.707271</v>
      </c>
      <c r="C2057">
        <v>3</v>
      </c>
      <c r="D2057" t="s">
        <v>868</v>
      </c>
      <c r="E2057" t="s">
        <v>4733</v>
      </c>
      <c r="F2057" t="s">
        <v>4756</v>
      </c>
      <c r="G2057" t="s">
        <v>838</v>
      </c>
      <c r="H2057" t="s">
        <v>841</v>
      </c>
      <c r="I2057" t="s">
        <v>869</v>
      </c>
      <c r="J2057" t="s">
        <v>4760</v>
      </c>
      <c r="K2057">
        <v>2080</v>
      </c>
      <c r="L2057" s="32" t="s">
        <v>10521</v>
      </c>
    </row>
    <row r="2058" spans="1:12" x14ac:dyDescent="0.25">
      <c r="A2058">
        <v>449728</v>
      </c>
      <c r="B2058">
        <v>131.202639</v>
      </c>
      <c r="C2058">
        <v>0</v>
      </c>
      <c r="D2058" t="s">
        <v>847</v>
      </c>
      <c r="E2058" t="s">
        <v>4733</v>
      </c>
      <c r="F2058" t="s">
        <v>4756</v>
      </c>
      <c r="G2058" t="s">
        <v>4758</v>
      </c>
      <c r="H2058" t="s">
        <v>4758</v>
      </c>
      <c r="I2058" t="s">
        <v>848</v>
      </c>
      <c r="J2058" t="s">
        <v>4760</v>
      </c>
      <c r="K2058">
        <v>1612</v>
      </c>
      <c r="L2058" s="32" t="s">
        <v>10522</v>
      </c>
    </row>
    <row r="2059" spans="1:12" x14ac:dyDescent="0.25">
      <c r="A2059">
        <v>404280</v>
      </c>
      <c r="B2059">
        <v>0.24849499999999999</v>
      </c>
      <c r="C2059">
        <v>1</v>
      </c>
      <c r="D2059" t="s">
        <v>860</v>
      </c>
      <c r="E2059" t="s">
        <v>4733</v>
      </c>
      <c r="F2059" t="s">
        <v>4756</v>
      </c>
      <c r="G2059" t="s">
        <v>838</v>
      </c>
      <c r="H2059" t="s">
        <v>841</v>
      </c>
      <c r="I2059" t="s">
        <v>861</v>
      </c>
      <c r="J2059" t="s">
        <v>4760</v>
      </c>
      <c r="K2059">
        <v>1170</v>
      </c>
      <c r="L2059" s="32" t="s">
        <v>10523</v>
      </c>
    </row>
    <row r="2060" spans="1:12" x14ac:dyDescent="0.25">
      <c r="A2060">
        <v>404477</v>
      </c>
      <c r="B2060">
        <v>59.504207000000001</v>
      </c>
      <c r="C2060">
        <v>1</v>
      </c>
      <c r="D2060" t="s">
        <v>880</v>
      </c>
      <c r="E2060" t="s">
        <v>4733</v>
      </c>
      <c r="F2060" t="s">
        <v>4756</v>
      </c>
      <c r="G2060" t="s">
        <v>838</v>
      </c>
      <c r="H2060" t="s">
        <v>4758</v>
      </c>
      <c r="I2060" t="s">
        <v>881</v>
      </c>
      <c r="J2060" t="s">
        <v>4760</v>
      </c>
      <c r="K2060">
        <v>685</v>
      </c>
      <c r="L2060" s="32" t="s">
        <v>10524</v>
      </c>
    </row>
    <row r="2061" spans="1:12" x14ac:dyDescent="0.25">
      <c r="A2061">
        <v>450220</v>
      </c>
      <c r="B2061">
        <v>168.39062300000001</v>
      </c>
      <c r="C2061">
        <v>1</v>
      </c>
      <c r="D2061" t="s">
        <v>853</v>
      </c>
      <c r="E2061" t="s">
        <v>4733</v>
      </c>
      <c r="F2061" t="s">
        <v>4756</v>
      </c>
      <c r="G2061" t="s">
        <v>4758</v>
      </c>
      <c r="H2061" t="s">
        <v>4758</v>
      </c>
      <c r="I2061" t="s">
        <v>854</v>
      </c>
      <c r="J2061" t="s">
        <v>4760</v>
      </c>
      <c r="K2061">
        <v>1251</v>
      </c>
      <c r="L2061" s="32" t="s">
        <v>10525</v>
      </c>
    </row>
    <row r="2062" spans="1:12" x14ac:dyDescent="0.25">
      <c r="A2062">
        <v>450242</v>
      </c>
      <c r="B2062">
        <v>67.901446000000007</v>
      </c>
      <c r="C2062">
        <v>3</v>
      </c>
      <c r="D2062" t="s">
        <v>855</v>
      </c>
      <c r="E2062" t="s">
        <v>4733</v>
      </c>
      <c r="F2062" t="s">
        <v>4756</v>
      </c>
      <c r="G2062" t="s">
        <v>856</v>
      </c>
      <c r="H2062" t="s">
        <v>4758</v>
      </c>
      <c r="I2062" t="s">
        <v>857</v>
      </c>
      <c r="J2062" t="s">
        <v>4760</v>
      </c>
      <c r="K2062">
        <v>1122</v>
      </c>
      <c r="L2062" s="32" t="s">
        <v>10526</v>
      </c>
    </row>
    <row r="2063" spans="1:12" x14ac:dyDescent="0.25">
      <c r="A2063">
        <v>404299</v>
      </c>
      <c r="B2063">
        <v>1.4901169999999999</v>
      </c>
      <c r="C2063">
        <v>0</v>
      </c>
      <c r="D2063" t="s">
        <v>862</v>
      </c>
      <c r="E2063" t="s">
        <v>4733</v>
      </c>
      <c r="F2063" t="s">
        <v>4756</v>
      </c>
      <c r="G2063" t="s">
        <v>838</v>
      </c>
      <c r="H2063" t="s">
        <v>841</v>
      </c>
      <c r="I2063" t="s">
        <v>863</v>
      </c>
      <c r="J2063" t="s">
        <v>4760</v>
      </c>
      <c r="K2063">
        <v>1049</v>
      </c>
      <c r="L2063" s="32" t="s">
        <v>10527</v>
      </c>
    </row>
    <row r="2064" spans="1:12" x14ac:dyDescent="0.25">
      <c r="A2064">
        <v>404874</v>
      </c>
      <c r="B2064">
        <v>114.49478000000001</v>
      </c>
      <c r="C2064">
        <v>0</v>
      </c>
      <c r="D2064" t="s">
        <v>884</v>
      </c>
      <c r="E2064" t="s">
        <v>4733</v>
      </c>
      <c r="F2064" t="s">
        <v>4756</v>
      </c>
      <c r="G2064" t="s">
        <v>838</v>
      </c>
      <c r="H2064" t="s">
        <v>4758</v>
      </c>
      <c r="I2064" t="s">
        <v>885</v>
      </c>
      <c r="J2064" t="s">
        <v>4760</v>
      </c>
      <c r="K2064">
        <v>5022</v>
      </c>
      <c r="L2064" s="32" t="s">
        <v>10528</v>
      </c>
    </row>
    <row r="2065" spans="1:12" x14ac:dyDescent="0.25">
      <c r="A2065">
        <v>404419</v>
      </c>
      <c r="B2065">
        <v>2.3108080000000002</v>
      </c>
      <c r="C2065">
        <v>3</v>
      </c>
      <c r="D2065" t="s">
        <v>874</v>
      </c>
      <c r="E2065" t="s">
        <v>4733</v>
      </c>
      <c r="F2065" t="s">
        <v>4756</v>
      </c>
      <c r="G2065" t="s">
        <v>838</v>
      </c>
      <c r="H2065" t="s">
        <v>841</v>
      </c>
      <c r="I2065" t="s">
        <v>875</v>
      </c>
      <c r="J2065" t="s">
        <v>4760</v>
      </c>
      <c r="K2065">
        <v>812</v>
      </c>
      <c r="L2065" s="32" t="s">
        <v>10529</v>
      </c>
    </row>
    <row r="2066" spans="1:12" x14ac:dyDescent="0.25">
      <c r="A2066">
        <v>404457</v>
      </c>
      <c r="B2066">
        <v>27.603368</v>
      </c>
      <c r="C2066">
        <v>3</v>
      </c>
      <c r="D2066" t="s">
        <v>878</v>
      </c>
      <c r="E2066" t="s">
        <v>4733</v>
      </c>
      <c r="F2066" t="s">
        <v>4756</v>
      </c>
      <c r="G2066" t="s">
        <v>838</v>
      </c>
      <c r="H2066" t="s">
        <v>4758</v>
      </c>
      <c r="I2066" t="s">
        <v>879</v>
      </c>
      <c r="J2066" t="s">
        <v>4760</v>
      </c>
      <c r="K2066">
        <v>4722</v>
      </c>
      <c r="L2066" s="32" t="s">
        <v>10530</v>
      </c>
    </row>
    <row r="2067" spans="1:12" x14ac:dyDescent="0.25">
      <c r="A2067">
        <v>404319</v>
      </c>
      <c r="B2067">
        <v>0.42895</v>
      </c>
      <c r="C2067">
        <v>2</v>
      </c>
      <c r="D2067" t="s">
        <v>864</v>
      </c>
      <c r="E2067" t="s">
        <v>4733</v>
      </c>
      <c r="F2067" t="s">
        <v>4756</v>
      </c>
      <c r="G2067" t="s">
        <v>838</v>
      </c>
      <c r="H2067" t="s">
        <v>841</v>
      </c>
      <c r="I2067" t="s">
        <v>865</v>
      </c>
      <c r="J2067" t="s">
        <v>4760</v>
      </c>
      <c r="K2067">
        <v>2170</v>
      </c>
      <c r="L2067" s="32" t="s">
        <v>10531</v>
      </c>
    </row>
    <row r="2068" spans="1:12" x14ac:dyDescent="0.25">
      <c r="A2068">
        <v>449711</v>
      </c>
      <c r="B2068">
        <v>48.129469</v>
      </c>
      <c r="C2068">
        <v>1</v>
      </c>
      <c r="D2068" t="s">
        <v>845</v>
      </c>
      <c r="E2068" t="s">
        <v>4733</v>
      </c>
      <c r="F2068" t="s">
        <v>4756</v>
      </c>
      <c r="G2068" t="s">
        <v>838</v>
      </c>
      <c r="H2068" t="s">
        <v>4758</v>
      </c>
      <c r="I2068" t="s">
        <v>846</v>
      </c>
      <c r="J2068" t="s">
        <v>4760</v>
      </c>
      <c r="K2068">
        <v>4652</v>
      </c>
      <c r="L2068" s="32" t="s">
        <v>10532</v>
      </c>
    </row>
    <row r="2069" spans="1:12" x14ac:dyDescent="0.25">
      <c r="A2069">
        <v>404262</v>
      </c>
      <c r="B2069">
        <v>1.1249709999999999</v>
      </c>
      <c r="C2069">
        <v>2</v>
      </c>
      <c r="D2069" t="s">
        <v>858</v>
      </c>
      <c r="E2069" t="s">
        <v>4733</v>
      </c>
      <c r="F2069" t="s">
        <v>4756</v>
      </c>
      <c r="G2069" t="s">
        <v>838</v>
      </c>
      <c r="H2069" t="s">
        <v>4758</v>
      </c>
      <c r="I2069" t="s">
        <v>859</v>
      </c>
      <c r="J2069" t="s">
        <v>4760</v>
      </c>
      <c r="K2069">
        <v>1010</v>
      </c>
      <c r="L2069" s="32" t="s">
        <v>10533</v>
      </c>
    </row>
    <row r="2070" spans="1:12" x14ac:dyDescent="0.25">
      <c r="A2070">
        <v>404499</v>
      </c>
      <c r="B2070">
        <v>155.71411499999999</v>
      </c>
      <c r="C2070">
        <v>3</v>
      </c>
      <c r="D2070" t="s">
        <v>882</v>
      </c>
      <c r="E2070" t="s">
        <v>4733</v>
      </c>
      <c r="F2070" t="s">
        <v>4756</v>
      </c>
      <c r="G2070" t="s">
        <v>4758</v>
      </c>
      <c r="H2070" t="s">
        <v>4758</v>
      </c>
      <c r="I2070" t="s">
        <v>883</v>
      </c>
      <c r="J2070" t="s">
        <v>4760</v>
      </c>
      <c r="K2070">
        <v>100</v>
      </c>
      <c r="L2070" s="32" t="s">
        <v>10534</v>
      </c>
    </row>
    <row r="2071" spans="1:12" x14ac:dyDescent="0.25">
      <c r="A2071">
        <v>450202</v>
      </c>
      <c r="B2071">
        <v>68.831817999999998</v>
      </c>
      <c r="C2071">
        <v>0</v>
      </c>
      <c r="D2071" t="s">
        <v>851</v>
      </c>
      <c r="E2071" t="s">
        <v>4733</v>
      </c>
      <c r="F2071" t="s">
        <v>4756</v>
      </c>
      <c r="G2071" t="s">
        <v>838</v>
      </c>
      <c r="H2071" t="s">
        <v>4758</v>
      </c>
      <c r="I2071" t="s">
        <v>852</v>
      </c>
      <c r="J2071" t="s">
        <v>4760</v>
      </c>
      <c r="K2071">
        <v>148</v>
      </c>
      <c r="L2071" s="32" t="s">
        <v>10535</v>
      </c>
    </row>
    <row r="2072" spans="1:12" x14ac:dyDescent="0.25">
      <c r="A2072">
        <v>1177812</v>
      </c>
      <c r="B2072">
        <v>5.0323760000000002</v>
      </c>
      <c r="C2072">
        <v>1</v>
      </c>
      <c r="D2072" t="s">
        <v>7387</v>
      </c>
      <c r="E2072" t="s">
        <v>4735</v>
      </c>
      <c r="F2072" t="s">
        <v>4756</v>
      </c>
      <c r="G2072" t="s">
        <v>7367</v>
      </c>
      <c r="H2072" t="s">
        <v>4758</v>
      </c>
      <c r="I2072" t="s">
        <v>7388</v>
      </c>
      <c r="J2072" t="s">
        <v>4760</v>
      </c>
      <c r="K2072">
        <v>2212</v>
      </c>
      <c r="L2072" s="32" t="s">
        <v>10578</v>
      </c>
    </row>
    <row r="2073" spans="1:12" x14ac:dyDescent="0.25">
      <c r="A2073">
        <v>1099601</v>
      </c>
      <c r="B2073">
        <v>20.913945999999999</v>
      </c>
      <c r="C2073">
        <v>3</v>
      </c>
      <c r="D2073" t="s">
        <v>4285</v>
      </c>
      <c r="E2073" t="s">
        <v>4735</v>
      </c>
      <c r="F2073" t="s">
        <v>4756</v>
      </c>
      <c r="G2073" t="s">
        <v>7431</v>
      </c>
      <c r="H2073" t="s">
        <v>4758</v>
      </c>
      <c r="I2073" t="s">
        <v>4286</v>
      </c>
      <c r="J2073" t="s">
        <v>4760</v>
      </c>
      <c r="K2073">
        <v>7</v>
      </c>
      <c r="L2073" s="32" t="s">
        <v>10579</v>
      </c>
    </row>
    <row r="2074" spans="1:12" x14ac:dyDescent="0.25">
      <c r="A2074">
        <v>1177970</v>
      </c>
      <c r="B2074">
        <v>3.2117840000000002</v>
      </c>
      <c r="C2074">
        <v>3</v>
      </c>
      <c r="D2074" t="s">
        <v>7405</v>
      </c>
      <c r="E2074" t="s">
        <v>4735</v>
      </c>
      <c r="F2074" t="s">
        <v>4756</v>
      </c>
      <c r="G2074" t="s">
        <v>7351</v>
      </c>
      <c r="H2074" t="s">
        <v>7403</v>
      </c>
      <c r="I2074" t="s">
        <v>7406</v>
      </c>
      <c r="J2074" t="s">
        <v>4760</v>
      </c>
      <c r="K2074">
        <v>4661</v>
      </c>
      <c r="L2074" s="32" t="s">
        <v>10580</v>
      </c>
    </row>
    <row r="2075" spans="1:12" x14ac:dyDescent="0.25">
      <c r="A2075">
        <v>1124227</v>
      </c>
      <c r="B2075">
        <v>0.64299499999999998</v>
      </c>
      <c r="C2075">
        <v>3</v>
      </c>
      <c r="D2075" t="s">
        <v>4229</v>
      </c>
      <c r="E2075" t="s">
        <v>4735</v>
      </c>
      <c r="F2075" t="s">
        <v>4756</v>
      </c>
      <c r="G2075" t="s">
        <v>7367</v>
      </c>
      <c r="H2075" t="s">
        <v>4221</v>
      </c>
      <c r="I2075" t="s">
        <v>4230</v>
      </c>
      <c r="J2075" t="s">
        <v>4760</v>
      </c>
      <c r="K2075">
        <v>2164</v>
      </c>
      <c r="L2075" s="32" t="s">
        <v>10581</v>
      </c>
    </row>
    <row r="2076" spans="1:12" x14ac:dyDescent="0.25">
      <c r="A2076">
        <v>1099859</v>
      </c>
      <c r="B2076">
        <v>2.2302209999999998</v>
      </c>
      <c r="C2076">
        <v>3</v>
      </c>
      <c r="D2076" t="s">
        <v>4309</v>
      </c>
      <c r="E2076" t="s">
        <v>4735</v>
      </c>
      <c r="F2076" t="s">
        <v>4756</v>
      </c>
      <c r="G2076" t="s">
        <v>7367</v>
      </c>
      <c r="H2076" t="s">
        <v>4758</v>
      </c>
      <c r="I2076" t="s">
        <v>4310</v>
      </c>
      <c r="J2076" t="s">
        <v>4760</v>
      </c>
      <c r="K2076">
        <v>1120</v>
      </c>
      <c r="L2076" s="32" t="s">
        <v>10582</v>
      </c>
    </row>
    <row r="2077" spans="1:12" x14ac:dyDescent="0.25">
      <c r="A2077">
        <v>1177952</v>
      </c>
      <c r="B2077">
        <v>0.79156599999999999</v>
      </c>
      <c r="C2077">
        <v>1</v>
      </c>
      <c r="D2077" t="s">
        <v>7402</v>
      </c>
      <c r="E2077" t="s">
        <v>4735</v>
      </c>
      <c r="F2077" t="s">
        <v>4756</v>
      </c>
      <c r="G2077" t="s">
        <v>4758</v>
      </c>
      <c r="H2077" t="s">
        <v>7403</v>
      </c>
      <c r="I2077" t="s">
        <v>7404</v>
      </c>
      <c r="J2077" t="s">
        <v>4760</v>
      </c>
      <c r="K2077">
        <v>2802</v>
      </c>
      <c r="L2077" s="32" t="s">
        <v>10583</v>
      </c>
    </row>
    <row r="2078" spans="1:12" x14ac:dyDescent="0.25">
      <c r="A2078">
        <v>1124168</v>
      </c>
      <c r="B2078">
        <v>0.60733800000000004</v>
      </c>
      <c r="C2078">
        <v>0</v>
      </c>
      <c r="D2078" t="s">
        <v>4223</v>
      </c>
      <c r="E2078" t="s">
        <v>4735</v>
      </c>
      <c r="F2078" t="s">
        <v>4756</v>
      </c>
      <c r="G2078" t="s">
        <v>7367</v>
      </c>
      <c r="H2078" t="s">
        <v>4221</v>
      </c>
      <c r="I2078" t="s">
        <v>4224</v>
      </c>
      <c r="J2078" t="s">
        <v>4760</v>
      </c>
      <c r="K2078">
        <v>1160</v>
      </c>
      <c r="L2078" s="32" t="s">
        <v>10584</v>
      </c>
    </row>
    <row r="2079" spans="1:12" x14ac:dyDescent="0.25">
      <c r="A2079">
        <v>1124268</v>
      </c>
      <c r="B2079">
        <v>0.45180199999999998</v>
      </c>
      <c r="C2079">
        <v>1</v>
      </c>
      <c r="D2079" t="s">
        <v>4233</v>
      </c>
      <c r="E2079" t="s">
        <v>4735</v>
      </c>
      <c r="F2079" t="s">
        <v>4756</v>
      </c>
      <c r="G2079" t="s">
        <v>7367</v>
      </c>
      <c r="H2079" t="s">
        <v>4221</v>
      </c>
      <c r="I2079" t="s">
        <v>4234</v>
      </c>
      <c r="J2079" t="s">
        <v>4760</v>
      </c>
      <c r="K2079">
        <v>832</v>
      </c>
      <c r="L2079" s="32" t="s">
        <v>10585</v>
      </c>
    </row>
    <row r="2080" spans="1:12" x14ac:dyDescent="0.25">
      <c r="A2080">
        <v>1124413</v>
      </c>
      <c r="B2080">
        <v>0.66078700000000001</v>
      </c>
      <c r="C2080">
        <v>2</v>
      </c>
      <c r="D2080" t="s">
        <v>4247</v>
      </c>
      <c r="E2080" t="s">
        <v>4735</v>
      </c>
      <c r="F2080" t="s">
        <v>4756</v>
      </c>
      <c r="G2080" t="s">
        <v>7367</v>
      </c>
      <c r="H2080" t="s">
        <v>4758</v>
      </c>
      <c r="I2080" t="s">
        <v>4248</v>
      </c>
      <c r="J2080" t="s">
        <v>4760</v>
      </c>
      <c r="K2080">
        <v>1371</v>
      </c>
      <c r="L2080" s="32" t="s">
        <v>10586</v>
      </c>
    </row>
    <row r="2081" spans="1:12" x14ac:dyDescent="0.25">
      <c r="A2081">
        <v>1177737</v>
      </c>
      <c r="B2081">
        <v>32.651733</v>
      </c>
      <c r="C2081">
        <v>1</v>
      </c>
      <c r="D2081" t="s">
        <v>7379</v>
      </c>
      <c r="E2081" t="s">
        <v>4735</v>
      </c>
      <c r="F2081" t="s">
        <v>4756</v>
      </c>
      <c r="G2081" t="s">
        <v>7367</v>
      </c>
      <c r="H2081" t="s">
        <v>4758</v>
      </c>
      <c r="I2081" t="s">
        <v>7380</v>
      </c>
      <c r="J2081" t="s">
        <v>4760</v>
      </c>
      <c r="K2081">
        <v>2116</v>
      </c>
      <c r="L2081" s="32" t="s">
        <v>10587</v>
      </c>
    </row>
    <row r="2082" spans="1:12" x14ac:dyDescent="0.25">
      <c r="A2082">
        <v>1124433</v>
      </c>
      <c r="B2082">
        <v>1.9829190000000001</v>
      </c>
      <c r="C2082">
        <v>1</v>
      </c>
      <c r="D2082" t="s">
        <v>4249</v>
      </c>
      <c r="E2082" t="s">
        <v>4735</v>
      </c>
      <c r="F2082" t="s">
        <v>4756</v>
      </c>
      <c r="G2082" t="s">
        <v>7367</v>
      </c>
      <c r="H2082" t="s">
        <v>4758</v>
      </c>
      <c r="I2082" t="s">
        <v>4250</v>
      </c>
      <c r="J2082" t="s">
        <v>4760</v>
      </c>
      <c r="K2082">
        <v>1641</v>
      </c>
      <c r="L2082" s="32" t="s">
        <v>10588</v>
      </c>
    </row>
    <row r="2083" spans="1:12" x14ac:dyDescent="0.25">
      <c r="A2083">
        <v>1178076</v>
      </c>
      <c r="B2083">
        <v>0.81108199999999997</v>
      </c>
      <c r="C2083">
        <v>1</v>
      </c>
      <c r="D2083" t="s">
        <v>7415</v>
      </c>
      <c r="E2083" t="s">
        <v>4735</v>
      </c>
      <c r="F2083" t="s">
        <v>4756</v>
      </c>
      <c r="G2083" t="s">
        <v>7367</v>
      </c>
      <c r="H2083" t="s">
        <v>7403</v>
      </c>
      <c r="I2083" t="s">
        <v>7416</v>
      </c>
      <c r="J2083" t="s">
        <v>4760</v>
      </c>
      <c r="K2083">
        <v>4012</v>
      </c>
      <c r="L2083" s="32" t="s">
        <v>10589</v>
      </c>
    </row>
    <row r="2084" spans="1:12" x14ac:dyDescent="0.25">
      <c r="A2084">
        <v>1177673</v>
      </c>
      <c r="B2084">
        <v>969.94079399999998</v>
      </c>
      <c r="C2084">
        <v>2</v>
      </c>
      <c r="D2084" t="s">
        <v>7373</v>
      </c>
      <c r="E2084" t="s">
        <v>4735</v>
      </c>
      <c r="F2084" t="s">
        <v>4756</v>
      </c>
      <c r="G2084" t="s">
        <v>4758</v>
      </c>
      <c r="H2084" t="s">
        <v>4758</v>
      </c>
      <c r="I2084" t="s">
        <v>7374</v>
      </c>
      <c r="J2084" t="s">
        <v>4760</v>
      </c>
      <c r="K2084">
        <v>802</v>
      </c>
      <c r="L2084" s="32" t="s">
        <v>10590</v>
      </c>
    </row>
    <row r="2085" spans="1:12" x14ac:dyDescent="0.25">
      <c r="A2085">
        <v>1177633</v>
      </c>
      <c r="B2085">
        <v>376.93643300000002</v>
      </c>
      <c r="C2085">
        <v>3</v>
      </c>
      <c r="D2085" t="s">
        <v>7369</v>
      </c>
      <c r="E2085" t="s">
        <v>4735</v>
      </c>
      <c r="F2085" t="s">
        <v>4756</v>
      </c>
      <c r="G2085" t="s">
        <v>4758</v>
      </c>
      <c r="H2085" t="s">
        <v>4758</v>
      </c>
      <c r="I2085" t="s">
        <v>7370</v>
      </c>
      <c r="J2085" t="s">
        <v>4760</v>
      </c>
      <c r="K2085">
        <v>2130</v>
      </c>
      <c r="L2085" s="32" t="s">
        <v>10591</v>
      </c>
    </row>
    <row r="2086" spans="1:12" x14ac:dyDescent="0.25">
      <c r="A2086">
        <v>1099556</v>
      </c>
      <c r="B2086">
        <v>183.675792</v>
      </c>
      <c r="C2086">
        <v>2</v>
      </c>
      <c r="D2086" t="s">
        <v>4283</v>
      </c>
      <c r="E2086" t="s">
        <v>4735</v>
      </c>
      <c r="F2086" t="s">
        <v>4756</v>
      </c>
      <c r="G2086" t="s">
        <v>7431</v>
      </c>
      <c r="H2086" t="s">
        <v>4758</v>
      </c>
      <c r="I2086" t="s">
        <v>4284</v>
      </c>
      <c r="J2086" t="s">
        <v>4760</v>
      </c>
      <c r="K2086">
        <v>30</v>
      </c>
      <c r="L2086" s="32" t="s">
        <v>10592</v>
      </c>
    </row>
    <row r="2087" spans="1:12" x14ac:dyDescent="0.25">
      <c r="A2087">
        <v>1042225</v>
      </c>
      <c r="B2087">
        <v>1046.69733</v>
      </c>
      <c r="C2087">
        <v>1</v>
      </c>
      <c r="D2087" t="s">
        <v>7428</v>
      </c>
      <c r="E2087" t="s">
        <v>4735</v>
      </c>
      <c r="F2087" t="s">
        <v>4756</v>
      </c>
      <c r="G2087" t="s">
        <v>4758</v>
      </c>
      <c r="H2087" t="s">
        <v>4758</v>
      </c>
      <c r="I2087" t="s">
        <v>7429</v>
      </c>
      <c r="J2087" t="s">
        <v>4760</v>
      </c>
      <c r="K2087">
        <v>2167</v>
      </c>
      <c r="L2087" s="32" t="s">
        <v>10593</v>
      </c>
    </row>
    <row r="2088" spans="1:12" x14ac:dyDescent="0.25">
      <c r="A2088">
        <v>1042379</v>
      </c>
      <c r="B2088">
        <v>190.332888</v>
      </c>
      <c r="C2088">
        <v>3</v>
      </c>
      <c r="D2088" t="s">
        <v>7437</v>
      </c>
      <c r="E2088" t="s">
        <v>4735</v>
      </c>
      <c r="F2088" t="s">
        <v>4756</v>
      </c>
      <c r="G2088" t="s">
        <v>7431</v>
      </c>
      <c r="H2088" t="s">
        <v>4758</v>
      </c>
      <c r="I2088" t="s">
        <v>7438</v>
      </c>
      <c r="J2088" t="s">
        <v>4760</v>
      </c>
      <c r="K2088">
        <v>736</v>
      </c>
      <c r="L2088" s="32" t="s">
        <v>10594</v>
      </c>
    </row>
    <row r="2089" spans="1:12" x14ac:dyDescent="0.25">
      <c r="A2089">
        <v>1099782</v>
      </c>
      <c r="B2089">
        <v>0.36248999999999998</v>
      </c>
      <c r="C2089">
        <v>0</v>
      </c>
      <c r="D2089" t="s">
        <v>4303</v>
      </c>
      <c r="E2089" t="s">
        <v>4735</v>
      </c>
      <c r="F2089" t="s">
        <v>4756</v>
      </c>
      <c r="G2089" t="s">
        <v>7367</v>
      </c>
      <c r="H2089" t="s">
        <v>4221</v>
      </c>
      <c r="I2089" t="s">
        <v>818</v>
      </c>
      <c r="J2089" t="s">
        <v>4760</v>
      </c>
      <c r="K2089">
        <v>1280</v>
      </c>
      <c r="L2089" s="32" t="s">
        <v>10595</v>
      </c>
    </row>
    <row r="2090" spans="1:12" x14ac:dyDescent="0.25">
      <c r="A2090">
        <v>1124372</v>
      </c>
      <c r="B2090">
        <v>16.322758</v>
      </c>
      <c r="C2090">
        <v>2</v>
      </c>
      <c r="D2090" t="s">
        <v>4243</v>
      </c>
      <c r="E2090" t="s">
        <v>4735</v>
      </c>
      <c r="F2090" t="s">
        <v>4756</v>
      </c>
      <c r="G2090" t="s">
        <v>7367</v>
      </c>
      <c r="H2090" t="s">
        <v>4758</v>
      </c>
      <c r="I2090" t="s">
        <v>4244</v>
      </c>
      <c r="J2090" t="s">
        <v>4760</v>
      </c>
      <c r="K2090">
        <v>599</v>
      </c>
      <c r="L2090" s="32" t="s">
        <v>10596</v>
      </c>
    </row>
    <row r="2091" spans="1:12" x14ac:dyDescent="0.25">
      <c r="A2091">
        <v>1042266</v>
      </c>
      <c r="B2091">
        <v>130.44353599999999</v>
      </c>
      <c r="C2091">
        <v>4</v>
      </c>
      <c r="D2091" t="s">
        <v>7433</v>
      </c>
      <c r="E2091" t="s">
        <v>4735</v>
      </c>
      <c r="F2091" t="s">
        <v>4756</v>
      </c>
      <c r="G2091" t="s">
        <v>4758</v>
      </c>
      <c r="H2091" t="s">
        <v>4758</v>
      </c>
      <c r="I2091" t="s">
        <v>7434</v>
      </c>
      <c r="J2091" t="s">
        <v>4760</v>
      </c>
      <c r="K2091">
        <v>155</v>
      </c>
      <c r="L2091" s="32" t="s">
        <v>10597</v>
      </c>
    </row>
    <row r="2092" spans="1:12" x14ac:dyDescent="0.25">
      <c r="A2092">
        <v>1099640</v>
      </c>
      <c r="B2092">
        <v>174.39831899999999</v>
      </c>
      <c r="C2092">
        <v>2</v>
      </c>
      <c r="D2092" t="s">
        <v>4289</v>
      </c>
      <c r="E2092" t="s">
        <v>4735</v>
      </c>
      <c r="F2092" t="s">
        <v>4756</v>
      </c>
      <c r="G2092" t="s">
        <v>4758</v>
      </c>
      <c r="H2092" t="s">
        <v>4758</v>
      </c>
      <c r="I2092" t="s">
        <v>4290</v>
      </c>
      <c r="J2092" t="s">
        <v>4760</v>
      </c>
      <c r="K2092">
        <v>1127</v>
      </c>
      <c r="L2092" s="32" t="s">
        <v>10598</v>
      </c>
    </row>
    <row r="2093" spans="1:12" x14ac:dyDescent="0.25">
      <c r="A2093">
        <v>1099765</v>
      </c>
      <c r="B2093">
        <v>0.40691500000000003</v>
      </c>
      <c r="C2093">
        <v>3</v>
      </c>
      <c r="D2093" t="s">
        <v>4301</v>
      </c>
      <c r="E2093" t="s">
        <v>4735</v>
      </c>
      <c r="F2093" t="s">
        <v>4756</v>
      </c>
      <c r="G2093" t="s">
        <v>7367</v>
      </c>
      <c r="H2093" t="s">
        <v>4758</v>
      </c>
      <c r="I2093" t="s">
        <v>4302</v>
      </c>
      <c r="J2093" t="s">
        <v>4760</v>
      </c>
      <c r="K2093">
        <v>967</v>
      </c>
      <c r="L2093" s="32" t="s">
        <v>10599</v>
      </c>
    </row>
    <row r="2094" spans="1:12" x14ac:dyDescent="0.25">
      <c r="A2094">
        <v>1099841</v>
      </c>
      <c r="B2094">
        <v>0.281472</v>
      </c>
      <c r="C2094">
        <v>3</v>
      </c>
      <c r="D2094" t="s">
        <v>4307</v>
      </c>
      <c r="E2094" t="s">
        <v>4735</v>
      </c>
      <c r="F2094" t="s">
        <v>4756</v>
      </c>
      <c r="G2094" t="s">
        <v>7367</v>
      </c>
      <c r="H2094" t="s">
        <v>4221</v>
      </c>
      <c r="I2094" t="s">
        <v>4308</v>
      </c>
      <c r="J2094" t="s">
        <v>4760</v>
      </c>
      <c r="K2094">
        <v>1017</v>
      </c>
      <c r="L2094" s="32" t="s">
        <v>10600</v>
      </c>
    </row>
    <row r="2095" spans="1:12" x14ac:dyDescent="0.25">
      <c r="A2095">
        <v>1124393</v>
      </c>
      <c r="B2095">
        <v>1.9120410000000001</v>
      </c>
      <c r="C2095">
        <v>1</v>
      </c>
      <c r="D2095" t="s">
        <v>4245</v>
      </c>
      <c r="E2095" t="s">
        <v>4735</v>
      </c>
      <c r="F2095" t="s">
        <v>4756</v>
      </c>
      <c r="G2095" t="s">
        <v>7367</v>
      </c>
      <c r="H2095" t="s">
        <v>4758</v>
      </c>
      <c r="I2095" t="s">
        <v>4246</v>
      </c>
      <c r="J2095" t="s">
        <v>4760</v>
      </c>
      <c r="K2095">
        <v>2345</v>
      </c>
      <c r="L2095" s="32" t="s">
        <v>10601</v>
      </c>
    </row>
    <row r="2096" spans="1:12" x14ac:dyDescent="0.25">
      <c r="A2096">
        <v>1099664</v>
      </c>
      <c r="B2096">
        <v>16.076044</v>
      </c>
      <c r="C2096">
        <v>1</v>
      </c>
      <c r="D2096" t="s">
        <v>4291</v>
      </c>
      <c r="E2096" t="s">
        <v>4735</v>
      </c>
      <c r="F2096" t="s">
        <v>4756</v>
      </c>
      <c r="G2096" t="s">
        <v>4758</v>
      </c>
      <c r="H2096" t="s">
        <v>4758</v>
      </c>
      <c r="I2096" t="s">
        <v>4292</v>
      </c>
      <c r="J2096" t="s">
        <v>4760</v>
      </c>
      <c r="K2096">
        <v>1262</v>
      </c>
      <c r="L2096" s="32" t="s">
        <v>10602</v>
      </c>
    </row>
    <row r="2097" spans="1:12" x14ac:dyDescent="0.25">
      <c r="A2097">
        <v>1124147</v>
      </c>
      <c r="B2097">
        <v>0.44841999999999999</v>
      </c>
      <c r="C2097">
        <v>1</v>
      </c>
      <c r="D2097" t="s">
        <v>4220</v>
      </c>
      <c r="E2097" t="s">
        <v>4735</v>
      </c>
      <c r="F2097" t="s">
        <v>4756</v>
      </c>
      <c r="G2097" t="s">
        <v>7367</v>
      </c>
      <c r="H2097" t="s">
        <v>4221</v>
      </c>
      <c r="I2097" t="s">
        <v>4222</v>
      </c>
      <c r="J2097" t="s">
        <v>4760</v>
      </c>
      <c r="K2097">
        <v>1225</v>
      </c>
      <c r="L2097" s="32" t="s">
        <v>10603</v>
      </c>
    </row>
    <row r="2098" spans="1:12" x14ac:dyDescent="0.25">
      <c r="A2098">
        <v>1042285</v>
      </c>
      <c r="B2098">
        <v>249.34725599999999</v>
      </c>
      <c r="C2098">
        <v>0</v>
      </c>
      <c r="D2098" t="s">
        <v>7435</v>
      </c>
      <c r="E2098" t="s">
        <v>4735</v>
      </c>
      <c r="F2098" t="s">
        <v>4756</v>
      </c>
      <c r="G2098" t="s">
        <v>4758</v>
      </c>
      <c r="H2098" t="s">
        <v>4758</v>
      </c>
      <c r="I2098" t="s">
        <v>7436</v>
      </c>
      <c r="J2098" t="s">
        <v>4760</v>
      </c>
      <c r="K2098">
        <v>609</v>
      </c>
      <c r="L2098" s="32" t="s">
        <v>10604</v>
      </c>
    </row>
    <row r="2099" spans="1:12" x14ac:dyDescent="0.25">
      <c r="A2099">
        <v>1099618</v>
      </c>
      <c r="B2099">
        <v>194.337748</v>
      </c>
      <c r="C2099">
        <v>0</v>
      </c>
      <c r="D2099" t="s">
        <v>4287</v>
      </c>
      <c r="E2099" t="s">
        <v>4735</v>
      </c>
      <c r="F2099" t="s">
        <v>4756</v>
      </c>
      <c r="G2099" t="s">
        <v>7431</v>
      </c>
      <c r="H2099" t="s">
        <v>4758</v>
      </c>
      <c r="I2099" t="s">
        <v>4288</v>
      </c>
      <c r="J2099" t="s">
        <v>4760</v>
      </c>
      <c r="K2099">
        <v>60</v>
      </c>
      <c r="L2099" s="32" t="s">
        <v>10605</v>
      </c>
    </row>
    <row r="2100" spans="1:12" x14ac:dyDescent="0.25">
      <c r="A2100">
        <v>1042250</v>
      </c>
      <c r="B2100">
        <v>76.728960000000001</v>
      </c>
      <c r="C2100">
        <v>3</v>
      </c>
      <c r="D2100" t="s">
        <v>7430</v>
      </c>
      <c r="E2100" t="s">
        <v>4735</v>
      </c>
      <c r="F2100" t="s">
        <v>4756</v>
      </c>
      <c r="G2100" t="s">
        <v>7431</v>
      </c>
      <c r="H2100" t="s">
        <v>4758</v>
      </c>
      <c r="I2100" t="s">
        <v>7432</v>
      </c>
      <c r="J2100" t="s">
        <v>4760</v>
      </c>
      <c r="K2100">
        <v>1182</v>
      </c>
      <c r="L2100" s="32" t="s">
        <v>10606</v>
      </c>
    </row>
    <row r="2101" spans="1:12" x14ac:dyDescent="0.25">
      <c r="A2101">
        <v>1504229</v>
      </c>
      <c r="B2101">
        <v>184.99149700000001</v>
      </c>
      <c r="C2101">
        <v>0</v>
      </c>
      <c r="D2101" t="s">
        <v>4204</v>
      </c>
      <c r="E2101" t="s">
        <v>4735</v>
      </c>
      <c r="F2101" t="s">
        <v>4756</v>
      </c>
      <c r="G2101" t="s">
        <v>7346</v>
      </c>
      <c r="H2101" t="s">
        <v>4758</v>
      </c>
      <c r="I2101" t="s">
        <v>4205</v>
      </c>
      <c r="J2101" t="s">
        <v>4760</v>
      </c>
      <c r="K2101">
        <v>4800</v>
      </c>
      <c r="L2101" s="32" t="s">
        <v>10607</v>
      </c>
    </row>
    <row r="2102" spans="1:12" x14ac:dyDescent="0.25">
      <c r="A2102">
        <v>1177933</v>
      </c>
      <c r="B2102">
        <v>0.94359599999999999</v>
      </c>
      <c r="C2102">
        <v>2</v>
      </c>
      <c r="D2102" t="s">
        <v>7400</v>
      </c>
      <c r="E2102" t="s">
        <v>4735</v>
      </c>
      <c r="F2102" t="s">
        <v>4756</v>
      </c>
      <c r="G2102" t="s">
        <v>7367</v>
      </c>
      <c r="H2102" t="s">
        <v>4758</v>
      </c>
      <c r="I2102" t="s">
        <v>7401</v>
      </c>
      <c r="J2102" t="s">
        <v>4760</v>
      </c>
      <c r="K2102">
        <v>3500</v>
      </c>
      <c r="L2102" s="32" t="s">
        <v>10608</v>
      </c>
    </row>
    <row r="2103" spans="1:12" x14ac:dyDescent="0.25">
      <c r="A2103">
        <v>1124285</v>
      </c>
      <c r="B2103">
        <v>1.2381139999999999</v>
      </c>
      <c r="C2103">
        <v>0</v>
      </c>
      <c r="D2103" t="s">
        <v>4235</v>
      </c>
      <c r="E2103" t="s">
        <v>4735</v>
      </c>
      <c r="F2103" t="s">
        <v>4756</v>
      </c>
      <c r="G2103" t="s">
        <v>7367</v>
      </c>
      <c r="H2103" t="s">
        <v>4221</v>
      </c>
      <c r="I2103" t="s">
        <v>4236</v>
      </c>
      <c r="J2103" t="s">
        <v>4760</v>
      </c>
      <c r="K2103">
        <v>2287</v>
      </c>
      <c r="L2103" s="32" t="s">
        <v>10609</v>
      </c>
    </row>
    <row r="2104" spans="1:12" x14ac:dyDescent="0.25">
      <c r="A2104">
        <v>1124639</v>
      </c>
      <c r="B2104">
        <v>30.171368000000001</v>
      </c>
      <c r="C2104">
        <v>2</v>
      </c>
      <c r="D2104" t="s">
        <v>4269</v>
      </c>
      <c r="E2104" t="s">
        <v>4735</v>
      </c>
      <c r="F2104" t="s">
        <v>4756</v>
      </c>
      <c r="G2104" t="s">
        <v>4758</v>
      </c>
      <c r="H2104" t="s">
        <v>4758</v>
      </c>
      <c r="I2104" t="s">
        <v>4270</v>
      </c>
      <c r="J2104" t="s">
        <v>4760</v>
      </c>
      <c r="K2104">
        <v>2627</v>
      </c>
      <c r="L2104" s="32" t="s">
        <v>10610</v>
      </c>
    </row>
    <row r="2105" spans="1:12" x14ac:dyDescent="0.25">
      <c r="A2105">
        <v>1504253</v>
      </c>
      <c r="B2105">
        <v>5.1830259999999999</v>
      </c>
      <c r="C2105">
        <v>0</v>
      </c>
      <c r="D2105" t="s">
        <v>4206</v>
      </c>
      <c r="E2105" t="s">
        <v>4735</v>
      </c>
      <c r="F2105" t="s">
        <v>4756</v>
      </c>
      <c r="G2105" t="s">
        <v>7346</v>
      </c>
      <c r="H2105" t="s">
        <v>4758</v>
      </c>
      <c r="I2105" t="s">
        <v>4207</v>
      </c>
      <c r="J2105" t="s">
        <v>4760</v>
      </c>
      <c r="K2105">
        <v>1395</v>
      </c>
      <c r="L2105" s="32" t="s">
        <v>10611</v>
      </c>
    </row>
    <row r="2106" spans="1:12" x14ac:dyDescent="0.25">
      <c r="A2106">
        <v>1177759</v>
      </c>
      <c r="B2106">
        <v>26.129977</v>
      </c>
      <c r="C2106">
        <v>3</v>
      </c>
      <c r="D2106" t="s">
        <v>7381</v>
      </c>
      <c r="E2106" t="s">
        <v>4735</v>
      </c>
      <c r="F2106" t="s">
        <v>4756</v>
      </c>
      <c r="G2106" t="s">
        <v>7367</v>
      </c>
      <c r="H2106" t="s">
        <v>4758</v>
      </c>
      <c r="I2106" t="s">
        <v>7382</v>
      </c>
      <c r="J2106" t="s">
        <v>4760</v>
      </c>
      <c r="K2106">
        <v>1654</v>
      </c>
      <c r="L2106" s="32" t="s">
        <v>10612</v>
      </c>
    </row>
    <row r="2107" spans="1:12" x14ac:dyDescent="0.25">
      <c r="A2107">
        <v>1409053</v>
      </c>
      <c r="B2107">
        <v>1.769296</v>
      </c>
      <c r="C2107">
        <v>0</v>
      </c>
      <c r="D2107" t="s">
        <v>7364</v>
      </c>
      <c r="E2107" t="s">
        <v>4735</v>
      </c>
      <c r="F2107" t="s">
        <v>4756</v>
      </c>
      <c r="G2107" t="s">
        <v>7351</v>
      </c>
      <c r="H2107" t="s">
        <v>4758</v>
      </c>
      <c r="I2107" t="s">
        <v>7365</v>
      </c>
      <c r="J2107" t="s">
        <v>4760</v>
      </c>
      <c r="K2107">
        <v>3080</v>
      </c>
      <c r="L2107" s="32" t="s">
        <v>10613</v>
      </c>
    </row>
    <row r="2108" spans="1:12" x14ac:dyDescent="0.25">
      <c r="A2108">
        <v>1504063</v>
      </c>
      <c r="B2108">
        <v>1.87426</v>
      </c>
      <c r="C2108">
        <v>2</v>
      </c>
      <c r="D2108" t="s">
        <v>4190</v>
      </c>
      <c r="E2108" t="s">
        <v>4735</v>
      </c>
      <c r="F2108" t="s">
        <v>4756</v>
      </c>
      <c r="G2108" t="s">
        <v>7351</v>
      </c>
      <c r="H2108" t="s">
        <v>4758</v>
      </c>
      <c r="I2108" t="s">
        <v>4191</v>
      </c>
      <c r="J2108" t="s">
        <v>4760</v>
      </c>
      <c r="K2108">
        <v>2256</v>
      </c>
      <c r="L2108" s="32" t="s">
        <v>10614</v>
      </c>
    </row>
    <row r="2109" spans="1:12" x14ac:dyDescent="0.25">
      <c r="A2109">
        <v>1408999</v>
      </c>
      <c r="B2109">
        <v>1.2871900000000001</v>
      </c>
      <c r="C2109">
        <v>0</v>
      </c>
      <c r="D2109" t="s">
        <v>7358</v>
      </c>
      <c r="E2109" t="s">
        <v>4735</v>
      </c>
      <c r="F2109" t="s">
        <v>4756</v>
      </c>
      <c r="G2109" t="s">
        <v>7351</v>
      </c>
      <c r="H2109" t="s">
        <v>4758</v>
      </c>
      <c r="I2109" t="s">
        <v>7359</v>
      </c>
      <c r="J2109" t="s">
        <v>4760</v>
      </c>
      <c r="K2109">
        <v>2779</v>
      </c>
      <c r="L2109" s="32" t="s">
        <v>10615</v>
      </c>
    </row>
    <row r="2110" spans="1:12" x14ac:dyDescent="0.25">
      <c r="A2110">
        <v>1408915</v>
      </c>
      <c r="B2110">
        <v>136.691552</v>
      </c>
      <c r="C2110">
        <v>2</v>
      </c>
      <c r="D2110" t="s">
        <v>7348</v>
      </c>
      <c r="E2110" t="s">
        <v>4735</v>
      </c>
      <c r="F2110" t="s">
        <v>4756</v>
      </c>
      <c r="G2110" t="s">
        <v>4758</v>
      </c>
      <c r="H2110" t="s">
        <v>4758</v>
      </c>
      <c r="I2110" t="s">
        <v>7349</v>
      </c>
      <c r="J2110" t="s">
        <v>4760</v>
      </c>
      <c r="K2110">
        <v>504</v>
      </c>
      <c r="L2110" s="32" t="s">
        <v>10616</v>
      </c>
    </row>
    <row r="2111" spans="1:12" x14ac:dyDescent="0.25">
      <c r="A2111">
        <v>1504169</v>
      </c>
      <c r="B2111">
        <v>35.218539999999997</v>
      </c>
      <c r="C2111">
        <v>2</v>
      </c>
      <c r="D2111" t="s">
        <v>4198</v>
      </c>
      <c r="E2111" t="s">
        <v>4735</v>
      </c>
      <c r="F2111" t="s">
        <v>4756</v>
      </c>
      <c r="G2111" t="s">
        <v>7346</v>
      </c>
      <c r="H2111" t="s">
        <v>4758</v>
      </c>
      <c r="I2111" t="s">
        <v>4199</v>
      </c>
      <c r="J2111" t="s">
        <v>4760</v>
      </c>
      <c r="K2111">
        <v>2039</v>
      </c>
      <c r="L2111" s="32" t="s">
        <v>10617</v>
      </c>
    </row>
    <row r="2112" spans="1:12" x14ac:dyDescent="0.25">
      <c r="A2112">
        <v>1504369</v>
      </c>
      <c r="B2112">
        <v>6.8852359999999999</v>
      </c>
      <c r="C2112">
        <v>0</v>
      </c>
      <c r="D2112" t="s">
        <v>4216</v>
      </c>
      <c r="E2112" t="s">
        <v>4735</v>
      </c>
      <c r="F2112" t="s">
        <v>4756</v>
      </c>
      <c r="G2112" t="s">
        <v>7346</v>
      </c>
      <c r="H2112" t="s">
        <v>4758</v>
      </c>
      <c r="I2112" t="s">
        <v>4217</v>
      </c>
      <c r="J2112" t="s">
        <v>4760</v>
      </c>
      <c r="K2112">
        <v>1403</v>
      </c>
      <c r="L2112" s="32" t="s">
        <v>10618</v>
      </c>
    </row>
    <row r="2113" spans="1:12" x14ac:dyDescent="0.25">
      <c r="A2113">
        <v>1504209</v>
      </c>
      <c r="B2113">
        <v>10.770583999999999</v>
      </c>
      <c r="C2113">
        <v>0</v>
      </c>
      <c r="D2113" t="s">
        <v>4202</v>
      </c>
      <c r="E2113" t="s">
        <v>4735</v>
      </c>
      <c r="F2113" t="s">
        <v>4756</v>
      </c>
      <c r="G2113" t="s">
        <v>7346</v>
      </c>
      <c r="H2113" t="s">
        <v>4758</v>
      </c>
      <c r="I2113" t="s">
        <v>4203</v>
      </c>
      <c r="J2113" t="s">
        <v>4760</v>
      </c>
      <c r="K2113">
        <v>1476</v>
      </c>
      <c r="L2113" s="32" t="s">
        <v>10619</v>
      </c>
    </row>
    <row r="2114" spans="1:12" x14ac:dyDescent="0.25">
      <c r="A2114">
        <v>1178159</v>
      </c>
      <c r="B2114">
        <v>330.437769</v>
      </c>
      <c r="C2114">
        <v>0</v>
      </c>
      <c r="D2114" t="s">
        <v>7423</v>
      </c>
      <c r="E2114" t="s">
        <v>4735</v>
      </c>
      <c r="F2114" t="s">
        <v>4756</v>
      </c>
      <c r="G2114" t="s">
        <v>4758</v>
      </c>
      <c r="H2114" t="s">
        <v>4758</v>
      </c>
      <c r="I2114" t="s">
        <v>7424</v>
      </c>
      <c r="J2114" t="s">
        <v>4760</v>
      </c>
      <c r="K2114">
        <v>1000</v>
      </c>
      <c r="L2114" s="32" t="s">
        <v>10620</v>
      </c>
    </row>
    <row r="2115" spans="1:12" x14ac:dyDescent="0.25">
      <c r="A2115">
        <v>1177697</v>
      </c>
      <c r="B2115">
        <v>201.561611</v>
      </c>
      <c r="C2115">
        <v>3</v>
      </c>
      <c r="D2115" t="s">
        <v>7375</v>
      </c>
      <c r="E2115" t="s">
        <v>4735</v>
      </c>
      <c r="F2115" t="s">
        <v>4756</v>
      </c>
      <c r="G2115" t="s">
        <v>4758</v>
      </c>
      <c r="H2115" t="s">
        <v>4758</v>
      </c>
      <c r="I2115" t="s">
        <v>7376</v>
      </c>
      <c r="J2115" t="s">
        <v>4760</v>
      </c>
      <c r="K2115">
        <v>514</v>
      </c>
      <c r="L2115" s="32" t="s">
        <v>10621</v>
      </c>
    </row>
    <row r="2116" spans="1:12" x14ac:dyDescent="0.25">
      <c r="A2116">
        <v>1408481</v>
      </c>
      <c r="B2116">
        <v>144.88528099999999</v>
      </c>
      <c r="C2116">
        <v>1</v>
      </c>
      <c r="D2116" t="s">
        <v>7339</v>
      </c>
      <c r="E2116" t="s">
        <v>4735</v>
      </c>
      <c r="F2116" t="s">
        <v>4756</v>
      </c>
      <c r="G2116" t="s">
        <v>4758</v>
      </c>
      <c r="H2116" t="s">
        <v>4758</v>
      </c>
      <c r="I2116" t="s">
        <v>7340</v>
      </c>
      <c r="J2116" t="s">
        <v>4760</v>
      </c>
      <c r="K2116">
        <v>2533</v>
      </c>
      <c r="L2116" s="32" t="s">
        <v>10622</v>
      </c>
    </row>
    <row r="2117" spans="1:12" x14ac:dyDescent="0.25">
      <c r="A2117">
        <v>1408455</v>
      </c>
      <c r="B2117">
        <v>481.740205</v>
      </c>
      <c r="C2117">
        <v>0</v>
      </c>
      <c r="D2117" t="s">
        <v>7337</v>
      </c>
      <c r="E2117" t="s">
        <v>4735</v>
      </c>
      <c r="F2117" t="s">
        <v>4756</v>
      </c>
      <c r="G2117" t="s">
        <v>4758</v>
      </c>
      <c r="H2117" t="s">
        <v>4758</v>
      </c>
      <c r="I2117" t="s">
        <v>7338</v>
      </c>
      <c r="J2117" t="s">
        <v>4760</v>
      </c>
      <c r="K2117">
        <v>2897</v>
      </c>
      <c r="L2117" s="32" t="s">
        <v>10623</v>
      </c>
    </row>
    <row r="2118" spans="1:12" x14ac:dyDescent="0.25">
      <c r="A2118">
        <v>1408521</v>
      </c>
      <c r="B2118">
        <v>113.892196</v>
      </c>
      <c r="C2118">
        <v>3</v>
      </c>
      <c r="D2118" t="s">
        <v>7343</v>
      </c>
      <c r="E2118" t="s">
        <v>4735</v>
      </c>
      <c r="F2118" t="s">
        <v>4756</v>
      </c>
      <c r="G2118" t="s">
        <v>4758</v>
      </c>
      <c r="H2118" t="s">
        <v>4758</v>
      </c>
      <c r="I2118" t="s">
        <v>7344</v>
      </c>
      <c r="J2118" t="s">
        <v>4760</v>
      </c>
      <c r="K2118">
        <v>1998</v>
      </c>
      <c r="L2118" s="32" t="s">
        <v>10624</v>
      </c>
    </row>
    <row r="2119" spans="1:12" x14ac:dyDescent="0.25">
      <c r="A2119">
        <v>1408406</v>
      </c>
      <c r="B2119">
        <v>372.44577299999997</v>
      </c>
      <c r="C2119">
        <v>2</v>
      </c>
      <c r="D2119" t="s">
        <v>7333</v>
      </c>
      <c r="E2119" t="s">
        <v>4735</v>
      </c>
      <c r="F2119" t="s">
        <v>4756</v>
      </c>
      <c r="G2119" t="s">
        <v>4758</v>
      </c>
      <c r="H2119" t="s">
        <v>4758</v>
      </c>
      <c r="I2119" t="s">
        <v>7334</v>
      </c>
      <c r="J2119" t="s">
        <v>4760</v>
      </c>
      <c r="K2119">
        <v>4057</v>
      </c>
      <c r="L2119" s="32" t="s">
        <v>10625</v>
      </c>
    </row>
    <row r="2120" spans="1:12" x14ac:dyDescent="0.25">
      <c r="A2120">
        <v>1124576</v>
      </c>
      <c r="B2120">
        <v>6.3222060000000004</v>
      </c>
      <c r="C2120">
        <v>0</v>
      </c>
      <c r="D2120" t="s">
        <v>4263</v>
      </c>
      <c r="E2120" t="s">
        <v>4735</v>
      </c>
      <c r="F2120" t="s">
        <v>4756</v>
      </c>
      <c r="G2120" t="s">
        <v>7367</v>
      </c>
      <c r="H2120" t="s">
        <v>4758</v>
      </c>
      <c r="I2120" t="s">
        <v>4264</v>
      </c>
      <c r="J2120" t="s">
        <v>4760</v>
      </c>
      <c r="K2120">
        <v>2262</v>
      </c>
      <c r="L2120" s="32" t="s">
        <v>10626</v>
      </c>
    </row>
    <row r="2121" spans="1:12" x14ac:dyDescent="0.25">
      <c r="A2121">
        <v>1124661</v>
      </c>
      <c r="B2121">
        <v>5.7069850000000004</v>
      </c>
      <c r="C2121">
        <v>1</v>
      </c>
      <c r="D2121" t="s">
        <v>4271</v>
      </c>
      <c r="E2121" t="s">
        <v>4735</v>
      </c>
      <c r="F2121" t="s">
        <v>4756</v>
      </c>
      <c r="G2121" t="s">
        <v>7367</v>
      </c>
      <c r="H2121" t="s">
        <v>4758</v>
      </c>
      <c r="I2121" t="s">
        <v>4272</v>
      </c>
      <c r="J2121" t="s">
        <v>4760</v>
      </c>
      <c r="K2121">
        <v>182</v>
      </c>
      <c r="L2121" s="32" t="s">
        <v>10627</v>
      </c>
    </row>
    <row r="2122" spans="1:12" x14ac:dyDescent="0.25">
      <c r="A2122">
        <v>1124247</v>
      </c>
      <c r="B2122">
        <v>1.888801</v>
      </c>
      <c r="C2122">
        <v>0</v>
      </c>
      <c r="D2122" t="s">
        <v>4231</v>
      </c>
      <c r="E2122" t="s">
        <v>4735</v>
      </c>
      <c r="F2122" t="s">
        <v>4756</v>
      </c>
      <c r="G2122" t="s">
        <v>7367</v>
      </c>
      <c r="H2122" t="s">
        <v>4758</v>
      </c>
      <c r="I2122" t="s">
        <v>4232</v>
      </c>
      <c r="J2122" t="s">
        <v>4760</v>
      </c>
      <c r="K2122">
        <v>1368</v>
      </c>
      <c r="L2122" s="32" t="s">
        <v>10628</v>
      </c>
    </row>
    <row r="2123" spans="1:12" x14ac:dyDescent="0.25">
      <c r="A2123">
        <v>1178053</v>
      </c>
      <c r="B2123">
        <v>3.9543740000000001</v>
      </c>
      <c r="C2123">
        <v>0</v>
      </c>
      <c r="D2123" t="s">
        <v>7413</v>
      </c>
      <c r="E2123" t="s">
        <v>4735</v>
      </c>
      <c r="F2123" t="s">
        <v>4756</v>
      </c>
      <c r="G2123" t="s">
        <v>4758</v>
      </c>
      <c r="H2123" t="s">
        <v>7403</v>
      </c>
      <c r="I2123" t="s">
        <v>7414</v>
      </c>
      <c r="J2123" t="s">
        <v>4760</v>
      </c>
      <c r="K2123">
        <v>3757</v>
      </c>
      <c r="L2123" s="32" t="s">
        <v>10629</v>
      </c>
    </row>
    <row r="2124" spans="1:12" x14ac:dyDescent="0.25">
      <c r="A2124">
        <v>1124497</v>
      </c>
      <c r="B2124">
        <v>1.0198910000000001</v>
      </c>
      <c r="C2124">
        <v>2</v>
      </c>
      <c r="D2124" t="s">
        <v>4255</v>
      </c>
      <c r="E2124" t="s">
        <v>4735</v>
      </c>
      <c r="F2124" t="s">
        <v>4756</v>
      </c>
      <c r="G2124" t="s">
        <v>7367</v>
      </c>
      <c r="H2124" t="s">
        <v>4221</v>
      </c>
      <c r="I2124" t="s">
        <v>4256</v>
      </c>
      <c r="J2124" t="s">
        <v>4760</v>
      </c>
      <c r="K2124">
        <v>1318</v>
      </c>
      <c r="L2124" s="32" t="s">
        <v>10630</v>
      </c>
    </row>
    <row r="2125" spans="1:12" x14ac:dyDescent="0.25">
      <c r="A2125">
        <v>1504130</v>
      </c>
      <c r="B2125">
        <v>18.822808999999999</v>
      </c>
      <c r="C2125">
        <v>1</v>
      </c>
      <c r="D2125" t="s">
        <v>4194</v>
      </c>
      <c r="E2125" t="s">
        <v>4735</v>
      </c>
      <c r="F2125" t="s">
        <v>4756</v>
      </c>
      <c r="G2125" t="s">
        <v>4758</v>
      </c>
      <c r="H2125" t="s">
        <v>4758</v>
      </c>
      <c r="I2125" t="s">
        <v>4195</v>
      </c>
      <c r="J2125" t="s">
        <v>4760</v>
      </c>
      <c r="K2125">
        <v>2719</v>
      </c>
      <c r="L2125" s="32" t="s">
        <v>10631</v>
      </c>
    </row>
    <row r="2126" spans="1:12" x14ac:dyDescent="0.25">
      <c r="A2126">
        <v>1504045</v>
      </c>
      <c r="B2126">
        <v>0.86462600000000001</v>
      </c>
      <c r="C2126">
        <v>1</v>
      </c>
      <c r="D2126" t="s">
        <v>4188</v>
      </c>
      <c r="E2126" t="s">
        <v>4735</v>
      </c>
      <c r="F2126" t="s">
        <v>4756</v>
      </c>
      <c r="G2126" t="s">
        <v>7351</v>
      </c>
      <c r="H2126" t="s">
        <v>7354</v>
      </c>
      <c r="I2126" t="s">
        <v>4189</v>
      </c>
      <c r="J2126" t="s">
        <v>4760</v>
      </c>
      <c r="K2126">
        <v>2225</v>
      </c>
      <c r="L2126" s="32" t="s">
        <v>10632</v>
      </c>
    </row>
    <row r="2127" spans="1:12" x14ac:dyDescent="0.25">
      <c r="A2127">
        <v>1124329</v>
      </c>
      <c r="B2127">
        <v>158.84304700000001</v>
      </c>
      <c r="C2127">
        <v>1</v>
      </c>
      <c r="D2127" t="s">
        <v>4239</v>
      </c>
      <c r="E2127" t="s">
        <v>4735</v>
      </c>
      <c r="F2127" t="s">
        <v>4756</v>
      </c>
      <c r="G2127" t="s">
        <v>7431</v>
      </c>
      <c r="H2127" t="s">
        <v>4758</v>
      </c>
      <c r="I2127" t="s">
        <v>4240</v>
      </c>
      <c r="J2127" t="s">
        <v>4760</v>
      </c>
      <c r="K2127">
        <v>197</v>
      </c>
      <c r="L2127" s="32" t="s">
        <v>10633</v>
      </c>
    </row>
    <row r="2128" spans="1:12" x14ac:dyDescent="0.25">
      <c r="A2128">
        <v>1178016</v>
      </c>
      <c r="B2128">
        <v>2.963117</v>
      </c>
      <c r="C2128">
        <v>3</v>
      </c>
      <c r="D2128" t="s">
        <v>7409</v>
      </c>
      <c r="E2128" t="s">
        <v>4735</v>
      </c>
      <c r="F2128" t="s">
        <v>4756</v>
      </c>
      <c r="G2128" t="s">
        <v>7367</v>
      </c>
      <c r="H2128" t="s">
        <v>7390</v>
      </c>
      <c r="I2128" t="s">
        <v>7410</v>
      </c>
      <c r="J2128" t="s">
        <v>4760</v>
      </c>
      <c r="K2128">
        <v>4193</v>
      </c>
      <c r="L2128" s="32" t="s">
        <v>10634</v>
      </c>
    </row>
    <row r="2129" spans="1:12" x14ac:dyDescent="0.25">
      <c r="A2129">
        <v>1099705</v>
      </c>
      <c r="B2129">
        <v>23.392821999999999</v>
      </c>
      <c r="C2129">
        <v>2</v>
      </c>
      <c r="D2129" t="s">
        <v>4295</v>
      </c>
      <c r="E2129" t="s">
        <v>4735</v>
      </c>
      <c r="F2129" t="s">
        <v>4756</v>
      </c>
      <c r="G2129" t="s">
        <v>7367</v>
      </c>
      <c r="H2129" t="s">
        <v>4758</v>
      </c>
      <c r="I2129" t="s">
        <v>4296</v>
      </c>
      <c r="J2129" t="s">
        <v>4760</v>
      </c>
      <c r="K2129">
        <v>1976</v>
      </c>
      <c r="L2129" s="32" t="s">
        <v>10635</v>
      </c>
    </row>
    <row r="2130" spans="1:12" x14ac:dyDescent="0.25">
      <c r="A2130">
        <v>1099746</v>
      </c>
      <c r="B2130">
        <v>3.1562030000000001</v>
      </c>
      <c r="C2130">
        <v>3</v>
      </c>
      <c r="D2130" t="s">
        <v>4299</v>
      </c>
      <c r="E2130" t="s">
        <v>4735</v>
      </c>
      <c r="F2130" t="s">
        <v>4756</v>
      </c>
      <c r="G2130" t="s">
        <v>4758</v>
      </c>
      <c r="H2130" t="s">
        <v>4758</v>
      </c>
      <c r="I2130" t="s">
        <v>4300</v>
      </c>
      <c r="J2130" t="s">
        <v>4760</v>
      </c>
      <c r="K2130">
        <v>355</v>
      </c>
      <c r="L2130" s="32" t="s">
        <v>10636</v>
      </c>
    </row>
    <row r="2131" spans="1:12" x14ac:dyDescent="0.25">
      <c r="A2131">
        <v>1504271</v>
      </c>
      <c r="B2131">
        <v>3.1578439999999999</v>
      </c>
      <c r="C2131">
        <v>2</v>
      </c>
      <c r="D2131" t="s">
        <v>4208</v>
      </c>
      <c r="E2131" t="s">
        <v>4735</v>
      </c>
      <c r="F2131" t="s">
        <v>4756</v>
      </c>
      <c r="G2131" t="s">
        <v>7346</v>
      </c>
      <c r="H2131" t="s">
        <v>4758</v>
      </c>
      <c r="I2131" t="s">
        <v>4209</v>
      </c>
      <c r="J2131" t="s">
        <v>4760</v>
      </c>
      <c r="K2131">
        <v>1758</v>
      </c>
      <c r="L2131" s="32" t="s">
        <v>10637</v>
      </c>
    </row>
    <row r="2132" spans="1:12" x14ac:dyDescent="0.25">
      <c r="A2132">
        <v>1504349</v>
      </c>
      <c r="B2132">
        <v>3.4493710000000002</v>
      </c>
      <c r="C2132">
        <v>1</v>
      </c>
      <c r="D2132" t="s">
        <v>4214</v>
      </c>
      <c r="E2132" t="s">
        <v>4735</v>
      </c>
      <c r="F2132" t="s">
        <v>4756</v>
      </c>
      <c r="G2132" t="s">
        <v>7346</v>
      </c>
      <c r="H2132" t="s">
        <v>4758</v>
      </c>
      <c r="I2132" t="s">
        <v>4215</v>
      </c>
      <c r="J2132" t="s">
        <v>4760</v>
      </c>
      <c r="K2132">
        <v>2252</v>
      </c>
      <c r="L2132" s="32" t="s">
        <v>10638</v>
      </c>
    </row>
    <row r="2133" spans="1:12" x14ac:dyDescent="0.25">
      <c r="A2133">
        <v>1099685</v>
      </c>
      <c r="B2133">
        <v>5.9052059999999997</v>
      </c>
      <c r="C2133">
        <v>4</v>
      </c>
      <c r="D2133" t="s">
        <v>4293</v>
      </c>
      <c r="E2133" t="s">
        <v>4735</v>
      </c>
      <c r="F2133" t="s">
        <v>4756</v>
      </c>
      <c r="G2133" t="s">
        <v>7367</v>
      </c>
      <c r="H2133" t="s">
        <v>4758</v>
      </c>
      <c r="I2133" t="s">
        <v>4294</v>
      </c>
      <c r="J2133" t="s">
        <v>4760</v>
      </c>
      <c r="K2133">
        <v>1690</v>
      </c>
      <c r="L2133" s="32" t="s">
        <v>10639</v>
      </c>
    </row>
    <row r="2134" spans="1:12" x14ac:dyDescent="0.25">
      <c r="A2134">
        <v>1408981</v>
      </c>
      <c r="B2134">
        <v>5.1642619999999999</v>
      </c>
      <c r="C2134">
        <v>4</v>
      </c>
      <c r="D2134" t="s">
        <v>7356</v>
      </c>
      <c r="E2134" t="s">
        <v>4735</v>
      </c>
      <c r="F2134" t="s">
        <v>4756</v>
      </c>
      <c r="G2134" t="s">
        <v>7351</v>
      </c>
      <c r="H2134" t="s">
        <v>4758</v>
      </c>
      <c r="I2134" t="s">
        <v>7357</v>
      </c>
      <c r="J2134" t="s">
        <v>4760</v>
      </c>
      <c r="K2134">
        <v>2390</v>
      </c>
      <c r="L2134" s="32" t="s">
        <v>10640</v>
      </c>
    </row>
    <row r="2135" spans="1:12" x14ac:dyDescent="0.25">
      <c r="A2135">
        <v>1124533</v>
      </c>
      <c r="B2135">
        <v>11.917831</v>
      </c>
      <c r="C2135">
        <v>3</v>
      </c>
      <c r="D2135" t="s">
        <v>4259</v>
      </c>
      <c r="E2135" t="s">
        <v>4735</v>
      </c>
      <c r="F2135" t="s">
        <v>4756</v>
      </c>
      <c r="G2135" t="s">
        <v>4758</v>
      </c>
      <c r="H2135" t="s">
        <v>4758</v>
      </c>
      <c r="I2135" t="s">
        <v>4260</v>
      </c>
      <c r="J2135" t="s">
        <v>4760</v>
      </c>
      <c r="K2135">
        <v>2465</v>
      </c>
      <c r="L2135" s="32" t="s">
        <v>10641</v>
      </c>
    </row>
    <row r="2136" spans="1:12" x14ac:dyDescent="0.25">
      <c r="A2136">
        <v>1408500</v>
      </c>
      <c r="B2136">
        <v>34.513990999999997</v>
      </c>
      <c r="C2136">
        <v>3</v>
      </c>
      <c r="D2136" t="s">
        <v>7341</v>
      </c>
      <c r="E2136" t="s">
        <v>4735</v>
      </c>
      <c r="F2136" t="s">
        <v>4756</v>
      </c>
      <c r="G2136" t="s">
        <v>4758</v>
      </c>
      <c r="H2136" t="s">
        <v>4758</v>
      </c>
      <c r="I2136" t="s">
        <v>7342</v>
      </c>
      <c r="J2136" t="s">
        <v>4760</v>
      </c>
      <c r="K2136">
        <v>3372</v>
      </c>
      <c r="L2136" s="32" t="s">
        <v>10642</v>
      </c>
    </row>
    <row r="2137" spans="1:12" x14ac:dyDescent="0.25">
      <c r="A2137">
        <v>1177831</v>
      </c>
      <c r="B2137">
        <v>5.4132559999999996</v>
      </c>
      <c r="C2137">
        <v>0</v>
      </c>
      <c r="D2137" t="s">
        <v>7389</v>
      </c>
      <c r="E2137" t="s">
        <v>4735</v>
      </c>
      <c r="F2137" t="s">
        <v>4756</v>
      </c>
      <c r="G2137" t="s">
        <v>7367</v>
      </c>
      <c r="H2137" t="s">
        <v>7390</v>
      </c>
      <c r="I2137" t="s">
        <v>7391</v>
      </c>
      <c r="J2137" t="s">
        <v>4760</v>
      </c>
      <c r="K2137">
        <v>1982</v>
      </c>
      <c r="L2137" s="32" t="s">
        <v>10643</v>
      </c>
    </row>
    <row r="2138" spans="1:12" x14ac:dyDescent="0.25">
      <c r="A2138">
        <v>1178034</v>
      </c>
      <c r="B2138">
        <v>3.7030249999999998</v>
      </c>
      <c r="C2138">
        <v>2</v>
      </c>
      <c r="D2138" t="s">
        <v>7411</v>
      </c>
      <c r="E2138" t="s">
        <v>4735</v>
      </c>
      <c r="F2138" t="s">
        <v>4756</v>
      </c>
      <c r="G2138" t="s">
        <v>7367</v>
      </c>
      <c r="H2138" t="s">
        <v>7390</v>
      </c>
      <c r="I2138" t="s">
        <v>7412</v>
      </c>
      <c r="J2138" t="s">
        <v>4760</v>
      </c>
      <c r="K2138">
        <v>1457</v>
      </c>
      <c r="L2138" s="32" t="s">
        <v>10644</v>
      </c>
    </row>
    <row r="2139" spans="1:12" x14ac:dyDescent="0.25">
      <c r="A2139">
        <v>1124455</v>
      </c>
      <c r="B2139">
        <v>5.6020430000000001</v>
      </c>
      <c r="C2139">
        <v>0</v>
      </c>
      <c r="D2139" t="s">
        <v>4251</v>
      </c>
      <c r="E2139" t="s">
        <v>4735</v>
      </c>
      <c r="F2139" t="s">
        <v>4756</v>
      </c>
      <c r="G2139" t="s">
        <v>7367</v>
      </c>
      <c r="H2139" t="s">
        <v>4758</v>
      </c>
      <c r="I2139" t="s">
        <v>4252</v>
      </c>
      <c r="J2139" t="s">
        <v>4760</v>
      </c>
      <c r="K2139">
        <v>1012</v>
      </c>
      <c r="L2139" s="32" t="s">
        <v>10645</v>
      </c>
    </row>
    <row r="2140" spans="1:12" x14ac:dyDescent="0.25">
      <c r="A2140">
        <v>1124206</v>
      </c>
      <c r="B2140">
        <v>0.58676300000000003</v>
      </c>
      <c r="C2140">
        <v>2</v>
      </c>
      <c r="D2140" t="s">
        <v>4227</v>
      </c>
      <c r="E2140" t="s">
        <v>4735</v>
      </c>
      <c r="F2140" t="s">
        <v>4756</v>
      </c>
      <c r="G2140" t="s">
        <v>7367</v>
      </c>
      <c r="H2140" t="s">
        <v>4221</v>
      </c>
      <c r="I2140" t="s">
        <v>4228</v>
      </c>
      <c r="J2140" t="s">
        <v>4760</v>
      </c>
      <c r="K2140">
        <v>1813</v>
      </c>
      <c r="L2140" s="32" t="s">
        <v>10646</v>
      </c>
    </row>
    <row r="2141" spans="1:12" x14ac:dyDescent="0.25">
      <c r="A2141">
        <v>1124128</v>
      </c>
      <c r="B2141">
        <v>2.353367</v>
      </c>
      <c r="C2141">
        <v>4</v>
      </c>
      <c r="D2141" t="s">
        <v>4218</v>
      </c>
      <c r="E2141" t="s">
        <v>4735</v>
      </c>
      <c r="F2141" t="s">
        <v>4756</v>
      </c>
      <c r="G2141" t="s">
        <v>7367</v>
      </c>
      <c r="H2141" t="s">
        <v>4758</v>
      </c>
      <c r="I2141" t="s">
        <v>4219</v>
      </c>
      <c r="J2141" t="s">
        <v>4760</v>
      </c>
      <c r="K2141">
        <v>1562</v>
      </c>
      <c r="L2141" s="32" t="s">
        <v>10647</v>
      </c>
    </row>
    <row r="2142" spans="1:12" x14ac:dyDescent="0.25">
      <c r="A2142">
        <v>1124187</v>
      </c>
      <c r="B2142">
        <v>0.81899900000000003</v>
      </c>
      <c r="C2142">
        <v>1</v>
      </c>
      <c r="D2142" t="s">
        <v>4225</v>
      </c>
      <c r="E2142" t="s">
        <v>4735</v>
      </c>
      <c r="F2142" t="s">
        <v>4756</v>
      </c>
      <c r="G2142" t="s">
        <v>7367</v>
      </c>
      <c r="H2142" t="s">
        <v>4758</v>
      </c>
      <c r="I2142" t="s">
        <v>4226</v>
      </c>
      <c r="J2142" t="s">
        <v>4760</v>
      </c>
      <c r="K2142">
        <v>1561</v>
      </c>
      <c r="L2142" s="32" t="s">
        <v>10648</v>
      </c>
    </row>
    <row r="2143" spans="1:12" x14ac:dyDescent="0.25">
      <c r="A2143">
        <v>1124348</v>
      </c>
      <c r="B2143">
        <v>73.499797999999998</v>
      </c>
      <c r="C2143">
        <v>1</v>
      </c>
      <c r="D2143" t="s">
        <v>4241</v>
      </c>
      <c r="E2143" t="s">
        <v>4735</v>
      </c>
      <c r="F2143" t="s">
        <v>4756</v>
      </c>
      <c r="G2143" t="s">
        <v>4758</v>
      </c>
      <c r="H2143" t="s">
        <v>4758</v>
      </c>
      <c r="I2143" t="s">
        <v>4242</v>
      </c>
      <c r="J2143" t="s">
        <v>4760</v>
      </c>
      <c r="K2143">
        <v>425</v>
      </c>
      <c r="L2143" s="32" t="s">
        <v>10649</v>
      </c>
    </row>
    <row r="2144" spans="1:12" x14ac:dyDescent="0.25">
      <c r="A2144">
        <v>1099803</v>
      </c>
      <c r="B2144">
        <v>1.0679909999999999</v>
      </c>
      <c r="C2144">
        <v>3</v>
      </c>
      <c r="D2144" t="s">
        <v>4304</v>
      </c>
      <c r="E2144" t="s">
        <v>4735</v>
      </c>
      <c r="F2144" t="s">
        <v>4756</v>
      </c>
      <c r="G2144" t="s">
        <v>7367</v>
      </c>
      <c r="H2144" t="s">
        <v>4758</v>
      </c>
      <c r="I2144" t="s">
        <v>725</v>
      </c>
      <c r="J2144" t="s">
        <v>4760</v>
      </c>
      <c r="K2144">
        <v>956</v>
      </c>
      <c r="L2144" s="32" t="s">
        <v>10650</v>
      </c>
    </row>
    <row r="2145" spans="1:12" x14ac:dyDescent="0.25">
      <c r="A2145">
        <v>1177851</v>
      </c>
      <c r="B2145">
        <v>19.658427</v>
      </c>
      <c r="C2145">
        <v>3</v>
      </c>
      <c r="D2145" t="s">
        <v>7392</v>
      </c>
      <c r="E2145" t="s">
        <v>4735</v>
      </c>
      <c r="F2145" t="s">
        <v>4756</v>
      </c>
      <c r="G2145" t="s">
        <v>7367</v>
      </c>
      <c r="H2145" t="s">
        <v>4758</v>
      </c>
      <c r="I2145" t="s">
        <v>7393</v>
      </c>
      <c r="J2145" t="s">
        <v>4760</v>
      </c>
      <c r="K2145">
        <v>1900</v>
      </c>
      <c r="L2145" s="32" t="s">
        <v>10651</v>
      </c>
    </row>
    <row r="2146" spans="1:12" x14ac:dyDescent="0.25">
      <c r="A2146">
        <v>1124735</v>
      </c>
      <c r="B2146">
        <v>2.9410059999999998</v>
      </c>
      <c r="C2146">
        <v>2</v>
      </c>
      <c r="D2146" t="s">
        <v>4279</v>
      </c>
      <c r="E2146" t="s">
        <v>4735</v>
      </c>
      <c r="F2146" t="s">
        <v>4756</v>
      </c>
      <c r="G2146" t="s">
        <v>4758</v>
      </c>
      <c r="H2146" t="s">
        <v>4758</v>
      </c>
      <c r="I2146" t="s">
        <v>4280</v>
      </c>
      <c r="J2146" t="s">
        <v>4760</v>
      </c>
      <c r="K2146">
        <v>3584</v>
      </c>
      <c r="L2146" s="32" t="s">
        <v>10652</v>
      </c>
    </row>
    <row r="2147" spans="1:12" x14ac:dyDescent="0.25">
      <c r="A2147">
        <v>1504312</v>
      </c>
      <c r="B2147">
        <v>21.267287</v>
      </c>
      <c r="C2147">
        <v>2</v>
      </c>
      <c r="D2147" t="s">
        <v>4210</v>
      </c>
      <c r="E2147" t="s">
        <v>4735</v>
      </c>
      <c r="F2147" t="s">
        <v>4756</v>
      </c>
      <c r="G2147" t="s">
        <v>7346</v>
      </c>
      <c r="H2147" t="s">
        <v>4758</v>
      </c>
      <c r="I2147" t="s">
        <v>4211</v>
      </c>
      <c r="J2147" t="s">
        <v>4760</v>
      </c>
      <c r="K2147">
        <v>2661</v>
      </c>
      <c r="L2147" s="32" t="s">
        <v>10653</v>
      </c>
    </row>
    <row r="2148" spans="1:12" x14ac:dyDescent="0.25">
      <c r="A2148">
        <v>1409036</v>
      </c>
      <c r="B2148">
        <v>2.5759660000000002</v>
      </c>
      <c r="C2148">
        <v>1</v>
      </c>
      <c r="D2148" t="s">
        <v>7362</v>
      </c>
      <c r="E2148" t="s">
        <v>4735</v>
      </c>
      <c r="F2148" t="s">
        <v>4756</v>
      </c>
      <c r="G2148" t="s">
        <v>7351</v>
      </c>
      <c r="H2148" t="s">
        <v>4758</v>
      </c>
      <c r="I2148" t="s">
        <v>7363</v>
      </c>
      <c r="J2148" t="s">
        <v>4760</v>
      </c>
      <c r="K2148">
        <v>1683</v>
      </c>
      <c r="L2148" s="32" t="s">
        <v>10654</v>
      </c>
    </row>
    <row r="2149" spans="1:12" x14ac:dyDescent="0.25">
      <c r="A2149">
        <v>1177913</v>
      </c>
      <c r="B2149">
        <v>2.1334080000000002</v>
      </c>
      <c r="C2149">
        <v>3</v>
      </c>
      <c r="D2149" t="s">
        <v>7398</v>
      </c>
      <c r="E2149" t="s">
        <v>4735</v>
      </c>
      <c r="F2149" t="s">
        <v>4756</v>
      </c>
      <c r="G2149" t="s">
        <v>7367</v>
      </c>
      <c r="H2149" t="s">
        <v>4758</v>
      </c>
      <c r="I2149" t="s">
        <v>7399</v>
      </c>
      <c r="J2149" t="s">
        <v>4760</v>
      </c>
      <c r="K2149">
        <v>2615</v>
      </c>
      <c r="L2149" s="32" t="s">
        <v>10655</v>
      </c>
    </row>
    <row r="2150" spans="1:12" x14ac:dyDescent="0.25">
      <c r="A2150">
        <v>1504331</v>
      </c>
      <c r="B2150">
        <v>22.002841</v>
      </c>
      <c r="C2150">
        <v>3</v>
      </c>
      <c r="D2150" t="s">
        <v>4212</v>
      </c>
      <c r="E2150" t="s">
        <v>4735</v>
      </c>
      <c r="F2150" t="s">
        <v>4756</v>
      </c>
      <c r="G2150" t="s">
        <v>7346</v>
      </c>
      <c r="H2150" t="s">
        <v>4758</v>
      </c>
      <c r="I2150" t="s">
        <v>4213</v>
      </c>
      <c r="J2150" t="s">
        <v>4760</v>
      </c>
      <c r="K2150">
        <v>977</v>
      </c>
      <c r="L2150" s="32" t="s">
        <v>10656</v>
      </c>
    </row>
    <row r="2151" spans="1:12" x14ac:dyDescent="0.25">
      <c r="A2151">
        <v>1124517</v>
      </c>
      <c r="B2151">
        <v>0.96693200000000001</v>
      </c>
      <c r="C2151">
        <v>4</v>
      </c>
      <c r="D2151" t="s">
        <v>4257</v>
      </c>
      <c r="E2151" t="s">
        <v>4735</v>
      </c>
      <c r="F2151" t="s">
        <v>4756</v>
      </c>
      <c r="G2151" t="s">
        <v>7367</v>
      </c>
      <c r="H2151" t="s">
        <v>4221</v>
      </c>
      <c r="I2151" t="s">
        <v>4258</v>
      </c>
      <c r="J2151" t="s">
        <v>4760</v>
      </c>
      <c r="K2151">
        <v>2181</v>
      </c>
      <c r="L2151" s="32" t="s">
        <v>10657</v>
      </c>
    </row>
    <row r="2152" spans="1:12" x14ac:dyDescent="0.25">
      <c r="A2152">
        <v>1124618</v>
      </c>
      <c r="B2152">
        <v>119.838503</v>
      </c>
      <c r="C2152">
        <v>3</v>
      </c>
      <c r="D2152" t="s">
        <v>4267</v>
      </c>
      <c r="E2152" t="s">
        <v>4735</v>
      </c>
      <c r="F2152" t="s">
        <v>4756</v>
      </c>
      <c r="G2152" t="s">
        <v>4758</v>
      </c>
      <c r="H2152" t="s">
        <v>4758</v>
      </c>
      <c r="I2152" t="s">
        <v>4268</v>
      </c>
      <c r="J2152" t="s">
        <v>4760</v>
      </c>
      <c r="K2152">
        <v>1620</v>
      </c>
      <c r="L2152" s="32" t="s">
        <v>10658</v>
      </c>
    </row>
    <row r="2153" spans="1:12" x14ac:dyDescent="0.25">
      <c r="A2153">
        <v>1099725</v>
      </c>
      <c r="B2153">
        <v>4.502008</v>
      </c>
      <c r="C2153">
        <v>0</v>
      </c>
      <c r="D2153" t="s">
        <v>4297</v>
      </c>
      <c r="E2153" t="s">
        <v>4735</v>
      </c>
      <c r="F2153" t="s">
        <v>4756</v>
      </c>
      <c r="G2153" t="s">
        <v>7367</v>
      </c>
      <c r="H2153" t="s">
        <v>4758</v>
      </c>
      <c r="I2153" t="s">
        <v>4298</v>
      </c>
      <c r="J2153" t="s">
        <v>4760</v>
      </c>
      <c r="K2153">
        <v>1700</v>
      </c>
      <c r="L2153" s="32" t="s">
        <v>10659</v>
      </c>
    </row>
    <row r="2154" spans="1:12" x14ac:dyDescent="0.25">
      <c r="A2154">
        <v>1124306</v>
      </c>
      <c r="B2154">
        <v>1.989123</v>
      </c>
      <c r="C2154">
        <v>2</v>
      </c>
      <c r="D2154" t="s">
        <v>4237</v>
      </c>
      <c r="E2154" t="s">
        <v>4735</v>
      </c>
      <c r="F2154" t="s">
        <v>4756</v>
      </c>
      <c r="G2154" t="s">
        <v>7367</v>
      </c>
      <c r="H2154" t="s">
        <v>4221</v>
      </c>
      <c r="I2154" t="s">
        <v>4238</v>
      </c>
      <c r="J2154" t="s">
        <v>4760</v>
      </c>
      <c r="K2154">
        <v>1761</v>
      </c>
      <c r="L2154" s="32" t="s">
        <v>10660</v>
      </c>
    </row>
    <row r="2155" spans="1:12" x14ac:dyDescent="0.25">
      <c r="A2155">
        <v>1099821</v>
      </c>
      <c r="B2155">
        <v>0.59686600000000001</v>
      </c>
      <c r="C2155">
        <v>2</v>
      </c>
      <c r="D2155" t="s">
        <v>4305</v>
      </c>
      <c r="E2155" t="s">
        <v>4735</v>
      </c>
      <c r="F2155" t="s">
        <v>4756</v>
      </c>
      <c r="G2155" t="s">
        <v>7367</v>
      </c>
      <c r="H2155" t="s">
        <v>4758</v>
      </c>
      <c r="I2155" t="s">
        <v>4306</v>
      </c>
      <c r="J2155" t="s">
        <v>4760</v>
      </c>
      <c r="K2155">
        <v>1218</v>
      </c>
      <c r="L2155" s="32" t="s">
        <v>10661</v>
      </c>
    </row>
    <row r="2156" spans="1:12" x14ac:dyDescent="0.25">
      <c r="A2156">
        <v>1408541</v>
      </c>
      <c r="B2156">
        <v>117.162063</v>
      </c>
      <c r="C2156">
        <v>2</v>
      </c>
      <c r="D2156" t="s">
        <v>7345</v>
      </c>
      <c r="E2156" t="s">
        <v>4735</v>
      </c>
      <c r="F2156" t="s">
        <v>4756</v>
      </c>
      <c r="G2156" t="s">
        <v>7346</v>
      </c>
      <c r="H2156" t="s">
        <v>4758</v>
      </c>
      <c r="I2156" t="s">
        <v>7347</v>
      </c>
      <c r="J2156" t="s">
        <v>4760</v>
      </c>
      <c r="K2156">
        <v>838</v>
      </c>
      <c r="L2156" s="32" t="s">
        <v>10662</v>
      </c>
    </row>
    <row r="2157" spans="1:12" x14ac:dyDescent="0.25">
      <c r="A2157">
        <v>1178115</v>
      </c>
      <c r="B2157">
        <v>30.018671000000001</v>
      </c>
      <c r="C2157">
        <v>3</v>
      </c>
      <c r="D2157" t="s">
        <v>7419</v>
      </c>
      <c r="E2157" t="s">
        <v>4735</v>
      </c>
      <c r="F2157" t="s">
        <v>4756</v>
      </c>
      <c r="G2157" t="s">
        <v>4758</v>
      </c>
      <c r="H2157" t="s">
        <v>4758</v>
      </c>
      <c r="I2157" t="s">
        <v>7420</v>
      </c>
      <c r="J2157" t="s">
        <v>4760</v>
      </c>
      <c r="K2157">
        <v>434</v>
      </c>
      <c r="L2157" s="32" t="s">
        <v>10663</v>
      </c>
    </row>
    <row r="2158" spans="1:12" x14ac:dyDescent="0.25">
      <c r="A2158">
        <v>1177889</v>
      </c>
      <c r="B2158">
        <v>9.4448849999999993</v>
      </c>
      <c r="C2158">
        <v>1</v>
      </c>
      <c r="D2158" t="s">
        <v>7396</v>
      </c>
      <c r="E2158" t="s">
        <v>4735</v>
      </c>
      <c r="F2158" t="s">
        <v>4756</v>
      </c>
      <c r="G2158" t="s">
        <v>7367</v>
      </c>
      <c r="H2158" t="s">
        <v>4758</v>
      </c>
      <c r="I2158" t="s">
        <v>7397</v>
      </c>
      <c r="J2158" t="s">
        <v>4760</v>
      </c>
      <c r="K2158">
        <v>1533</v>
      </c>
      <c r="L2158" s="32" t="s">
        <v>10664</v>
      </c>
    </row>
    <row r="2159" spans="1:12" x14ac:dyDescent="0.25">
      <c r="A2159">
        <v>1124553</v>
      </c>
      <c r="B2159">
        <v>9.4600790000000003</v>
      </c>
      <c r="C2159">
        <v>2</v>
      </c>
      <c r="D2159" t="s">
        <v>4261</v>
      </c>
      <c r="E2159" t="s">
        <v>4735</v>
      </c>
      <c r="F2159" t="s">
        <v>4756</v>
      </c>
      <c r="G2159" t="s">
        <v>4758</v>
      </c>
      <c r="H2159" t="s">
        <v>4758</v>
      </c>
      <c r="I2159" t="s">
        <v>4262</v>
      </c>
      <c r="J2159" t="s">
        <v>4760</v>
      </c>
      <c r="K2159">
        <v>2517</v>
      </c>
      <c r="L2159" s="32" t="s">
        <v>10665</v>
      </c>
    </row>
    <row r="2160" spans="1:12" x14ac:dyDescent="0.25">
      <c r="A2160">
        <v>1177989</v>
      </c>
      <c r="B2160">
        <v>77.434466</v>
      </c>
      <c r="C2160">
        <v>0</v>
      </c>
      <c r="D2160" t="s">
        <v>7407</v>
      </c>
      <c r="E2160" t="s">
        <v>4735</v>
      </c>
      <c r="F2160" t="s">
        <v>4756</v>
      </c>
      <c r="G2160" t="s">
        <v>4758</v>
      </c>
      <c r="H2160" t="s">
        <v>4758</v>
      </c>
      <c r="I2160" t="s">
        <v>7408</v>
      </c>
      <c r="J2160" t="s">
        <v>4760</v>
      </c>
      <c r="K2160">
        <v>1972</v>
      </c>
      <c r="L2160" s="32" t="s">
        <v>10666</v>
      </c>
    </row>
    <row r="2161" spans="1:12" x14ac:dyDescent="0.25">
      <c r="A2161">
        <v>1504103</v>
      </c>
      <c r="B2161">
        <v>160.477135</v>
      </c>
      <c r="C2161">
        <v>1</v>
      </c>
      <c r="D2161" t="s">
        <v>4192</v>
      </c>
      <c r="E2161" t="s">
        <v>4735</v>
      </c>
      <c r="F2161" t="s">
        <v>4756</v>
      </c>
      <c r="G2161" t="s">
        <v>4758</v>
      </c>
      <c r="H2161" t="s">
        <v>4758</v>
      </c>
      <c r="I2161" t="s">
        <v>4193</v>
      </c>
      <c r="J2161" t="s">
        <v>4760</v>
      </c>
      <c r="K2161">
        <v>2750</v>
      </c>
      <c r="L2161" s="32" t="s">
        <v>10667</v>
      </c>
    </row>
    <row r="2162" spans="1:12" x14ac:dyDescent="0.25">
      <c r="A2162">
        <v>1177716</v>
      </c>
      <c r="B2162">
        <v>305.80312099999998</v>
      </c>
      <c r="C2162">
        <v>1</v>
      </c>
      <c r="D2162" t="s">
        <v>7377</v>
      </c>
      <c r="E2162" t="s">
        <v>4735</v>
      </c>
      <c r="F2162" t="s">
        <v>4756</v>
      </c>
      <c r="G2162" t="s">
        <v>7367</v>
      </c>
      <c r="H2162" t="s">
        <v>4758</v>
      </c>
      <c r="I2162" t="s">
        <v>7378</v>
      </c>
      <c r="J2162" t="s">
        <v>4760</v>
      </c>
      <c r="K2162">
        <v>1679</v>
      </c>
      <c r="L2162" s="32" t="s">
        <v>10668</v>
      </c>
    </row>
    <row r="2163" spans="1:12" x14ac:dyDescent="0.25">
      <c r="A2163">
        <v>1177869</v>
      </c>
      <c r="B2163">
        <v>155.56439399999999</v>
      </c>
      <c r="C2163">
        <v>2</v>
      </c>
      <c r="D2163" t="s">
        <v>7394</v>
      </c>
      <c r="E2163" t="s">
        <v>4735</v>
      </c>
      <c r="F2163" t="s">
        <v>4756</v>
      </c>
      <c r="G2163" t="s">
        <v>4758</v>
      </c>
      <c r="H2163" t="s">
        <v>4758</v>
      </c>
      <c r="I2163" t="s">
        <v>7395</v>
      </c>
      <c r="J2163" t="s">
        <v>4760</v>
      </c>
      <c r="K2163">
        <v>3755</v>
      </c>
      <c r="L2163" s="32" t="s">
        <v>10669</v>
      </c>
    </row>
    <row r="2164" spans="1:12" x14ac:dyDescent="0.25">
      <c r="A2164">
        <v>1124698</v>
      </c>
      <c r="B2164">
        <v>0.72101099999999996</v>
      </c>
      <c r="C2164">
        <v>3</v>
      </c>
      <c r="D2164" t="s">
        <v>4275</v>
      </c>
      <c r="E2164" t="s">
        <v>4735</v>
      </c>
      <c r="F2164" t="s">
        <v>4756</v>
      </c>
      <c r="G2164" t="s">
        <v>7367</v>
      </c>
      <c r="H2164" t="s">
        <v>7403</v>
      </c>
      <c r="I2164" t="s">
        <v>4276</v>
      </c>
      <c r="J2164" t="s">
        <v>4760</v>
      </c>
      <c r="K2164">
        <v>3205</v>
      </c>
      <c r="L2164" s="32" t="s">
        <v>10670</v>
      </c>
    </row>
    <row r="2165" spans="1:12" x14ac:dyDescent="0.25">
      <c r="A2165">
        <v>1124679</v>
      </c>
      <c r="B2165">
        <v>0.612954</v>
      </c>
      <c r="C2165">
        <v>0</v>
      </c>
      <c r="D2165" t="s">
        <v>4273</v>
      </c>
      <c r="E2165" t="s">
        <v>4735</v>
      </c>
      <c r="F2165" t="s">
        <v>4756</v>
      </c>
      <c r="G2165" t="s">
        <v>7367</v>
      </c>
      <c r="H2165" t="s">
        <v>7403</v>
      </c>
      <c r="I2165" t="s">
        <v>4274</v>
      </c>
      <c r="J2165" t="s">
        <v>4760</v>
      </c>
      <c r="K2165">
        <v>3200</v>
      </c>
      <c r="L2165" s="32" t="s">
        <v>10671</v>
      </c>
    </row>
    <row r="2166" spans="1:12" x14ac:dyDescent="0.25">
      <c r="A2166">
        <v>1178137</v>
      </c>
      <c r="B2166">
        <v>240.31276700000001</v>
      </c>
      <c r="C2166">
        <v>1</v>
      </c>
      <c r="D2166" t="s">
        <v>7421</v>
      </c>
      <c r="E2166" t="s">
        <v>4735</v>
      </c>
      <c r="F2166" t="s">
        <v>4756</v>
      </c>
      <c r="G2166" t="s">
        <v>4758</v>
      </c>
      <c r="H2166" t="s">
        <v>4758</v>
      </c>
      <c r="I2166" t="s">
        <v>7422</v>
      </c>
      <c r="J2166" t="s">
        <v>4760</v>
      </c>
      <c r="K2166">
        <v>986</v>
      </c>
      <c r="L2166" s="32" t="s">
        <v>10672</v>
      </c>
    </row>
    <row r="2167" spans="1:12" x14ac:dyDescent="0.25">
      <c r="A2167">
        <v>1177776</v>
      </c>
      <c r="B2167">
        <v>5.7285019999999998</v>
      </c>
      <c r="C2167">
        <v>3</v>
      </c>
      <c r="D2167" t="s">
        <v>7383</v>
      </c>
      <c r="E2167" t="s">
        <v>4735</v>
      </c>
      <c r="F2167" t="s">
        <v>4756</v>
      </c>
      <c r="G2167" t="s">
        <v>7367</v>
      </c>
      <c r="H2167" t="s">
        <v>4758</v>
      </c>
      <c r="I2167" t="s">
        <v>7384</v>
      </c>
      <c r="J2167" t="s">
        <v>4760</v>
      </c>
      <c r="K2167">
        <v>1935</v>
      </c>
      <c r="L2167" s="32" t="s">
        <v>10673</v>
      </c>
    </row>
    <row r="2168" spans="1:12" x14ac:dyDescent="0.25">
      <c r="A2168">
        <v>1124597</v>
      </c>
      <c r="B2168">
        <v>2.0906639999999999</v>
      </c>
      <c r="C2168">
        <v>1</v>
      </c>
      <c r="D2168" t="s">
        <v>4265</v>
      </c>
      <c r="E2168" t="s">
        <v>4735</v>
      </c>
      <c r="F2168" t="s">
        <v>4756</v>
      </c>
      <c r="G2168" t="s">
        <v>7367</v>
      </c>
      <c r="H2168" t="s">
        <v>4758</v>
      </c>
      <c r="I2168" t="s">
        <v>4266</v>
      </c>
      <c r="J2168" t="s">
        <v>4760</v>
      </c>
      <c r="K2168">
        <v>5043</v>
      </c>
      <c r="L2168" s="32" t="s">
        <v>10674</v>
      </c>
    </row>
    <row r="2169" spans="1:12" x14ac:dyDescent="0.25">
      <c r="A2169">
        <v>1177655</v>
      </c>
      <c r="B2169">
        <v>313.77157499999998</v>
      </c>
      <c r="C2169">
        <v>4</v>
      </c>
      <c r="D2169" t="s">
        <v>7371</v>
      </c>
      <c r="E2169" t="s">
        <v>4735</v>
      </c>
      <c r="F2169" t="s">
        <v>4756</v>
      </c>
      <c r="G2169" t="s">
        <v>4758</v>
      </c>
      <c r="H2169" t="s">
        <v>4758</v>
      </c>
      <c r="I2169" t="s">
        <v>7372</v>
      </c>
      <c r="J2169" t="s">
        <v>4760</v>
      </c>
      <c r="K2169">
        <v>41</v>
      </c>
      <c r="L2169" s="32" t="s">
        <v>10675</v>
      </c>
    </row>
    <row r="2170" spans="1:12" x14ac:dyDescent="0.25">
      <c r="A2170">
        <v>1409018</v>
      </c>
      <c r="B2170">
        <v>4.9706599999999996</v>
      </c>
      <c r="C2170">
        <v>2</v>
      </c>
      <c r="D2170" t="s">
        <v>7360</v>
      </c>
      <c r="E2170" t="s">
        <v>4735</v>
      </c>
      <c r="F2170" t="s">
        <v>4756</v>
      </c>
      <c r="G2170" t="s">
        <v>7351</v>
      </c>
      <c r="H2170" t="s">
        <v>4758</v>
      </c>
      <c r="I2170" t="s">
        <v>7361</v>
      </c>
      <c r="J2170" t="s">
        <v>4760</v>
      </c>
      <c r="K2170">
        <v>2022</v>
      </c>
      <c r="L2170" s="32" t="s">
        <v>10676</v>
      </c>
    </row>
    <row r="2171" spans="1:12" x14ac:dyDescent="0.25">
      <c r="A2171">
        <v>1504027</v>
      </c>
      <c r="B2171">
        <v>5.5954370000000004</v>
      </c>
      <c r="C2171">
        <v>3</v>
      </c>
      <c r="D2171" t="s">
        <v>4186</v>
      </c>
      <c r="E2171" t="s">
        <v>4735</v>
      </c>
      <c r="F2171" t="s">
        <v>4756</v>
      </c>
      <c r="G2171" t="s">
        <v>7351</v>
      </c>
      <c r="H2171" t="s">
        <v>4758</v>
      </c>
      <c r="I2171" t="s">
        <v>4187</v>
      </c>
      <c r="J2171" t="s">
        <v>4760</v>
      </c>
      <c r="K2171">
        <v>2514</v>
      </c>
      <c r="L2171" s="32" t="s">
        <v>10677</v>
      </c>
    </row>
    <row r="2172" spans="1:12" x14ac:dyDescent="0.25">
      <c r="A2172">
        <v>1408940</v>
      </c>
      <c r="B2172">
        <v>28.209147000000002</v>
      </c>
      <c r="C2172">
        <v>1</v>
      </c>
      <c r="D2172" t="s">
        <v>7350</v>
      </c>
      <c r="E2172" t="s">
        <v>4735</v>
      </c>
      <c r="F2172" t="s">
        <v>4756</v>
      </c>
      <c r="G2172" t="s">
        <v>7351</v>
      </c>
      <c r="H2172" t="s">
        <v>4758</v>
      </c>
      <c r="I2172" t="s">
        <v>7352</v>
      </c>
      <c r="J2172" t="s">
        <v>4760</v>
      </c>
      <c r="K2172">
        <v>3456</v>
      </c>
      <c r="L2172" s="32" t="s">
        <v>10678</v>
      </c>
    </row>
    <row r="2173" spans="1:12" x14ac:dyDescent="0.25">
      <c r="A2173">
        <v>1408960</v>
      </c>
      <c r="B2173">
        <v>2.1110929999999999</v>
      </c>
      <c r="C2173">
        <v>3</v>
      </c>
      <c r="D2173" t="s">
        <v>7353</v>
      </c>
      <c r="E2173" t="s">
        <v>4735</v>
      </c>
      <c r="F2173" t="s">
        <v>4756</v>
      </c>
      <c r="G2173" t="s">
        <v>7351</v>
      </c>
      <c r="H2173" t="s">
        <v>7354</v>
      </c>
      <c r="I2173" t="s">
        <v>7355</v>
      </c>
      <c r="J2173" t="s">
        <v>4760</v>
      </c>
      <c r="K2173">
        <v>3562</v>
      </c>
      <c r="L2173" s="32" t="s">
        <v>10679</v>
      </c>
    </row>
    <row r="2174" spans="1:12" x14ac:dyDescent="0.25">
      <c r="A2174">
        <v>1408429</v>
      </c>
      <c r="B2174">
        <v>180.32820100000001</v>
      </c>
      <c r="C2174">
        <v>0</v>
      </c>
      <c r="D2174" t="s">
        <v>7335</v>
      </c>
      <c r="E2174" t="s">
        <v>4735</v>
      </c>
      <c r="F2174" t="s">
        <v>4756</v>
      </c>
      <c r="G2174" t="s">
        <v>4758</v>
      </c>
      <c r="H2174" t="s">
        <v>4758</v>
      </c>
      <c r="I2174" t="s">
        <v>7336</v>
      </c>
      <c r="J2174" t="s">
        <v>4760</v>
      </c>
      <c r="K2174">
        <v>1135</v>
      </c>
      <c r="L2174" s="32" t="s">
        <v>10680</v>
      </c>
    </row>
    <row r="2175" spans="1:12" x14ac:dyDescent="0.25">
      <c r="A2175">
        <v>1504189</v>
      </c>
      <c r="B2175">
        <v>24.210719000000001</v>
      </c>
      <c r="C2175">
        <v>1</v>
      </c>
      <c r="D2175" t="s">
        <v>4200</v>
      </c>
      <c r="E2175" t="s">
        <v>4735</v>
      </c>
      <c r="F2175" t="s">
        <v>4756</v>
      </c>
      <c r="G2175" t="s">
        <v>7346</v>
      </c>
      <c r="H2175" t="s">
        <v>4758</v>
      </c>
      <c r="I2175" t="s">
        <v>4201</v>
      </c>
      <c r="J2175" t="s">
        <v>4760</v>
      </c>
      <c r="K2175">
        <v>2518</v>
      </c>
      <c r="L2175" s="32" t="s">
        <v>10681</v>
      </c>
    </row>
    <row r="2176" spans="1:12" x14ac:dyDescent="0.25">
      <c r="A2176">
        <v>1124479</v>
      </c>
      <c r="B2176">
        <v>0.86817900000000003</v>
      </c>
      <c r="C2176">
        <v>3</v>
      </c>
      <c r="D2176" t="s">
        <v>4253</v>
      </c>
      <c r="E2176" t="s">
        <v>4735</v>
      </c>
      <c r="F2176" t="s">
        <v>4756</v>
      </c>
      <c r="G2176" t="s">
        <v>7367</v>
      </c>
      <c r="H2176" t="s">
        <v>4221</v>
      </c>
      <c r="I2176" t="s">
        <v>4254</v>
      </c>
      <c r="J2176" t="s">
        <v>4760</v>
      </c>
      <c r="K2176">
        <v>1663</v>
      </c>
      <c r="L2176" s="32" t="s">
        <v>10682</v>
      </c>
    </row>
    <row r="2177" spans="1:12" x14ac:dyDescent="0.25">
      <c r="A2177">
        <v>1178094</v>
      </c>
      <c r="B2177">
        <v>41.401722999999997</v>
      </c>
      <c r="C2177">
        <v>1</v>
      </c>
      <c r="D2177" t="s">
        <v>7417</v>
      </c>
      <c r="E2177" t="s">
        <v>4735</v>
      </c>
      <c r="F2177" t="s">
        <v>4756</v>
      </c>
      <c r="G2177" t="s">
        <v>4758</v>
      </c>
      <c r="H2177" t="s">
        <v>4758</v>
      </c>
      <c r="I2177" t="s">
        <v>7418</v>
      </c>
      <c r="J2177" t="s">
        <v>4760</v>
      </c>
      <c r="K2177">
        <v>2376</v>
      </c>
      <c r="L2177" s="32" t="s">
        <v>10683</v>
      </c>
    </row>
    <row r="2178" spans="1:12" x14ac:dyDescent="0.25">
      <c r="A2178">
        <v>1504150</v>
      </c>
      <c r="B2178">
        <v>19.436737000000001</v>
      </c>
      <c r="C2178">
        <v>3</v>
      </c>
      <c r="D2178" t="s">
        <v>4196</v>
      </c>
      <c r="E2178" t="s">
        <v>4735</v>
      </c>
      <c r="F2178" t="s">
        <v>4756</v>
      </c>
      <c r="G2178" t="s">
        <v>7346</v>
      </c>
      <c r="H2178" t="s">
        <v>4758</v>
      </c>
      <c r="I2178" t="s">
        <v>4197</v>
      </c>
      <c r="J2178" t="s">
        <v>4760</v>
      </c>
      <c r="K2178">
        <v>1954</v>
      </c>
      <c r="L2178" s="32" t="s">
        <v>10684</v>
      </c>
    </row>
    <row r="2179" spans="1:12" x14ac:dyDescent="0.25">
      <c r="A2179">
        <v>1177794</v>
      </c>
      <c r="B2179">
        <v>10.488042</v>
      </c>
      <c r="C2179">
        <v>2</v>
      </c>
      <c r="D2179" t="s">
        <v>7385</v>
      </c>
      <c r="E2179" t="s">
        <v>4735</v>
      </c>
      <c r="F2179" t="s">
        <v>4756</v>
      </c>
      <c r="G2179" t="s">
        <v>7367</v>
      </c>
      <c r="H2179" t="s">
        <v>4758</v>
      </c>
      <c r="I2179" t="s">
        <v>7386</v>
      </c>
      <c r="J2179" t="s">
        <v>4760</v>
      </c>
      <c r="K2179">
        <v>2512</v>
      </c>
      <c r="L2179" s="32" t="s">
        <v>10685</v>
      </c>
    </row>
    <row r="2180" spans="1:12" x14ac:dyDescent="0.25">
      <c r="A2180">
        <v>1124755</v>
      </c>
      <c r="B2180">
        <v>8.8519830000000006</v>
      </c>
      <c r="C2180">
        <v>1</v>
      </c>
      <c r="D2180" t="s">
        <v>4281</v>
      </c>
      <c r="E2180" t="s">
        <v>4735</v>
      </c>
      <c r="F2180" t="s">
        <v>4756</v>
      </c>
      <c r="G2180" t="s">
        <v>4758</v>
      </c>
      <c r="H2180" t="s">
        <v>4758</v>
      </c>
      <c r="I2180" t="s">
        <v>4282</v>
      </c>
      <c r="J2180" t="s">
        <v>4760</v>
      </c>
      <c r="K2180">
        <v>2633</v>
      </c>
      <c r="L2180" s="32" t="s">
        <v>10686</v>
      </c>
    </row>
    <row r="2181" spans="1:12" x14ac:dyDescent="0.25">
      <c r="A2181">
        <v>1177615</v>
      </c>
      <c r="B2181">
        <v>0.68575399999999997</v>
      </c>
      <c r="C2181">
        <v>0</v>
      </c>
      <c r="D2181" t="s">
        <v>7366</v>
      </c>
      <c r="E2181" t="s">
        <v>4735</v>
      </c>
      <c r="F2181" t="s">
        <v>4756</v>
      </c>
      <c r="G2181" t="s">
        <v>7367</v>
      </c>
      <c r="H2181" t="s">
        <v>4758</v>
      </c>
      <c r="I2181" t="s">
        <v>7368</v>
      </c>
      <c r="J2181" t="s">
        <v>4760</v>
      </c>
      <c r="K2181">
        <v>480</v>
      </c>
      <c r="L2181" s="32" t="s">
        <v>10687</v>
      </c>
    </row>
    <row r="2182" spans="1:12" x14ac:dyDescent="0.25">
      <c r="A2182">
        <v>1124719</v>
      </c>
      <c r="B2182">
        <v>2.702305</v>
      </c>
      <c r="C2182">
        <v>3</v>
      </c>
      <c r="D2182" t="s">
        <v>4277</v>
      </c>
      <c r="E2182" t="s">
        <v>4735</v>
      </c>
      <c r="F2182" t="s">
        <v>4756</v>
      </c>
      <c r="G2182" t="s">
        <v>7367</v>
      </c>
      <c r="H2182" t="s">
        <v>4758</v>
      </c>
      <c r="I2182" t="s">
        <v>4278</v>
      </c>
      <c r="J2182" t="s">
        <v>4760</v>
      </c>
      <c r="K2182">
        <v>2583</v>
      </c>
      <c r="L2182" s="32" t="s">
        <v>10688</v>
      </c>
    </row>
    <row r="2183" spans="1:12" x14ac:dyDescent="0.25">
      <c r="A2183">
        <v>1042045</v>
      </c>
      <c r="B2183">
        <v>1.320157</v>
      </c>
      <c r="C2183">
        <v>3</v>
      </c>
      <c r="D2183" t="s">
        <v>7425</v>
      </c>
      <c r="E2183" t="s">
        <v>4735</v>
      </c>
      <c r="F2183" t="s">
        <v>4756</v>
      </c>
      <c r="G2183" t="s">
        <v>7426</v>
      </c>
      <c r="H2183" t="s">
        <v>4758</v>
      </c>
      <c r="I2183" t="s">
        <v>7427</v>
      </c>
      <c r="J2183" t="s">
        <v>4760</v>
      </c>
      <c r="K2183">
        <v>0</v>
      </c>
      <c r="L2183" s="32" t="s">
        <v>10689</v>
      </c>
    </row>
    <row r="2184" spans="1:12" x14ac:dyDescent="0.25">
      <c r="A2184">
        <v>21920</v>
      </c>
      <c r="B2184">
        <v>1.178717</v>
      </c>
      <c r="C2184">
        <v>3</v>
      </c>
      <c r="D2184" t="s">
        <v>4364</v>
      </c>
      <c r="E2184" t="s">
        <v>4737</v>
      </c>
      <c r="F2184" t="s">
        <v>4756</v>
      </c>
      <c r="G2184" t="s">
        <v>4312</v>
      </c>
      <c r="H2184" t="s">
        <v>4758</v>
      </c>
      <c r="I2184" t="s">
        <v>4365</v>
      </c>
      <c r="J2184" t="s">
        <v>4760</v>
      </c>
      <c r="K2184">
        <v>3865</v>
      </c>
      <c r="L2184" s="32" t="s">
        <v>10536</v>
      </c>
    </row>
    <row r="2185" spans="1:12" x14ac:dyDescent="0.25">
      <c r="A2185">
        <v>21805</v>
      </c>
      <c r="B2185">
        <v>0.95512300000000006</v>
      </c>
      <c r="C2185">
        <v>1</v>
      </c>
      <c r="D2185" t="s">
        <v>4355</v>
      </c>
      <c r="E2185" t="s">
        <v>4737</v>
      </c>
      <c r="F2185" t="s">
        <v>4756</v>
      </c>
      <c r="G2185" t="s">
        <v>4312</v>
      </c>
      <c r="H2185" t="s">
        <v>4339</v>
      </c>
      <c r="I2185" t="s">
        <v>4356</v>
      </c>
      <c r="J2185" t="s">
        <v>4760</v>
      </c>
      <c r="K2185">
        <v>5524</v>
      </c>
      <c r="L2185" s="32" t="s">
        <v>10537</v>
      </c>
    </row>
    <row r="2186" spans="1:12" x14ac:dyDescent="0.25">
      <c r="A2186">
        <v>21743</v>
      </c>
      <c r="B2186">
        <v>1.3912549999999999</v>
      </c>
      <c r="C2186">
        <v>0</v>
      </c>
      <c r="D2186" t="s">
        <v>4351</v>
      </c>
      <c r="E2186" t="s">
        <v>4737</v>
      </c>
      <c r="F2186" t="s">
        <v>4756</v>
      </c>
      <c r="G2186" t="s">
        <v>4312</v>
      </c>
      <c r="H2186" t="s">
        <v>4758</v>
      </c>
      <c r="I2186" t="s">
        <v>4352</v>
      </c>
      <c r="J2186" t="s">
        <v>4760</v>
      </c>
      <c r="K2186">
        <v>4596</v>
      </c>
      <c r="L2186" s="32" t="s">
        <v>10538</v>
      </c>
    </row>
    <row r="2187" spans="1:12" x14ac:dyDescent="0.25">
      <c r="A2187">
        <v>21681</v>
      </c>
      <c r="B2187">
        <v>2.6819009999999999</v>
      </c>
      <c r="C2187">
        <v>1</v>
      </c>
      <c r="D2187" t="s">
        <v>4347</v>
      </c>
      <c r="E2187" t="s">
        <v>4737</v>
      </c>
      <c r="F2187" t="s">
        <v>4756</v>
      </c>
      <c r="G2187" t="s">
        <v>4312</v>
      </c>
      <c r="H2187" t="s">
        <v>4758</v>
      </c>
      <c r="I2187" t="s">
        <v>4756</v>
      </c>
      <c r="J2187" t="s">
        <v>4760</v>
      </c>
      <c r="K2187">
        <v>6724</v>
      </c>
      <c r="L2187" s="32" t="s">
        <v>10539</v>
      </c>
    </row>
    <row r="2188" spans="1:12" x14ac:dyDescent="0.25">
      <c r="A2188">
        <v>21700</v>
      </c>
      <c r="B2188">
        <v>0.75115900000000002</v>
      </c>
      <c r="C2188">
        <v>3</v>
      </c>
      <c r="D2188" t="s">
        <v>4348</v>
      </c>
      <c r="E2188" t="s">
        <v>4737</v>
      </c>
      <c r="F2188" t="s">
        <v>4756</v>
      </c>
      <c r="G2188" t="s">
        <v>4312</v>
      </c>
      <c r="H2188" t="s">
        <v>4758</v>
      </c>
      <c r="I2188" t="s">
        <v>4349</v>
      </c>
      <c r="J2188" t="s">
        <v>4760</v>
      </c>
      <c r="K2188">
        <v>3270</v>
      </c>
      <c r="L2188" s="32" t="s">
        <v>10540</v>
      </c>
    </row>
    <row r="2189" spans="1:12" x14ac:dyDescent="0.25">
      <c r="A2189">
        <v>21507</v>
      </c>
      <c r="B2189">
        <v>1.7446170000000001</v>
      </c>
      <c r="C2189">
        <v>0</v>
      </c>
      <c r="D2189" t="s">
        <v>4335</v>
      </c>
      <c r="E2189" t="s">
        <v>4737</v>
      </c>
      <c r="F2189" t="s">
        <v>4756</v>
      </c>
      <c r="G2189" t="s">
        <v>4312</v>
      </c>
      <c r="H2189" t="s">
        <v>4758</v>
      </c>
      <c r="I2189" t="s">
        <v>4336</v>
      </c>
      <c r="J2189" t="s">
        <v>4760</v>
      </c>
      <c r="K2189">
        <v>9577</v>
      </c>
      <c r="L2189" s="32" t="s">
        <v>10541</v>
      </c>
    </row>
    <row r="2190" spans="1:12" x14ac:dyDescent="0.25">
      <c r="A2190">
        <v>21880</v>
      </c>
      <c r="B2190">
        <v>0.36400199999999999</v>
      </c>
      <c r="C2190">
        <v>3</v>
      </c>
      <c r="D2190" t="s">
        <v>4361</v>
      </c>
      <c r="E2190" t="s">
        <v>4737</v>
      </c>
      <c r="F2190" t="s">
        <v>4756</v>
      </c>
      <c r="G2190" t="s">
        <v>4312</v>
      </c>
      <c r="H2190" t="s">
        <v>4339</v>
      </c>
      <c r="I2190" t="s">
        <v>4362</v>
      </c>
      <c r="J2190" t="s">
        <v>4760</v>
      </c>
      <c r="K2190">
        <v>2971</v>
      </c>
      <c r="L2190" s="32" t="s">
        <v>10542</v>
      </c>
    </row>
    <row r="2191" spans="1:12" x14ac:dyDescent="0.25">
      <c r="A2191">
        <v>21823</v>
      </c>
      <c r="B2191">
        <v>0.207534</v>
      </c>
      <c r="C2191">
        <v>1</v>
      </c>
      <c r="D2191" t="s">
        <v>4357</v>
      </c>
      <c r="E2191" t="s">
        <v>4737</v>
      </c>
      <c r="F2191" t="s">
        <v>4756</v>
      </c>
      <c r="G2191" t="s">
        <v>4312</v>
      </c>
      <c r="H2191" t="s">
        <v>4339</v>
      </c>
      <c r="I2191" t="s">
        <v>4358</v>
      </c>
      <c r="J2191" t="s">
        <v>4760</v>
      </c>
      <c r="K2191">
        <v>1001</v>
      </c>
      <c r="L2191" s="32" t="s">
        <v>10543</v>
      </c>
    </row>
    <row r="2192" spans="1:12" x14ac:dyDescent="0.25">
      <c r="A2192">
        <v>21603</v>
      </c>
      <c r="B2192">
        <v>0.76419599999999999</v>
      </c>
      <c r="C2192">
        <v>0</v>
      </c>
      <c r="D2192" t="s">
        <v>4342</v>
      </c>
      <c r="E2192" t="s">
        <v>4737</v>
      </c>
      <c r="F2192" t="s">
        <v>4756</v>
      </c>
      <c r="G2192" t="s">
        <v>4312</v>
      </c>
      <c r="H2192" t="s">
        <v>4339</v>
      </c>
      <c r="I2192" t="s">
        <v>4343</v>
      </c>
      <c r="J2192" t="s">
        <v>4760</v>
      </c>
      <c r="K2192">
        <v>2365</v>
      </c>
      <c r="L2192" s="32" t="s">
        <v>10544</v>
      </c>
    </row>
    <row r="2193" spans="1:12" x14ac:dyDescent="0.25">
      <c r="A2193">
        <v>21527</v>
      </c>
      <c r="B2193">
        <v>8.6496440000000003</v>
      </c>
      <c r="C2193">
        <v>1</v>
      </c>
      <c r="D2193" t="s">
        <v>4337</v>
      </c>
      <c r="E2193" t="s">
        <v>4737</v>
      </c>
      <c r="F2193" t="s">
        <v>4756</v>
      </c>
      <c r="G2193" t="s">
        <v>4312</v>
      </c>
      <c r="H2193" t="s">
        <v>4758</v>
      </c>
      <c r="I2193" t="s">
        <v>4049</v>
      </c>
      <c r="J2193" t="s">
        <v>4760</v>
      </c>
      <c r="K2193">
        <v>10294</v>
      </c>
      <c r="L2193" s="32" t="s">
        <v>10545</v>
      </c>
    </row>
    <row r="2194" spans="1:12" x14ac:dyDescent="0.25">
      <c r="A2194">
        <v>21550</v>
      </c>
      <c r="B2194">
        <v>1.735724</v>
      </c>
      <c r="C2194">
        <v>3</v>
      </c>
      <c r="D2194" t="s">
        <v>4338</v>
      </c>
      <c r="E2194" t="s">
        <v>4737</v>
      </c>
      <c r="F2194" t="s">
        <v>4756</v>
      </c>
      <c r="G2194" t="s">
        <v>4312</v>
      </c>
      <c r="H2194" t="s">
        <v>4339</v>
      </c>
      <c r="I2194" t="s">
        <v>184</v>
      </c>
      <c r="J2194" t="s">
        <v>4760</v>
      </c>
      <c r="K2194">
        <v>2186</v>
      </c>
      <c r="L2194" s="32" t="s">
        <v>10546</v>
      </c>
    </row>
    <row r="2195" spans="1:12" x14ac:dyDescent="0.25">
      <c r="A2195">
        <v>21840</v>
      </c>
      <c r="B2195">
        <v>0.74284300000000003</v>
      </c>
      <c r="C2195">
        <v>2</v>
      </c>
      <c r="D2195" t="s">
        <v>4359</v>
      </c>
      <c r="E2195" t="s">
        <v>4737</v>
      </c>
      <c r="F2195" t="s">
        <v>4756</v>
      </c>
      <c r="G2195" t="s">
        <v>4312</v>
      </c>
      <c r="H2195" t="s">
        <v>4339</v>
      </c>
      <c r="I2195" t="s">
        <v>154</v>
      </c>
      <c r="J2195" t="s">
        <v>4760</v>
      </c>
      <c r="K2195">
        <v>2928</v>
      </c>
      <c r="L2195" s="32" t="s">
        <v>10547</v>
      </c>
    </row>
    <row r="2196" spans="1:12" x14ac:dyDescent="0.25">
      <c r="A2196">
        <v>21468</v>
      </c>
      <c r="B2196">
        <v>17.684804</v>
      </c>
      <c r="C2196">
        <v>0</v>
      </c>
      <c r="D2196" t="s">
        <v>4333</v>
      </c>
      <c r="E2196" t="s">
        <v>4737</v>
      </c>
      <c r="F2196" t="s">
        <v>4756</v>
      </c>
      <c r="G2196" t="s">
        <v>4758</v>
      </c>
      <c r="H2196" t="s">
        <v>4758</v>
      </c>
      <c r="I2196" t="s">
        <v>439</v>
      </c>
      <c r="J2196" t="s">
        <v>4760</v>
      </c>
      <c r="K2196">
        <v>5412</v>
      </c>
      <c r="L2196" s="32" t="s">
        <v>10548</v>
      </c>
    </row>
    <row r="2197" spans="1:12" x14ac:dyDescent="0.25">
      <c r="A2197">
        <v>21898</v>
      </c>
      <c r="B2197">
        <v>16.422936</v>
      </c>
      <c r="C2197">
        <v>1</v>
      </c>
      <c r="D2197" t="s">
        <v>4363</v>
      </c>
      <c r="E2197" t="s">
        <v>4737</v>
      </c>
      <c r="F2197" t="s">
        <v>4756</v>
      </c>
      <c r="G2197" t="s">
        <v>4312</v>
      </c>
      <c r="H2197" t="s">
        <v>4758</v>
      </c>
      <c r="I2197" t="s">
        <v>4179</v>
      </c>
      <c r="J2197" t="s">
        <v>4760</v>
      </c>
      <c r="K2197">
        <v>1928</v>
      </c>
      <c r="L2197" s="32" t="s">
        <v>10549</v>
      </c>
    </row>
    <row r="2198" spans="1:12" x14ac:dyDescent="0.25">
      <c r="A2198">
        <v>82843</v>
      </c>
      <c r="B2198">
        <v>27.055824000000001</v>
      </c>
      <c r="C2198">
        <v>2</v>
      </c>
      <c r="D2198" t="s">
        <v>4311</v>
      </c>
      <c r="E2198" t="s">
        <v>4737</v>
      </c>
      <c r="F2198" t="s">
        <v>4756</v>
      </c>
      <c r="G2198" t="s">
        <v>4312</v>
      </c>
      <c r="H2198" t="s">
        <v>4758</v>
      </c>
      <c r="I2198" t="s">
        <v>4185</v>
      </c>
      <c r="J2198" t="s">
        <v>4760</v>
      </c>
      <c r="K2198">
        <v>14725</v>
      </c>
      <c r="L2198" s="32" t="s">
        <v>10550</v>
      </c>
    </row>
    <row r="2199" spans="1:12" x14ac:dyDescent="0.25">
      <c r="A2199">
        <v>21489</v>
      </c>
      <c r="B2199">
        <v>3.0232869999999998</v>
      </c>
      <c r="C2199">
        <v>4</v>
      </c>
      <c r="D2199" t="s">
        <v>4334</v>
      </c>
      <c r="E2199" t="s">
        <v>4737</v>
      </c>
      <c r="F2199" t="s">
        <v>4756</v>
      </c>
      <c r="G2199" t="s">
        <v>4312</v>
      </c>
      <c r="H2199" t="s">
        <v>4758</v>
      </c>
      <c r="I2199" t="s">
        <v>4099</v>
      </c>
      <c r="J2199" t="s">
        <v>4760</v>
      </c>
      <c r="K2199">
        <v>268</v>
      </c>
      <c r="L2199" s="32" t="s">
        <v>10551</v>
      </c>
    </row>
    <row r="2200" spans="1:12" x14ac:dyDescent="0.25">
      <c r="A2200">
        <v>83031</v>
      </c>
      <c r="B2200">
        <v>1480.85499</v>
      </c>
      <c r="C2200">
        <v>2</v>
      </c>
      <c r="D2200" t="s">
        <v>4322</v>
      </c>
      <c r="E2200" t="s">
        <v>4737</v>
      </c>
      <c r="F2200" t="s">
        <v>4756</v>
      </c>
      <c r="G2200" t="s">
        <v>4758</v>
      </c>
      <c r="H2200" t="s">
        <v>4758</v>
      </c>
      <c r="I2200" t="s">
        <v>542</v>
      </c>
      <c r="J2200" t="s">
        <v>4760</v>
      </c>
      <c r="K2200">
        <v>1382</v>
      </c>
      <c r="L2200" s="32" t="s">
        <v>10552</v>
      </c>
    </row>
    <row r="2201" spans="1:12" x14ac:dyDescent="0.25">
      <c r="A2201">
        <v>83011</v>
      </c>
      <c r="B2201">
        <v>383.31886200000002</v>
      </c>
      <c r="C2201">
        <v>0</v>
      </c>
      <c r="D2201" t="s">
        <v>4321</v>
      </c>
      <c r="E2201" t="s">
        <v>4737</v>
      </c>
      <c r="F2201" t="s">
        <v>4756</v>
      </c>
      <c r="G2201" t="s">
        <v>4320</v>
      </c>
      <c r="H2201" t="s">
        <v>4758</v>
      </c>
      <c r="I2201" t="s">
        <v>550</v>
      </c>
      <c r="J2201" t="s">
        <v>4760</v>
      </c>
      <c r="K2201">
        <v>4055</v>
      </c>
      <c r="L2201" s="32" t="s">
        <v>10553</v>
      </c>
    </row>
    <row r="2202" spans="1:12" x14ac:dyDescent="0.25">
      <c r="A2202">
        <v>83053</v>
      </c>
      <c r="B2202">
        <v>1017.85429</v>
      </c>
      <c r="C2202">
        <v>0</v>
      </c>
      <c r="D2202" t="s">
        <v>4323</v>
      </c>
      <c r="E2202" t="s">
        <v>4737</v>
      </c>
      <c r="F2202" t="s">
        <v>4756</v>
      </c>
      <c r="G2202" t="s">
        <v>4320</v>
      </c>
      <c r="H2202" t="s">
        <v>4758</v>
      </c>
      <c r="I2202" t="s">
        <v>546</v>
      </c>
      <c r="J2202" t="s">
        <v>4760</v>
      </c>
      <c r="K2202">
        <v>777</v>
      </c>
      <c r="L2202" s="32" t="s">
        <v>10554</v>
      </c>
    </row>
    <row r="2203" spans="1:12" x14ac:dyDescent="0.25">
      <c r="A2203">
        <v>82991</v>
      </c>
      <c r="B2203">
        <v>1854.9898599999999</v>
      </c>
      <c r="C2203">
        <v>3</v>
      </c>
      <c r="D2203" t="s">
        <v>4319</v>
      </c>
      <c r="E2203" t="s">
        <v>4737</v>
      </c>
      <c r="F2203" t="s">
        <v>4756</v>
      </c>
      <c r="G2203" t="s">
        <v>4320</v>
      </c>
      <c r="H2203" t="s">
        <v>4758</v>
      </c>
      <c r="I2203" t="s">
        <v>540</v>
      </c>
      <c r="J2203" t="s">
        <v>4760</v>
      </c>
      <c r="K2203">
        <v>1746</v>
      </c>
      <c r="L2203" s="32" t="s">
        <v>10555</v>
      </c>
    </row>
    <row r="2204" spans="1:12" x14ac:dyDescent="0.25">
      <c r="A2204">
        <v>82897</v>
      </c>
      <c r="B2204">
        <v>69.133204000000006</v>
      </c>
      <c r="C2204">
        <v>1</v>
      </c>
      <c r="D2204" t="s">
        <v>4316</v>
      </c>
      <c r="E2204" t="s">
        <v>4737</v>
      </c>
      <c r="F2204" t="s">
        <v>4756</v>
      </c>
      <c r="G2204" t="s">
        <v>4758</v>
      </c>
      <c r="H2204" t="s">
        <v>4758</v>
      </c>
      <c r="I2204" t="s">
        <v>4074</v>
      </c>
      <c r="J2204" t="s">
        <v>4760</v>
      </c>
      <c r="K2204">
        <v>4933</v>
      </c>
      <c r="L2204" s="32" t="s">
        <v>10556</v>
      </c>
    </row>
    <row r="2205" spans="1:12" x14ac:dyDescent="0.25">
      <c r="A2205">
        <v>82862</v>
      </c>
      <c r="B2205">
        <v>8.6108720000000005</v>
      </c>
      <c r="C2205">
        <v>0</v>
      </c>
      <c r="D2205" t="s">
        <v>4313</v>
      </c>
      <c r="E2205" t="s">
        <v>4737</v>
      </c>
      <c r="F2205" t="s">
        <v>4756</v>
      </c>
      <c r="G2205" t="s">
        <v>4312</v>
      </c>
      <c r="H2205" t="s">
        <v>4758</v>
      </c>
      <c r="I2205" t="s">
        <v>538</v>
      </c>
      <c r="J2205" t="s">
        <v>4760</v>
      </c>
      <c r="K2205">
        <v>5081</v>
      </c>
      <c r="L2205" s="32" t="s">
        <v>10557</v>
      </c>
    </row>
    <row r="2206" spans="1:12" x14ac:dyDescent="0.25">
      <c r="A2206">
        <v>82881</v>
      </c>
      <c r="B2206">
        <v>5.0782090000000002</v>
      </c>
      <c r="C2206">
        <v>2</v>
      </c>
      <c r="D2206" t="s">
        <v>4314</v>
      </c>
      <c r="E2206" t="s">
        <v>4737</v>
      </c>
      <c r="F2206" t="s">
        <v>4756</v>
      </c>
      <c r="G2206" t="s">
        <v>4312</v>
      </c>
      <c r="H2206" t="s">
        <v>4315</v>
      </c>
      <c r="I2206" t="s">
        <v>4090</v>
      </c>
      <c r="J2206" t="s">
        <v>4760</v>
      </c>
      <c r="K2206">
        <v>3382</v>
      </c>
      <c r="L2206" s="32" t="s">
        <v>10558</v>
      </c>
    </row>
    <row r="2207" spans="1:12" x14ac:dyDescent="0.25">
      <c r="A2207">
        <v>82917</v>
      </c>
      <c r="B2207">
        <v>1.029363</v>
      </c>
      <c r="C2207">
        <v>3</v>
      </c>
      <c r="D2207" t="s">
        <v>4317</v>
      </c>
      <c r="E2207" t="s">
        <v>4737</v>
      </c>
      <c r="F2207" t="s">
        <v>4756</v>
      </c>
      <c r="G2207" t="s">
        <v>4312</v>
      </c>
      <c r="H2207" t="s">
        <v>4315</v>
      </c>
      <c r="I2207" t="s">
        <v>4086</v>
      </c>
      <c r="J2207" t="s">
        <v>4760</v>
      </c>
      <c r="K2207">
        <v>2592</v>
      </c>
      <c r="L2207" s="32" t="s">
        <v>10559</v>
      </c>
    </row>
    <row r="2208" spans="1:12" x14ac:dyDescent="0.25">
      <c r="A2208">
        <v>21320</v>
      </c>
      <c r="B2208">
        <v>405.99304100000001</v>
      </c>
      <c r="C2208">
        <v>1</v>
      </c>
      <c r="D2208" t="s">
        <v>4326</v>
      </c>
      <c r="E2208" t="s">
        <v>4737</v>
      </c>
      <c r="F2208" t="s">
        <v>4756</v>
      </c>
      <c r="G2208" t="s">
        <v>4758</v>
      </c>
      <c r="H2208" t="s">
        <v>4758</v>
      </c>
      <c r="I2208" t="s">
        <v>552</v>
      </c>
      <c r="J2208" t="s">
        <v>4760</v>
      </c>
      <c r="K2208">
        <v>7507</v>
      </c>
      <c r="L2208" s="32" t="s">
        <v>10560</v>
      </c>
    </row>
    <row r="2209" spans="1:12" x14ac:dyDescent="0.25">
      <c r="A2209">
        <v>82935</v>
      </c>
      <c r="B2209">
        <v>15.604808</v>
      </c>
      <c r="C2209">
        <v>2</v>
      </c>
      <c r="D2209" t="s">
        <v>4318</v>
      </c>
      <c r="E2209" t="s">
        <v>4737</v>
      </c>
      <c r="F2209" t="s">
        <v>4756</v>
      </c>
      <c r="G2209" t="s">
        <v>4312</v>
      </c>
      <c r="H2209" t="s">
        <v>4758</v>
      </c>
      <c r="I2209" t="s">
        <v>526</v>
      </c>
      <c r="J2209" t="s">
        <v>4760</v>
      </c>
      <c r="K2209">
        <v>6810</v>
      </c>
      <c r="L2209" s="32" t="s">
        <v>10561</v>
      </c>
    </row>
    <row r="2210" spans="1:12" x14ac:dyDescent="0.25">
      <c r="A2210">
        <v>21386</v>
      </c>
      <c r="B2210">
        <v>6.1124869999999998</v>
      </c>
      <c r="C2210">
        <v>2</v>
      </c>
      <c r="D2210" t="s">
        <v>4329</v>
      </c>
      <c r="E2210" t="s">
        <v>4737</v>
      </c>
      <c r="F2210" t="s">
        <v>4756</v>
      </c>
      <c r="G2210" t="s">
        <v>4312</v>
      </c>
      <c r="H2210" t="s">
        <v>4758</v>
      </c>
      <c r="I2210" t="s">
        <v>4115</v>
      </c>
      <c r="J2210" t="s">
        <v>4760</v>
      </c>
      <c r="K2210">
        <v>745</v>
      </c>
      <c r="L2210" s="32" t="s">
        <v>10562</v>
      </c>
    </row>
    <row r="2211" spans="1:12" x14ac:dyDescent="0.25">
      <c r="A2211">
        <v>21365</v>
      </c>
      <c r="B2211">
        <v>19.96453</v>
      </c>
      <c r="C2211">
        <v>3</v>
      </c>
      <c r="D2211" t="s">
        <v>4328</v>
      </c>
      <c r="E2211" t="s">
        <v>4737</v>
      </c>
      <c r="F2211" t="s">
        <v>4756</v>
      </c>
      <c r="G2211" t="s">
        <v>4312</v>
      </c>
      <c r="H2211" t="s">
        <v>4758</v>
      </c>
      <c r="I2211" t="s">
        <v>4125</v>
      </c>
      <c r="J2211" t="s">
        <v>4760</v>
      </c>
      <c r="K2211">
        <v>1038</v>
      </c>
      <c r="L2211" s="32" t="s">
        <v>10563</v>
      </c>
    </row>
    <row r="2212" spans="1:12" x14ac:dyDescent="0.25">
      <c r="A2212">
        <v>21406</v>
      </c>
      <c r="B2212">
        <v>104.31732599999999</v>
      </c>
      <c r="C2212">
        <v>0</v>
      </c>
      <c r="D2212" t="s">
        <v>4330</v>
      </c>
      <c r="E2212" t="s">
        <v>4737</v>
      </c>
      <c r="F2212" t="s">
        <v>4756</v>
      </c>
      <c r="G2212" t="s">
        <v>4325</v>
      </c>
      <c r="H2212" t="s">
        <v>4758</v>
      </c>
      <c r="I2212" t="s">
        <v>429</v>
      </c>
      <c r="J2212" t="s">
        <v>4760</v>
      </c>
      <c r="K2212">
        <v>18335</v>
      </c>
      <c r="L2212" s="32" t="s">
        <v>10564</v>
      </c>
    </row>
    <row r="2213" spans="1:12" x14ac:dyDescent="0.25">
      <c r="A2213">
        <v>21348</v>
      </c>
      <c r="B2213">
        <v>23.977256000000001</v>
      </c>
      <c r="C2213">
        <v>1</v>
      </c>
      <c r="D2213" t="s">
        <v>4327</v>
      </c>
      <c r="E2213" t="s">
        <v>4737</v>
      </c>
      <c r="F2213" t="s">
        <v>4756</v>
      </c>
      <c r="G2213" t="s">
        <v>4325</v>
      </c>
      <c r="H2213" t="s">
        <v>4758</v>
      </c>
      <c r="I2213" t="s">
        <v>417</v>
      </c>
      <c r="J2213" t="s">
        <v>4760</v>
      </c>
      <c r="K2213">
        <v>9818</v>
      </c>
      <c r="L2213" s="32" t="s">
        <v>10565</v>
      </c>
    </row>
    <row r="2214" spans="1:12" x14ac:dyDescent="0.25">
      <c r="A2214">
        <v>21304</v>
      </c>
      <c r="B2214">
        <v>3.107945</v>
      </c>
      <c r="C2214">
        <v>2</v>
      </c>
      <c r="D2214" t="s">
        <v>4324</v>
      </c>
      <c r="E2214" t="s">
        <v>4737</v>
      </c>
      <c r="F2214" t="s">
        <v>4756</v>
      </c>
      <c r="G2214" t="s">
        <v>4325</v>
      </c>
      <c r="H2214" t="s">
        <v>4758</v>
      </c>
      <c r="I2214" t="s">
        <v>4177</v>
      </c>
      <c r="J2214" t="s">
        <v>4760</v>
      </c>
      <c r="K2214">
        <v>15016</v>
      </c>
      <c r="L2214" s="32" t="s">
        <v>10566</v>
      </c>
    </row>
    <row r="2215" spans="1:12" x14ac:dyDescent="0.25">
      <c r="A2215">
        <v>21430</v>
      </c>
      <c r="B2215">
        <v>5.8838670000000004</v>
      </c>
      <c r="C2215">
        <v>1</v>
      </c>
      <c r="D2215" t="s">
        <v>4331</v>
      </c>
      <c r="E2215" t="s">
        <v>4737</v>
      </c>
      <c r="F2215" t="s">
        <v>4756</v>
      </c>
      <c r="G2215" t="s">
        <v>4325</v>
      </c>
      <c r="H2215" t="s">
        <v>4758</v>
      </c>
      <c r="I2215" t="s">
        <v>62</v>
      </c>
      <c r="J2215" t="s">
        <v>4760</v>
      </c>
      <c r="K2215">
        <v>1732</v>
      </c>
      <c r="L2215" s="32" t="s">
        <v>10567</v>
      </c>
    </row>
    <row r="2216" spans="1:12" x14ac:dyDescent="0.25">
      <c r="A2216">
        <v>21446</v>
      </c>
      <c r="B2216">
        <v>23.686715</v>
      </c>
      <c r="C2216">
        <v>2</v>
      </c>
      <c r="D2216" t="s">
        <v>4332</v>
      </c>
      <c r="E2216" t="s">
        <v>4737</v>
      </c>
      <c r="F2216" t="s">
        <v>4756</v>
      </c>
      <c r="G2216" t="s">
        <v>4325</v>
      </c>
      <c r="H2216" t="s">
        <v>4758</v>
      </c>
      <c r="I2216" t="s">
        <v>403</v>
      </c>
      <c r="J2216" t="s">
        <v>4760</v>
      </c>
      <c r="K2216">
        <v>3435</v>
      </c>
      <c r="L2216" s="32" t="s">
        <v>10568</v>
      </c>
    </row>
    <row r="2217" spans="1:12" x14ac:dyDescent="0.25">
      <c r="A2217">
        <v>21860</v>
      </c>
      <c r="B2217">
        <v>2.6556500000000001</v>
      </c>
      <c r="C2217">
        <v>0</v>
      </c>
      <c r="D2217" t="s">
        <v>4360</v>
      </c>
      <c r="E2217" t="s">
        <v>4737</v>
      </c>
      <c r="F2217" t="s">
        <v>4756</v>
      </c>
      <c r="G2217" t="s">
        <v>4312</v>
      </c>
      <c r="H2217" t="s">
        <v>4758</v>
      </c>
      <c r="I2217" t="s">
        <v>54</v>
      </c>
      <c r="J2217" t="s">
        <v>4760</v>
      </c>
      <c r="K2217">
        <v>2982</v>
      </c>
      <c r="L2217" s="32" t="s">
        <v>10569</v>
      </c>
    </row>
    <row r="2218" spans="1:12" x14ac:dyDescent="0.25">
      <c r="A2218">
        <v>21586</v>
      </c>
      <c r="B2218">
        <v>0.36632300000000001</v>
      </c>
      <c r="C2218">
        <v>3</v>
      </c>
      <c r="D2218" t="s">
        <v>4341</v>
      </c>
      <c r="E2218" t="s">
        <v>4737</v>
      </c>
      <c r="F2218" t="s">
        <v>4756</v>
      </c>
      <c r="G2218" t="s">
        <v>4312</v>
      </c>
      <c r="H2218" t="s">
        <v>4339</v>
      </c>
      <c r="I2218" t="s">
        <v>401</v>
      </c>
      <c r="J2218" t="s">
        <v>4760</v>
      </c>
      <c r="K2218">
        <v>2125</v>
      </c>
      <c r="L2218" s="32" t="s">
        <v>10570</v>
      </c>
    </row>
    <row r="2219" spans="1:12" x14ac:dyDescent="0.25">
      <c r="A2219">
        <v>21663</v>
      </c>
      <c r="B2219">
        <v>0.44522299999999998</v>
      </c>
      <c r="C2219">
        <v>1</v>
      </c>
      <c r="D2219" t="s">
        <v>4346</v>
      </c>
      <c r="E2219" t="s">
        <v>4737</v>
      </c>
      <c r="F2219" t="s">
        <v>4756</v>
      </c>
      <c r="G2219" t="s">
        <v>4312</v>
      </c>
      <c r="H2219" t="s">
        <v>4339</v>
      </c>
      <c r="I2219" t="s">
        <v>50</v>
      </c>
      <c r="J2219" t="s">
        <v>4760</v>
      </c>
      <c r="K2219">
        <v>2255</v>
      </c>
      <c r="L2219" s="32" t="s">
        <v>10571</v>
      </c>
    </row>
    <row r="2220" spans="1:12" x14ac:dyDescent="0.25">
      <c r="A2220">
        <v>21765</v>
      </c>
      <c r="B2220">
        <v>0.39435100000000001</v>
      </c>
      <c r="C2220">
        <v>0</v>
      </c>
      <c r="D2220" t="s">
        <v>4353</v>
      </c>
      <c r="E2220" t="s">
        <v>4737</v>
      </c>
      <c r="F2220" t="s">
        <v>4756</v>
      </c>
      <c r="G2220" t="s">
        <v>4312</v>
      </c>
      <c r="H2220" t="s">
        <v>4758</v>
      </c>
      <c r="I2220" t="s">
        <v>548</v>
      </c>
      <c r="J2220" t="s">
        <v>4760</v>
      </c>
      <c r="K2220">
        <v>3037</v>
      </c>
      <c r="L2220" s="32" t="s">
        <v>10572</v>
      </c>
    </row>
    <row r="2221" spans="1:12" x14ac:dyDescent="0.25">
      <c r="A2221">
        <v>21720</v>
      </c>
      <c r="B2221">
        <v>0.67315700000000001</v>
      </c>
      <c r="C2221">
        <v>1</v>
      </c>
      <c r="D2221" t="s">
        <v>4350</v>
      </c>
      <c r="E2221" t="s">
        <v>4737</v>
      </c>
      <c r="F2221" t="s">
        <v>4756</v>
      </c>
      <c r="G2221" t="s">
        <v>4312</v>
      </c>
      <c r="H2221" t="s">
        <v>4758</v>
      </c>
      <c r="I2221" t="s">
        <v>409</v>
      </c>
      <c r="J2221" t="s">
        <v>4760</v>
      </c>
      <c r="K2221">
        <v>3747</v>
      </c>
      <c r="L2221" s="32" t="s">
        <v>10573</v>
      </c>
    </row>
    <row r="2222" spans="1:12" x14ac:dyDescent="0.25">
      <c r="A2222">
        <v>21567</v>
      </c>
      <c r="B2222">
        <v>0.93601299999999998</v>
      </c>
      <c r="C2222">
        <v>2</v>
      </c>
      <c r="D2222" t="s">
        <v>4340</v>
      </c>
      <c r="E2222" t="s">
        <v>4737</v>
      </c>
      <c r="F2222" t="s">
        <v>4756</v>
      </c>
      <c r="G2222" t="s">
        <v>4312</v>
      </c>
      <c r="H2222" t="s">
        <v>4758</v>
      </c>
      <c r="I2222" t="s">
        <v>4072</v>
      </c>
      <c r="J2222" t="s">
        <v>4760</v>
      </c>
      <c r="K2222">
        <v>4852</v>
      </c>
      <c r="L2222" s="32" t="s">
        <v>10574</v>
      </c>
    </row>
    <row r="2223" spans="1:12" x14ac:dyDescent="0.25">
      <c r="A2223">
        <v>21644</v>
      </c>
      <c r="B2223">
        <v>0.38958999999999999</v>
      </c>
      <c r="C2223">
        <v>3</v>
      </c>
      <c r="D2223" t="s">
        <v>4345</v>
      </c>
      <c r="E2223" t="s">
        <v>4737</v>
      </c>
      <c r="F2223" t="s">
        <v>4756</v>
      </c>
      <c r="G2223" t="s">
        <v>4312</v>
      </c>
      <c r="H2223" t="s">
        <v>4339</v>
      </c>
      <c r="I2223" t="s">
        <v>68</v>
      </c>
      <c r="J2223" t="s">
        <v>4760</v>
      </c>
      <c r="K2223">
        <v>2250</v>
      </c>
      <c r="L2223" s="32" t="s">
        <v>10575</v>
      </c>
    </row>
    <row r="2224" spans="1:12" x14ac:dyDescent="0.25">
      <c r="A2224">
        <v>21625</v>
      </c>
      <c r="B2224">
        <v>0.87931899999999996</v>
      </c>
      <c r="C2224">
        <v>2</v>
      </c>
      <c r="D2224" t="s">
        <v>4344</v>
      </c>
      <c r="E2224" t="s">
        <v>4737</v>
      </c>
      <c r="F2224" t="s">
        <v>4756</v>
      </c>
      <c r="G2224" t="s">
        <v>4312</v>
      </c>
      <c r="H2224" t="s">
        <v>4339</v>
      </c>
      <c r="I2224" t="s">
        <v>4162</v>
      </c>
      <c r="J2224" t="s">
        <v>4760</v>
      </c>
      <c r="K2224">
        <v>6239</v>
      </c>
      <c r="L2224" s="32" t="s">
        <v>10576</v>
      </c>
    </row>
    <row r="2225" spans="1:12" x14ac:dyDescent="0.25">
      <c r="A2225">
        <v>21782</v>
      </c>
      <c r="B2225">
        <v>0.44213400000000003</v>
      </c>
      <c r="C2225">
        <v>2</v>
      </c>
      <c r="D2225" t="s">
        <v>4354</v>
      </c>
      <c r="E2225" t="s">
        <v>4737</v>
      </c>
      <c r="F2225" t="s">
        <v>4756</v>
      </c>
      <c r="G2225" t="s">
        <v>4312</v>
      </c>
      <c r="H2225" t="s">
        <v>4758</v>
      </c>
      <c r="I2225" t="s">
        <v>74</v>
      </c>
      <c r="J2225" t="s">
        <v>4760</v>
      </c>
      <c r="K2225">
        <v>2246</v>
      </c>
      <c r="L2225" s="32" t="s">
        <v>10577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workbookViewId="0">
      <pane ySplit="2" topLeftCell="A3" activePane="bottomLeft" state="frozen"/>
      <selection pane="bottomLeft" activeCell="O30" sqref="O30"/>
    </sheetView>
  </sheetViews>
  <sheetFormatPr defaultRowHeight="15" x14ac:dyDescent="0.25"/>
  <cols>
    <col min="1" max="1" width="8" style="17" bestFit="1" customWidth="1"/>
    <col min="2" max="2" width="11" style="18" bestFit="1" customWidth="1"/>
    <col min="3" max="3" width="8" style="18" bestFit="1" customWidth="1"/>
    <col min="4" max="4" width="7" style="18" bestFit="1" customWidth="1"/>
    <col min="5" max="5" width="5.42578125" style="18" bestFit="1" customWidth="1"/>
    <col min="6" max="6" width="11" style="18" bestFit="1" customWidth="1"/>
    <col min="7" max="7" width="8" style="18" bestFit="1" customWidth="1"/>
    <col min="8" max="8" width="16.42578125" style="31" bestFit="1" customWidth="1"/>
    <col min="9" max="9" width="13.7109375" style="18" bestFit="1" customWidth="1"/>
    <col min="10" max="10" width="10.7109375" style="19" bestFit="1" customWidth="1"/>
    <col min="11" max="11" width="13.42578125" style="34" bestFit="1" customWidth="1"/>
    <col min="12" max="12" width="3" style="13" customWidth="1"/>
    <col min="13" max="13" width="11.42578125" style="17" bestFit="1" customWidth="1"/>
    <col min="14" max="16" width="13.140625" style="15" customWidth="1"/>
    <col min="17" max="17" width="7.42578125" style="31" customWidth="1"/>
    <col min="18" max="18" width="14.85546875" style="19" customWidth="1"/>
    <col min="19" max="19" width="3.42578125" style="13" customWidth="1"/>
    <col min="20" max="20" width="12" style="17" bestFit="1" customWidth="1"/>
    <col min="21" max="21" width="12" style="18" bestFit="1" customWidth="1"/>
    <col min="22" max="22" width="20" style="18" customWidth="1"/>
    <col min="23" max="23" width="10" style="18" bestFit="1" customWidth="1"/>
    <col min="24" max="24" width="12" style="18" customWidth="1"/>
    <col min="25" max="25" width="16.42578125" style="18" bestFit="1" customWidth="1"/>
    <col min="26" max="26" width="9.140625" style="18"/>
    <col min="27" max="27" width="10.7109375" style="20" bestFit="1" customWidth="1"/>
    <col min="28" max="28" width="9.140625" style="17"/>
    <col min="29" max="29" width="9.140625" style="18"/>
    <col min="30" max="30" width="10.140625" style="19" customWidth="1"/>
    <col min="31" max="31" width="2.42578125" style="13" customWidth="1"/>
    <col min="32" max="32" width="8" style="17" bestFit="1" customWidth="1"/>
    <col min="33" max="33" width="13.42578125" style="18" bestFit="1" customWidth="1"/>
    <col min="34" max="34" width="39.42578125" style="19" bestFit="1" customWidth="1"/>
    <col min="37" max="37" width="17.28515625" bestFit="1" customWidth="1"/>
  </cols>
  <sheetData>
    <row r="1" spans="1:34" s="6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39"/>
      <c r="M1" s="118" t="s">
        <v>4654</v>
      </c>
      <c r="N1" s="119"/>
      <c r="O1" s="119"/>
      <c r="P1" s="119"/>
      <c r="Q1" s="119"/>
      <c r="R1" s="120"/>
      <c r="S1" s="39"/>
      <c r="T1" s="112" t="s">
        <v>4655</v>
      </c>
      <c r="U1" s="113"/>
      <c r="V1" s="113"/>
      <c r="W1" s="113"/>
      <c r="X1" s="113"/>
      <c r="Y1" s="113"/>
      <c r="Z1" s="113"/>
      <c r="AA1" s="114"/>
      <c r="AB1" s="115" t="s">
        <v>8464</v>
      </c>
      <c r="AC1" s="116"/>
      <c r="AD1" s="117"/>
      <c r="AE1" s="39"/>
      <c r="AF1" s="109" t="s">
        <v>8308</v>
      </c>
      <c r="AG1" s="110"/>
      <c r="AH1" s="111"/>
    </row>
    <row r="2" spans="1:34" s="40" customFormat="1" x14ac:dyDescent="0.25">
      <c r="A2" s="42" t="s">
        <v>4744</v>
      </c>
      <c r="B2" s="44" t="s">
        <v>4745</v>
      </c>
      <c r="C2" s="44" t="s">
        <v>4747</v>
      </c>
      <c r="D2" s="44" t="s">
        <v>4748</v>
      </c>
      <c r="E2" s="44" t="s">
        <v>4749</v>
      </c>
      <c r="F2" s="44" t="s">
        <v>4750</v>
      </c>
      <c r="G2" s="44" t="s">
        <v>4751</v>
      </c>
      <c r="H2" s="44" t="s">
        <v>4752</v>
      </c>
      <c r="I2" s="44" t="s">
        <v>4753</v>
      </c>
      <c r="J2" s="43" t="s">
        <v>4754</v>
      </c>
      <c r="K2" s="41" t="s">
        <v>8458</v>
      </c>
      <c r="L2" s="39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39"/>
      <c r="T2" s="14" t="s">
        <v>4745</v>
      </c>
      <c r="U2" s="15" t="s">
        <v>4560</v>
      </c>
      <c r="V2" s="15" t="s">
        <v>4561</v>
      </c>
      <c r="W2" s="15" t="s">
        <v>4562</v>
      </c>
      <c r="X2" s="15" t="s">
        <v>4563</v>
      </c>
      <c r="Y2" s="15" t="s">
        <v>4564</v>
      </c>
      <c r="Z2" s="15" t="s">
        <v>4565</v>
      </c>
      <c r="AA2" s="16" t="s">
        <v>4754</v>
      </c>
      <c r="AB2" s="21"/>
      <c r="AC2" s="22"/>
      <c r="AD2" s="23"/>
      <c r="AE2" s="39"/>
      <c r="AF2" s="42" t="s">
        <v>7146</v>
      </c>
      <c r="AG2" s="44" t="s">
        <v>8457</v>
      </c>
      <c r="AH2" s="43" t="s">
        <v>7147</v>
      </c>
    </row>
    <row r="3" spans="1:34" x14ac:dyDescent="0.25">
      <c r="A3" s="17">
        <v>1927885</v>
      </c>
      <c r="B3" s="18">
        <v>211.749494</v>
      </c>
      <c r="C3" s="18" t="s">
        <v>4790</v>
      </c>
      <c r="D3" s="18" t="s">
        <v>4709</v>
      </c>
      <c r="E3" s="18" t="s">
        <v>4756</v>
      </c>
      <c r="F3" s="18" t="s">
        <v>4788</v>
      </c>
      <c r="G3" s="18" t="s">
        <v>4758</v>
      </c>
      <c r="H3" s="18" t="s">
        <v>4791</v>
      </c>
      <c r="I3" s="18" t="s">
        <v>4760</v>
      </c>
      <c r="J3" s="19">
        <v>457</v>
      </c>
      <c r="K3" s="34" t="s">
        <v>8466</v>
      </c>
      <c r="M3" s="29" t="str">
        <f t="shared" ref="M3:M47" si="0">IF(C3=AD3,"YES","NO")</f>
        <v>YES</v>
      </c>
      <c r="N3" s="9" t="str">
        <f t="shared" ref="N3:N47" si="1">IF(H3=Y3,"YES","NO")</f>
        <v>YES</v>
      </c>
      <c r="O3" s="9">
        <f t="shared" ref="O3:O47" si="2">(B3*(5280*5280))/T3</f>
        <v>0.99812781112284921</v>
      </c>
      <c r="P3" s="9" t="str">
        <f t="shared" ref="P3:P47" si="3">IF(ABS((B3*(5280*5280))-T3)/(B3*(5280*5280)) &gt; 0.03, "NO", "YES")</f>
        <v>YES</v>
      </c>
      <c r="Q3" s="9" t="s">
        <v>4658</v>
      </c>
      <c r="R3" s="30" t="s">
        <v>4658</v>
      </c>
      <c r="T3" s="17">
        <v>5914309798.5504704</v>
      </c>
      <c r="U3" s="18">
        <v>564834.14266999997</v>
      </c>
      <c r="V3" s="18">
        <v>45</v>
      </c>
      <c r="W3" s="18">
        <v>44</v>
      </c>
      <c r="X3" s="18" t="s">
        <v>4647</v>
      </c>
      <c r="Y3" s="18" t="s">
        <v>4791</v>
      </c>
      <c r="Z3" s="18">
        <v>2</v>
      </c>
      <c r="AA3" s="19" t="s">
        <v>4620</v>
      </c>
      <c r="AB3" s="24" t="s">
        <v>4709</v>
      </c>
      <c r="AC3" s="25">
        <v>0</v>
      </c>
      <c r="AD3" s="26" t="str">
        <f t="shared" ref="AD3:AD47" si="4" xml:space="preserve"> CONCATENATE(AB3,AC3,Z3)</f>
        <v>0400102</v>
      </c>
      <c r="AF3" s="17" t="s">
        <v>4709</v>
      </c>
      <c r="AG3" s="18" t="s">
        <v>8466</v>
      </c>
      <c r="AH3" s="19" t="s">
        <v>7148</v>
      </c>
    </row>
    <row r="4" spans="1:34" x14ac:dyDescent="0.25">
      <c r="A4" s="17">
        <v>2134143</v>
      </c>
      <c r="B4" s="18">
        <v>210.35577699999999</v>
      </c>
      <c r="C4" s="18" t="s">
        <v>4826</v>
      </c>
      <c r="D4" s="18" t="s">
        <v>4709</v>
      </c>
      <c r="E4" s="18" t="s">
        <v>4756</v>
      </c>
      <c r="F4" s="18" t="s">
        <v>4771</v>
      </c>
      <c r="G4" s="18" t="s">
        <v>4758</v>
      </c>
      <c r="H4" s="18" t="s">
        <v>4827</v>
      </c>
      <c r="I4" s="18" t="s">
        <v>4760</v>
      </c>
      <c r="J4" s="19">
        <v>5138</v>
      </c>
      <c r="K4" s="34" t="s">
        <v>8467</v>
      </c>
      <c r="M4" s="27" t="str">
        <f t="shared" si="0"/>
        <v>YES</v>
      </c>
      <c r="N4" s="9" t="str">
        <f t="shared" si="1"/>
        <v>YES</v>
      </c>
      <c r="O4" s="9">
        <f t="shared" si="2"/>
        <v>0.99915161922293882</v>
      </c>
      <c r="P4" s="9" t="str">
        <f t="shared" si="3"/>
        <v>YES</v>
      </c>
      <c r="Q4" s="9" t="s">
        <v>4658</v>
      </c>
      <c r="R4" s="30" t="s">
        <v>4658</v>
      </c>
      <c r="T4" s="17">
        <v>5869361947.36656</v>
      </c>
      <c r="U4" s="18">
        <v>1410728.11253</v>
      </c>
      <c r="V4" s="18">
        <v>15</v>
      </c>
      <c r="W4" s="18">
        <v>14</v>
      </c>
      <c r="X4" s="18" t="s">
        <v>4591</v>
      </c>
      <c r="Y4" s="18" t="s">
        <v>4827</v>
      </c>
      <c r="Z4" s="18">
        <v>3</v>
      </c>
      <c r="AA4" s="19" t="s">
        <v>4592</v>
      </c>
      <c r="AB4" s="24" t="s">
        <v>4709</v>
      </c>
      <c r="AC4" s="25">
        <v>0</v>
      </c>
      <c r="AD4" s="26" t="str">
        <f t="shared" si="4"/>
        <v>0400103</v>
      </c>
      <c r="AF4" s="17" t="s">
        <v>4709</v>
      </c>
      <c r="AG4" s="18" t="s">
        <v>8467</v>
      </c>
      <c r="AH4" s="19" t="s">
        <v>7149</v>
      </c>
    </row>
    <row r="5" spans="1:34" x14ac:dyDescent="0.25">
      <c r="A5" s="17">
        <v>2062151</v>
      </c>
      <c r="B5" s="18">
        <v>171.629063</v>
      </c>
      <c r="C5" s="18" t="s">
        <v>4770</v>
      </c>
      <c r="D5" s="18" t="s">
        <v>4709</v>
      </c>
      <c r="E5" s="18" t="s">
        <v>4756</v>
      </c>
      <c r="F5" s="18" t="s">
        <v>4771</v>
      </c>
      <c r="G5" s="18" t="s">
        <v>4758</v>
      </c>
      <c r="H5" s="18" t="s">
        <v>4772</v>
      </c>
      <c r="I5" s="18" t="s">
        <v>4760</v>
      </c>
      <c r="J5" s="19">
        <v>2955</v>
      </c>
      <c r="K5" s="34" t="s">
        <v>8468</v>
      </c>
      <c r="M5" s="27" t="str">
        <f t="shared" si="0"/>
        <v>YES</v>
      </c>
      <c r="N5" s="9" t="str">
        <f t="shared" si="1"/>
        <v>YES</v>
      </c>
      <c r="O5" s="9">
        <f t="shared" si="2"/>
        <v>0.99983550426481216</v>
      </c>
      <c r="P5" s="9" t="str">
        <f t="shared" si="3"/>
        <v>YES</v>
      </c>
      <c r="Q5" s="9" t="s">
        <v>4658</v>
      </c>
      <c r="R5" s="30" t="s">
        <v>4658</v>
      </c>
      <c r="T5" s="17">
        <v>4785530869.3578196</v>
      </c>
      <c r="U5" s="18">
        <v>316096.67142000003</v>
      </c>
      <c r="V5" s="18">
        <v>16</v>
      </c>
      <c r="W5" s="18">
        <v>15</v>
      </c>
      <c r="X5" s="18" t="s">
        <v>4593</v>
      </c>
      <c r="Y5" s="18" t="s">
        <v>4772</v>
      </c>
      <c r="Z5" s="18">
        <v>5</v>
      </c>
      <c r="AA5" s="19" t="s">
        <v>4594</v>
      </c>
      <c r="AB5" s="24" t="s">
        <v>4709</v>
      </c>
      <c r="AC5" s="25">
        <v>0</v>
      </c>
      <c r="AD5" s="26" t="str">
        <f t="shared" si="4"/>
        <v>0400105</v>
      </c>
      <c r="AF5" s="17" t="s">
        <v>4709</v>
      </c>
      <c r="AG5" s="18" t="s">
        <v>8468</v>
      </c>
      <c r="AH5" s="19" t="s">
        <v>7150</v>
      </c>
    </row>
    <row r="6" spans="1:34" x14ac:dyDescent="0.25">
      <c r="A6" s="17">
        <v>1927823</v>
      </c>
      <c r="B6" s="18">
        <v>723.869867</v>
      </c>
      <c r="C6" s="18" t="s">
        <v>4783</v>
      </c>
      <c r="D6" s="18" t="s">
        <v>4709</v>
      </c>
      <c r="E6" s="18" t="s">
        <v>4756</v>
      </c>
      <c r="F6" s="18" t="s">
        <v>4758</v>
      </c>
      <c r="G6" s="18" t="s">
        <v>4758</v>
      </c>
      <c r="H6" s="18" t="s">
        <v>4784</v>
      </c>
      <c r="I6" s="18" t="s">
        <v>4760</v>
      </c>
      <c r="J6" s="19">
        <v>2758</v>
      </c>
      <c r="K6" s="34" t="s">
        <v>8469</v>
      </c>
      <c r="M6" s="27" t="str">
        <f t="shared" si="0"/>
        <v>YES</v>
      </c>
      <c r="N6" s="9" t="str">
        <f t="shared" si="1"/>
        <v>YES</v>
      </c>
      <c r="O6" s="9">
        <f t="shared" si="2"/>
        <v>0.99825760316247292</v>
      </c>
      <c r="P6" s="9" t="str">
        <f t="shared" si="3"/>
        <v>YES</v>
      </c>
      <c r="Q6" s="9" t="s">
        <v>4658</v>
      </c>
      <c r="R6" s="30" t="s">
        <v>4658</v>
      </c>
      <c r="T6" s="17">
        <v>20215557223.147259</v>
      </c>
      <c r="U6" s="18">
        <v>727600.18328</v>
      </c>
      <c r="V6" s="18">
        <v>35</v>
      </c>
      <c r="W6" s="18">
        <v>34</v>
      </c>
      <c r="X6" s="18" t="s">
        <v>4629</v>
      </c>
      <c r="Y6" s="18" t="s">
        <v>4784</v>
      </c>
      <c r="Z6" s="18">
        <v>9</v>
      </c>
      <c r="AA6" s="19" t="s">
        <v>4630</v>
      </c>
      <c r="AB6" s="24" t="s">
        <v>4709</v>
      </c>
      <c r="AC6" s="25">
        <v>0</v>
      </c>
      <c r="AD6" s="26" t="str">
        <f t="shared" si="4"/>
        <v>0400109</v>
      </c>
      <c r="AF6" s="17" t="s">
        <v>4709</v>
      </c>
      <c r="AG6" s="18" t="s">
        <v>8469</v>
      </c>
      <c r="AH6" s="19" t="s">
        <v>7151</v>
      </c>
    </row>
    <row r="7" spans="1:34" x14ac:dyDescent="0.25">
      <c r="A7" s="17">
        <v>1928120</v>
      </c>
      <c r="B7" s="18">
        <v>118.555226</v>
      </c>
      <c r="C7" s="18" t="s">
        <v>4808</v>
      </c>
      <c r="D7" s="18" t="s">
        <v>4709</v>
      </c>
      <c r="E7" s="18" t="s">
        <v>4756</v>
      </c>
      <c r="F7" s="18" t="s">
        <v>4762</v>
      </c>
      <c r="G7" s="18" t="s">
        <v>4758</v>
      </c>
      <c r="H7" s="18" t="s">
        <v>4809</v>
      </c>
      <c r="I7" s="18" t="s">
        <v>4760</v>
      </c>
      <c r="J7" s="19">
        <v>896</v>
      </c>
      <c r="K7" s="34" t="s">
        <v>8470</v>
      </c>
      <c r="M7" s="27" t="str">
        <f t="shared" si="0"/>
        <v>YES</v>
      </c>
      <c r="N7" s="9" t="str">
        <f t="shared" si="1"/>
        <v>YES</v>
      </c>
      <c r="O7" s="9">
        <f t="shared" si="2"/>
        <v>0.99890579162454085</v>
      </c>
      <c r="P7" s="9" t="str">
        <f t="shared" si="3"/>
        <v>YES</v>
      </c>
      <c r="Q7" s="9" t="s">
        <v>4658</v>
      </c>
      <c r="R7" s="30" t="s">
        <v>4658</v>
      </c>
      <c r="T7" s="17">
        <v>3308750475.0004501</v>
      </c>
      <c r="U7" s="18">
        <v>275917.60329</v>
      </c>
      <c r="V7" s="18">
        <v>26</v>
      </c>
      <c r="W7" s="18">
        <v>25</v>
      </c>
      <c r="X7" s="18" t="s">
        <v>4614</v>
      </c>
      <c r="Y7" s="18" t="s">
        <v>4809</v>
      </c>
      <c r="Z7" s="18">
        <v>10</v>
      </c>
      <c r="AA7" s="19" t="s">
        <v>4615</v>
      </c>
      <c r="AB7" s="24" t="s">
        <v>4709</v>
      </c>
      <c r="AC7" s="25"/>
      <c r="AD7" s="26" t="str">
        <f t="shared" si="4"/>
        <v>0400110</v>
      </c>
      <c r="AF7" s="17" t="s">
        <v>4709</v>
      </c>
      <c r="AG7" s="18" t="s">
        <v>8470</v>
      </c>
      <c r="AH7" s="19" t="s">
        <v>7152</v>
      </c>
    </row>
    <row r="8" spans="1:34" x14ac:dyDescent="0.25">
      <c r="A8" s="17">
        <v>2062128</v>
      </c>
      <c r="B8" s="18">
        <v>239.95433199999999</v>
      </c>
      <c r="C8" s="18" t="s">
        <v>4768</v>
      </c>
      <c r="D8" s="18" t="s">
        <v>4709</v>
      </c>
      <c r="E8" s="18" t="s">
        <v>4756</v>
      </c>
      <c r="F8" s="18" t="s">
        <v>4758</v>
      </c>
      <c r="G8" s="18" t="s">
        <v>4758</v>
      </c>
      <c r="H8" s="18" t="s">
        <v>4769</v>
      </c>
      <c r="I8" s="18" t="s">
        <v>4760</v>
      </c>
      <c r="J8" s="19">
        <v>1669</v>
      </c>
      <c r="K8" s="34" t="s">
        <v>8471</v>
      </c>
      <c r="M8" s="27" t="str">
        <f t="shared" si="0"/>
        <v>YES</v>
      </c>
      <c r="N8" s="9" t="str">
        <f t="shared" si="1"/>
        <v>YES</v>
      </c>
      <c r="O8" s="9">
        <f t="shared" si="2"/>
        <v>0.99788176523566519</v>
      </c>
      <c r="P8" s="9" t="str">
        <f t="shared" si="3"/>
        <v>YES</v>
      </c>
      <c r="Q8" s="9" t="s">
        <v>4658</v>
      </c>
      <c r="R8" s="30" t="s">
        <v>4658</v>
      </c>
      <c r="T8" s="17">
        <v>6703742950.5979204</v>
      </c>
      <c r="U8" s="18">
        <v>429916.85029999999</v>
      </c>
      <c r="V8" s="18">
        <v>17</v>
      </c>
      <c r="W8" s="18">
        <v>16</v>
      </c>
      <c r="X8" s="18" t="s">
        <v>4595</v>
      </c>
      <c r="Y8" s="18" t="s">
        <v>4769</v>
      </c>
      <c r="Z8" s="18">
        <v>11</v>
      </c>
      <c r="AA8" s="19" t="s">
        <v>4596</v>
      </c>
      <c r="AB8" s="24" t="s">
        <v>4709</v>
      </c>
      <c r="AC8" s="25"/>
      <c r="AD8" s="26" t="str">
        <f t="shared" si="4"/>
        <v>0400111</v>
      </c>
      <c r="AF8" s="17" t="s">
        <v>4709</v>
      </c>
      <c r="AG8" s="18" t="s">
        <v>8471</v>
      </c>
      <c r="AH8" s="19" t="s">
        <v>7153</v>
      </c>
    </row>
    <row r="9" spans="1:34" x14ac:dyDescent="0.25">
      <c r="A9" s="17">
        <v>1928161</v>
      </c>
      <c r="B9" s="18">
        <v>850.07064300000002</v>
      </c>
      <c r="C9" s="18" t="s">
        <v>4812</v>
      </c>
      <c r="D9" s="18" t="s">
        <v>4709</v>
      </c>
      <c r="E9" s="18" t="s">
        <v>4756</v>
      </c>
      <c r="F9" s="18" t="s">
        <v>4758</v>
      </c>
      <c r="G9" s="18" t="s">
        <v>4758</v>
      </c>
      <c r="H9" s="18" t="s">
        <v>4813</v>
      </c>
      <c r="I9" s="18" t="s">
        <v>4760</v>
      </c>
      <c r="J9" s="19">
        <v>1365</v>
      </c>
      <c r="K9" s="34" t="s">
        <v>8472</v>
      </c>
      <c r="M9" s="27" t="str">
        <f t="shared" si="0"/>
        <v>YES</v>
      </c>
      <c r="N9" s="9" t="str">
        <f t="shared" si="1"/>
        <v>YES</v>
      </c>
      <c r="O9" s="9">
        <f t="shared" si="2"/>
        <v>0.99901691253722658</v>
      </c>
      <c r="P9" s="9" t="str">
        <f t="shared" si="3"/>
        <v>YES</v>
      </c>
      <c r="Q9" s="9" t="s">
        <v>4658</v>
      </c>
      <c r="R9" s="30" t="s">
        <v>4658</v>
      </c>
      <c r="T9" s="17">
        <v>23721930145.93045</v>
      </c>
      <c r="U9" s="18">
        <v>708257.50624999998</v>
      </c>
      <c r="V9" s="18">
        <v>34</v>
      </c>
      <c r="W9" s="18">
        <v>33</v>
      </c>
      <c r="X9" s="18" t="s">
        <v>4627</v>
      </c>
      <c r="Y9" s="18" t="s">
        <v>4813</v>
      </c>
      <c r="Z9" s="18">
        <v>12</v>
      </c>
      <c r="AA9" s="19" t="s">
        <v>4628</v>
      </c>
      <c r="AB9" s="24" t="s">
        <v>4709</v>
      </c>
      <c r="AC9" s="25"/>
      <c r="AD9" s="26" t="str">
        <f t="shared" si="4"/>
        <v>0400112</v>
      </c>
      <c r="AF9" s="17" t="s">
        <v>4709</v>
      </c>
      <c r="AG9" s="18" t="s">
        <v>8472</v>
      </c>
      <c r="AH9" s="19" t="s">
        <v>7154</v>
      </c>
    </row>
    <row r="10" spans="1:34" x14ac:dyDescent="0.25">
      <c r="A10" s="17">
        <v>2134314</v>
      </c>
      <c r="B10" s="18">
        <v>313.79782799999998</v>
      </c>
      <c r="C10" s="18" t="s">
        <v>4845</v>
      </c>
      <c r="D10" s="18" t="s">
        <v>4709</v>
      </c>
      <c r="E10" s="18" t="s">
        <v>4756</v>
      </c>
      <c r="F10" s="18" t="s">
        <v>4846</v>
      </c>
      <c r="G10" s="18" t="s">
        <v>4758</v>
      </c>
      <c r="H10" s="18" t="s">
        <v>4847</v>
      </c>
      <c r="I10" s="18" t="s">
        <v>4760</v>
      </c>
      <c r="J10" s="19">
        <v>1212</v>
      </c>
      <c r="K10" s="34" t="s">
        <v>8473</v>
      </c>
      <c r="M10" s="27" t="str">
        <f t="shared" si="0"/>
        <v>YES</v>
      </c>
      <c r="N10" s="9" t="str">
        <f t="shared" si="1"/>
        <v>YES</v>
      </c>
      <c r="O10" s="9">
        <f t="shared" si="2"/>
        <v>0.99883199067060013</v>
      </c>
      <c r="P10" s="9" t="str">
        <f t="shared" si="3"/>
        <v>YES</v>
      </c>
      <c r="Q10" s="9" t="s">
        <v>4658</v>
      </c>
      <c r="R10" s="30" t="s">
        <v>4658</v>
      </c>
      <c r="T10" s="17">
        <v>8758411274.1941795</v>
      </c>
      <c r="U10" s="18">
        <v>476498.03145000001</v>
      </c>
      <c r="V10" s="18">
        <v>5</v>
      </c>
      <c r="W10" s="18">
        <v>4</v>
      </c>
      <c r="X10" s="18" t="s">
        <v>4571</v>
      </c>
      <c r="Y10" s="18" t="s">
        <v>4847</v>
      </c>
      <c r="Z10" s="18">
        <v>13</v>
      </c>
      <c r="AA10" s="19" t="s">
        <v>4572</v>
      </c>
      <c r="AB10" s="24" t="s">
        <v>4709</v>
      </c>
      <c r="AC10" s="25"/>
      <c r="AD10" s="26" t="str">
        <f t="shared" si="4"/>
        <v>0400113</v>
      </c>
      <c r="AF10" s="17" t="s">
        <v>4709</v>
      </c>
      <c r="AG10" s="18" t="s">
        <v>8473</v>
      </c>
      <c r="AH10" s="19" t="s">
        <v>7155</v>
      </c>
    </row>
    <row r="11" spans="1:34" x14ac:dyDescent="0.25">
      <c r="A11" s="17">
        <v>1927865</v>
      </c>
      <c r="B11" s="18">
        <v>115.470117</v>
      </c>
      <c r="C11" s="18" t="s">
        <v>4787</v>
      </c>
      <c r="D11" s="18" t="s">
        <v>4709</v>
      </c>
      <c r="E11" s="18" t="s">
        <v>4756</v>
      </c>
      <c r="F11" s="18" t="s">
        <v>4788</v>
      </c>
      <c r="G11" s="18" t="s">
        <v>4758</v>
      </c>
      <c r="H11" s="18" t="s">
        <v>4789</v>
      </c>
      <c r="I11" s="18" t="s">
        <v>4760</v>
      </c>
      <c r="J11" s="19">
        <v>1776</v>
      </c>
      <c r="K11" s="34" t="s">
        <v>8474</v>
      </c>
      <c r="M11" s="27" t="str">
        <f t="shared" si="0"/>
        <v>YES</v>
      </c>
      <c r="N11" s="9" t="str">
        <f t="shared" si="1"/>
        <v>YES</v>
      </c>
      <c r="O11" s="9">
        <f t="shared" si="2"/>
        <v>0.99952928187971479</v>
      </c>
      <c r="P11" s="9" t="str">
        <f t="shared" si="3"/>
        <v>YES</v>
      </c>
      <c r="Q11" s="9" t="s">
        <v>4658</v>
      </c>
      <c r="R11" s="30" t="s">
        <v>4658</v>
      </c>
      <c r="T11" s="17">
        <v>3220638122.4959402</v>
      </c>
      <c r="U11" s="18">
        <v>387585.64233</v>
      </c>
      <c r="V11" s="18">
        <v>42</v>
      </c>
      <c r="W11" s="18">
        <v>41</v>
      </c>
      <c r="X11" s="18" t="s">
        <v>4643</v>
      </c>
      <c r="Y11" s="18" t="s">
        <v>4789</v>
      </c>
      <c r="Z11" s="18">
        <v>16</v>
      </c>
      <c r="AA11" s="19" t="s">
        <v>4644</v>
      </c>
      <c r="AB11" s="24" t="s">
        <v>4709</v>
      </c>
      <c r="AC11" s="25"/>
      <c r="AD11" s="26" t="str">
        <f t="shared" si="4"/>
        <v>0400116</v>
      </c>
      <c r="AF11" s="17" t="s">
        <v>4709</v>
      </c>
      <c r="AG11" s="18" t="s">
        <v>8474</v>
      </c>
      <c r="AH11" s="19" t="s">
        <v>7156</v>
      </c>
    </row>
    <row r="12" spans="1:34" x14ac:dyDescent="0.25">
      <c r="A12" s="17">
        <v>1927924</v>
      </c>
      <c r="B12" s="18">
        <v>83.838272000000003</v>
      </c>
      <c r="C12" s="18" t="s">
        <v>4794</v>
      </c>
      <c r="D12" s="18" t="s">
        <v>4709</v>
      </c>
      <c r="E12" s="18" t="s">
        <v>4756</v>
      </c>
      <c r="F12" s="18" t="s">
        <v>4788</v>
      </c>
      <c r="G12" s="18" t="s">
        <v>4758</v>
      </c>
      <c r="H12" s="18" t="s">
        <v>4795</v>
      </c>
      <c r="I12" s="18" t="s">
        <v>4760</v>
      </c>
      <c r="J12" s="19">
        <v>2040</v>
      </c>
      <c r="K12" s="34" t="s">
        <v>8475</v>
      </c>
      <c r="M12" s="27" t="str">
        <f t="shared" si="0"/>
        <v>YES</v>
      </c>
      <c r="N12" s="9" t="str">
        <f t="shared" si="1"/>
        <v>YES</v>
      </c>
      <c r="O12" s="9">
        <f t="shared" si="2"/>
        <v>0.99963120784678827</v>
      </c>
      <c r="P12" s="9" t="str">
        <f t="shared" si="3"/>
        <v>YES</v>
      </c>
      <c r="Q12" s="9" t="s">
        <v>4658</v>
      </c>
      <c r="R12" s="30" t="s">
        <v>4658</v>
      </c>
      <c r="T12" s="17">
        <v>2338139169.5036302</v>
      </c>
      <c r="U12" s="18">
        <v>267291.99486999999</v>
      </c>
      <c r="V12" s="18">
        <v>41</v>
      </c>
      <c r="W12" s="18">
        <v>40</v>
      </c>
      <c r="X12" s="18" t="s">
        <v>4641</v>
      </c>
      <c r="Y12" s="18" t="s">
        <v>4795</v>
      </c>
      <c r="Z12" s="18">
        <v>17</v>
      </c>
      <c r="AA12" s="19" t="s">
        <v>4642</v>
      </c>
      <c r="AB12" s="24" t="s">
        <v>4709</v>
      </c>
      <c r="AC12" s="25"/>
      <c r="AD12" s="26" t="str">
        <f t="shared" si="4"/>
        <v>0400117</v>
      </c>
      <c r="AF12" s="17" t="s">
        <v>4709</v>
      </c>
      <c r="AG12" s="18" t="s">
        <v>8475</v>
      </c>
      <c r="AH12" s="19" t="s">
        <v>7157</v>
      </c>
    </row>
    <row r="13" spans="1:34" x14ac:dyDescent="0.25">
      <c r="A13" s="17">
        <v>2134162</v>
      </c>
      <c r="B13" s="18">
        <v>81.411806999999996</v>
      </c>
      <c r="C13" s="18" t="s">
        <v>4828</v>
      </c>
      <c r="D13" s="18" t="s">
        <v>4709</v>
      </c>
      <c r="E13" s="18" t="s">
        <v>4756</v>
      </c>
      <c r="F13" s="18" t="s">
        <v>4762</v>
      </c>
      <c r="G13" s="18" t="s">
        <v>4758</v>
      </c>
      <c r="H13" s="18" t="s">
        <v>4829</v>
      </c>
      <c r="I13" s="18" t="s">
        <v>4760</v>
      </c>
      <c r="J13" s="19">
        <v>4829</v>
      </c>
      <c r="K13" s="34" t="s">
        <v>8476</v>
      </c>
      <c r="M13" s="27" t="str">
        <f t="shared" si="0"/>
        <v>YES</v>
      </c>
      <c r="N13" s="9" t="str">
        <f t="shared" si="1"/>
        <v>NO</v>
      </c>
      <c r="O13" s="9">
        <f t="shared" si="2"/>
        <v>0.99795201878155171</v>
      </c>
      <c r="P13" s="9" t="str">
        <f t="shared" si="3"/>
        <v>YES</v>
      </c>
      <c r="Q13" s="9" t="s">
        <v>4658</v>
      </c>
      <c r="R13" s="30" t="s">
        <v>4658</v>
      </c>
      <c r="T13" s="17">
        <v>2274288620.64922</v>
      </c>
      <c r="U13" s="18">
        <v>216833.28581</v>
      </c>
      <c r="V13" s="18">
        <v>23</v>
      </c>
      <c r="W13" s="18">
        <v>22</v>
      </c>
      <c r="X13" s="18" t="s">
        <v>4607</v>
      </c>
      <c r="Y13" s="18" t="s">
        <v>4608</v>
      </c>
      <c r="Z13" s="18">
        <v>19</v>
      </c>
      <c r="AA13" s="19" t="s">
        <v>4609</v>
      </c>
      <c r="AB13" s="24" t="s">
        <v>4709</v>
      </c>
      <c r="AC13" s="25"/>
      <c r="AD13" s="26" t="str">
        <f t="shared" si="4"/>
        <v>0400119</v>
      </c>
      <c r="AF13" s="17" t="s">
        <v>4709</v>
      </c>
      <c r="AG13" s="18" t="s">
        <v>8476</v>
      </c>
      <c r="AH13" s="19" t="s">
        <v>7158</v>
      </c>
    </row>
    <row r="14" spans="1:34" x14ac:dyDescent="0.25">
      <c r="A14" s="17">
        <v>2062109</v>
      </c>
      <c r="B14" s="18">
        <v>91.200085000000001</v>
      </c>
      <c r="C14" s="18" t="s">
        <v>4766</v>
      </c>
      <c r="D14" s="18" t="s">
        <v>4709</v>
      </c>
      <c r="E14" s="18" t="s">
        <v>4756</v>
      </c>
      <c r="F14" s="18" t="s">
        <v>4762</v>
      </c>
      <c r="G14" s="18" t="s">
        <v>4758</v>
      </c>
      <c r="H14" s="18" t="s">
        <v>4767</v>
      </c>
      <c r="I14" s="18" t="s">
        <v>4760</v>
      </c>
      <c r="J14" s="19">
        <v>1120</v>
      </c>
      <c r="K14" s="34" t="s">
        <v>8477</v>
      </c>
      <c r="M14" s="27" t="str">
        <f t="shared" si="0"/>
        <v>YES</v>
      </c>
      <c r="N14" s="9" t="str">
        <f t="shared" si="1"/>
        <v>YES</v>
      </c>
      <c r="O14" s="9">
        <f t="shared" si="2"/>
        <v>0.99774813778169913</v>
      </c>
      <c r="P14" s="9" t="str">
        <f t="shared" si="3"/>
        <v>YES</v>
      </c>
      <c r="Q14" s="9" t="s">
        <v>4658</v>
      </c>
      <c r="R14" s="30" t="s">
        <v>4658</v>
      </c>
      <c r="T14" s="17">
        <v>2548250759.2715602</v>
      </c>
      <c r="U14" s="18">
        <v>268541.36969000002</v>
      </c>
      <c r="V14" s="18">
        <v>22</v>
      </c>
      <c r="W14" s="18">
        <v>21</v>
      </c>
      <c r="X14" s="18" t="s">
        <v>4605</v>
      </c>
      <c r="Y14" s="18" t="s">
        <v>4767</v>
      </c>
      <c r="Z14" s="18">
        <v>22</v>
      </c>
      <c r="AA14" s="19" t="s">
        <v>4606</v>
      </c>
      <c r="AB14" s="24" t="s">
        <v>4709</v>
      </c>
      <c r="AC14" s="25"/>
      <c r="AD14" s="26" t="str">
        <f t="shared" si="4"/>
        <v>0400122</v>
      </c>
      <c r="AF14" s="17" t="s">
        <v>4709</v>
      </c>
      <c r="AG14" s="18" t="s">
        <v>8477</v>
      </c>
      <c r="AH14" s="19" t="s">
        <v>7159</v>
      </c>
    </row>
    <row r="15" spans="1:34" x14ac:dyDescent="0.25">
      <c r="A15" s="17">
        <v>2062271</v>
      </c>
      <c r="B15" s="18">
        <v>81.332834000000005</v>
      </c>
      <c r="C15" s="18" t="s">
        <v>4779</v>
      </c>
      <c r="D15" s="18" t="s">
        <v>4709</v>
      </c>
      <c r="E15" s="18" t="s">
        <v>4756</v>
      </c>
      <c r="F15" s="18" t="s">
        <v>4762</v>
      </c>
      <c r="G15" s="18" t="s">
        <v>4758</v>
      </c>
      <c r="H15" s="18" t="s">
        <v>4780</v>
      </c>
      <c r="I15" s="18" t="s">
        <v>4760</v>
      </c>
      <c r="J15" s="19">
        <v>1283</v>
      </c>
      <c r="K15" s="34" t="s">
        <v>8478</v>
      </c>
      <c r="M15" s="27" t="str">
        <f t="shared" si="0"/>
        <v>YES</v>
      </c>
      <c r="N15" s="9" t="str">
        <f t="shared" si="1"/>
        <v>YES</v>
      </c>
      <c r="O15" s="9">
        <f t="shared" si="2"/>
        <v>0.99856021488672231</v>
      </c>
      <c r="P15" s="9" t="str">
        <f t="shared" si="3"/>
        <v>YES</v>
      </c>
      <c r="Q15" s="9" t="s">
        <v>4658</v>
      </c>
      <c r="R15" s="30" t="s">
        <v>4658</v>
      </c>
      <c r="T15" s="17">
        <v>2270698597.4229102</v>
      </c>
      <c r="U15" s="18">
        <v>285952.54728</v>
      </c>
      <c r="V15" s="18">
        <v>24</v>
      </c>
      <c r="W15" s="18">
        <v>23</v>
      </c>
      <c r="X15" s="18" t="s">
        <v>4610</v>
      </c>
      <c r="Y15" s="18" t="s">
        <v>4780</v>
      </c>
      <c r="Z15" s="18">
        <v>23</v>
      </c>
      <c r="AA15" s="19" t="s">
        <v>4611</v>
      </c>
      <c r="AB15" s="24" t="s">
        <v>4709</v>
      </c>
      <c r="AC15" s="25"/>
      <c r="AD15" s="26" t="str">
        <f t="shared" si="4"/>
        <v>0400123</v>
      </c>
      <c r="AF15" s="17" t="s">
        <v>4709</v>
      </c>
      <c r="AG15" s="18" t="s">
        <v>8478</v>
      </c>
      <c r="AH15" s="19" t="s">
        <v>7160</v>
      </c>
    </row>
    <row r="16" spans="1:34" x14ac:dyDescent="0.25">
      <c r="A16" s="17">
        <v>1927847</v>
      </c>
      <c r="B16" s="18">
        <v>78.717791000000005</v>
      </c>
      <c r="C16" s="18" t="s">
        <v>4785</v>
      </c>
      <c r="D16" s="18" t="s">
        <v>4709</v>
      </c>
      <c r="E16" s="18" t="s">
        <v>4756</v>
      </c>
      <c r="F16" s="18" t="s">
        <v>4758</v>
      </c>
      <c r="G16" s="18" t="s">
        <v>4758</v>
      </c>
      <c r="H16" s="18" t="s">
        <v>4786</v>
      </c>
      <c r="I16" s="18" t="s">
        <v>4760</v>
      </c>
      <c r="J16" s="19">
        <v>168</v>
      </c>
      <c r="K16" s="34" t="s">
        <v>8479</v>
      </c>
      <c r="M16" s="27" t="str">
        <f t="shared" si="0"/>
        <v>YES</v>
      </c>
      <c r="N16" s="9" t="str">
        <f t="shared" si="1"/>
        <v>YES</v>
      </c>
      <c r="O16" s="9">
        <f t="shared" si="2"/>
        <v>0.99831438552519614</v>
      </c>
      <c r="P16" s="9" t="str">
        <f t="shared" si="3"/>
        <v>YES</v>
      </c>
      <c r="Q16" s="9" t="s">
        <v>4658</v>
      </c>
      <c r="R16" s="30" t="s">
        <v>4658</v>
      </c>
      <c r="T16" s="17">
        <v>2198231435.3407798</v>
      </c>
      <c r="U16" s="18">
        <v>275719.37514000002</v>
      </c>
      <c r="V16" s="18">
        <v>43</v>
      </c>
      <c r="W16" s="18">
        <v>42</v>
      </c>
      <c r="X16" s="18" t="s">
        <v>4645</v>
      </c>
      <c r="Y16" s="18" t="s">
        <v>4786</v>
      </c>
      <c r="Z16" s="18">
        <v>25</v>
      </c>
      <c r="AA16" s="19" t="s">
        <v>338</v>
      </c>
      <c r="AB16" s="24" t="s">
        <v>4709</v>
      </c>
      <c r="AC16" s="25"/>
      <c r="AD16" s="26" t="str">
        <f t="shared" si="4"/>
        <v>0400125</v>
      </c>
      <c r="AF16" s="17" t="s">
        <v>4709</v>
      </c>
      <c r="AG16" s="18" t="s">
        <v>8479</v>
      </c>
      <c r="AH16" s="19" t="s">
        <v>7161</v>
      </c>
    </row>
    <row r="17" spans="1:34" x14ac:dyDescent="0.25">
      <c r="A17" s="17">
        <v>1928199</v>
      </c>
      <c r="B17" s="18">
        <v>126.613266</v>
      </c>
      <c r="C17" s="18" t="s">
        <v>4816</v>
      </c>
      <c r="D17" s="18" t="s">
        <v>4709</v>
      </c>
      <c r="E17" s="18" t="s">
        <v>4756</v>
      </c>
      <c r="F17" s="18" t="s">
        <v>4758</v>
      </c>
      <c r="G17" s="18" t="s">
        <v>4758</v>
      </c>
      <c r="H17" s="18" t="s">
        <v>4817</v>
      </c>
      <c r="I17" s="18" t="s">
        <v>4760</v>
      </c>
      <c r="J17" s="19">
        <v>1463</v>
      </c>
      <c r="K17" s="34" t="s">
        <v>8480</v>
      </c>
      <c r="M17" s="27" t="str">
        <f t="shared" si="0"/>
        <v>YES</v>
      </c>
      <c r="N17" s="9" t="str">
        <f t="shared" si="1"/>
        <v>YES</v>
      </c>
      <c r="O17" s="9">
        <f t="shared" si="2"/>
        <v>0.99860854870576155</v>
      </c>
      <c r="P17" s="9" t="str">
        <f t="shared" si="3"/>
        <v>YES</v>
      </c>
      <c r="Q17" s="9" t="s">
        <v>4658</v>
      </c>
      <c r="R17" s="30" t="s">
        <v>4658</v>
      </c>
      <c r="T17" s="17">
        <v>3534693628.8790398</v>
      </c>
      <c r="U17" s="18">
        <v>275502.70082000003</v>
      </c>
      <c r="V17" s="18">
        <v>32</v>
      </c>
      <c r="W17" s="18">
        <v>31</v>
      </c>
      <c r="X17" s="18" t="s">
        <v>4625</v>
      </c>
      <c r="Y17" s="18" t="s">
        <v>4817</v>
      </c>
      <c r="Z17" s="18">
        <v>27</v>
      </c>
      <c r="AA17" s="19" t="s">
        <v>4626</v>
      </c>
      <c r="AB17" s="24" t="s">
        <v>4709</v>
      </c>
      <c r="AC17" s="25"/>
      <c r="AD17" s="26" t="str">
        <f t="shared" si="4"/>
        <v>0400127</v>
      </c>
      <c r="AF17" s="17" t="s">
        <v>4709</v>
      </c>
      <c r="AG17" s="18" t="s">
        <v>8480</v>
      </c>
      <c r="AH17" s="19" t="s">
        <v>7162</v>
      </c>
    </row>
    <row r="18" spans="1:34" x14ac:dyDescent="0.25">
      <c r="A18" s="17">
        <v>2134102</v>
      </c>
      <c r="B18" s="18">
        <v>277.87992500000001</v>
      </c>
      <c r="C18" s="18" t="s">
        <v>4822</v>
      </c>
      <c r="D18" s="18" t="s">
        <v>4709</v>
      </c>
      <c r="E18" s="18" t="s">
        <v>4756</v>
      </c>
      <c r="F18" s="18" t="s">
        <v>4758</v>
      </c>
      <c r="G18" s="18" t="s">
        <v>4758</v>
      </c>
      <c r="H18" s="18" t="s">
        <v>4823</v>
      </c>
      <c r="I18" s="18" t="s">
        <v>4760</v>
      </c>
      <c r="J18" s="19">
        <v>1706</v>
      </c>
      <c r="K18" s="34" t="s">
        <v>8481</v>
      </c>
      <c r="M18" s="27" t="str">
        <f t="shared" si="0"/>
        <v>YES</v>
      </c>
      <c r="N18" s="9" t="str">
        <f t="shared" si="1"/>
        <v>YES</v>
      </c>
      <c r="O18" s="9">
        <f t="shared" si="2"/>
        <v>0.99918398167362577</v>
      </c>
      <c r="P18" s="9" t="str">
        <f t="shared" si="3"/>
        <v>YES</v>
      </c>
      <c r="Q18" s="9" t="s">
        <v>4658</v>
      </c>
      <c r="R18" s="30" t="s">
        <v>4658</v>
      </c>
      <c r="T18" s="17">
        <v>7753174433.5453501</v>
      </c>
      <c r="U18" s="18">
        <v>416343.89773999999</v>
      </c>
      <c r="V18" s="18">
        <v>21</v>
      </c>
      <c r="W18" s="18">
        <v>20</v>
      </c>
      <c r="X18" s="18" t="s">
        <v>4603</v>
      </c>
      <c r="Y18" s="18" t="s">
        <v>4823</v>
      </c>
      <c r="Z18" s="18">
        <v>29</v>
      </c>
      <c r="AA18" s="19" t="s">
        <v>4604</v>
      </c>
      <c r="AB18" s="24" t="s">
        <v>4709</v>
      </c>
      <c r="AC18" s="25"/>
      <c r="AD18" s="26" t="str">
        <f t="shared" si="4"/>
        <v>0400129</v>
      </c>
      <c r="AF18" s="17" t="s">
        <v>4709</v>
      </c>
      <c r="AG18" s="18" t="s">
        <v>8481</v>
      </c>
      <c r="AH18" s="19" t="s">
        <v>7163</v>
      </c>
    </row>
    <row r="19" spans="1:34" x14ac:dyDescent="0.25">
      <c r="A19" s="17">
        <v>1928100</v>
      </c>
      <c r="B19" s="18">
        <v>364.80148100000002</v>
      </c>
      <c r="C19" s="18" t="s">
        <v>4806</v>
      </c>
      <c r="D19" s="18" t="s">
        <v>4709</v>
      </c>
      <c r="E19" s="18" t="s">
        <v>4756</v>
      </c>
      <c r="F19" s="18" t="s">
        <v>4762</v>
      </c>
      <c r="G19" s="18" t="s">
        <v>4758</v>
      </c>
      <c r="H19" s="18" t="s">
        <v>4807</v>
      </c>
      <c r="I19" s="18" t="s">
        <v>4760</v>
      </c>
      <c r="J19" s="19">
        <v>999</v>
      </c>
      <c r="K19" s="34" t="s">
        <v>8482</v>
      </c>
      <c r="M19" s="27" t="str">
        <f t="shared" si="0"/>
        <v>YES</v>
      </c>
      <c r="N19" s="9" t="str">
        <f t="shared" si="1"/>
        <v>YES</v>
      </c>
      <c r="O19" s="9">
        <f t="shared" si="2"/>
        <v>0.99972010341245932</v>
      </c>
      <c r="P19" s="9" t="str">
        <f t="shared" si="3"/>
        <v>YES</v>
      </c>
      <c r="Q19" s="9" t="s">
        <v>4658</v>
      </c>
      <c r="R19" s="30" t="s">
        <v>4658</v>
      </c>
      <c r="T19" s="17">
        <v>10172928976.016081</v>
      </c>
      <c r="U19" s="18">
        <v>599033.89800000004</v>
      </c>
      <c r="V19" s="18">
        <v>28</v>
      </c>
      <c r="W19" s="18">
        <v>27</v>
      </c>
      <c r="X19" s="18" t="s">
        <v>4617</v>
      </c>
      <c r="Y19" s="18" t="s">
        <v>4807</v>
      </c>
      <c r="Z19" s="18">
        <v>31</v>
      </c>
      <c r="AA19" s="19" t="s">
        <v>4618</v>
      </c>
      <c r="AB19" s="24" t="s">
        <v>4709</v>
      </c>
      <c r="AC19" s="25"/>
      <c r="AD19" s="26" t="str">
        <f t="shared" si="4"/>
        <v>0400131</v>
      </c>
      <c r="AF19" s="17" t="s">
        <v>4709</v>
      </c>
      <c r="AG19" s="18" t="s">
        <v>8482</v>
      </c>
      <c r="AH19" s="19" t="s">
        <v>7164</v>
      </c>
    </row>
    <row r="20" spans="1:34" x14ac:dyDescent="0.25">
      <c r="A20" s="17">
        <v>2134275</v>
      </c>
      <c r="B20" s="18">
        <v>183.07202699999999</v>
      </c>
      <c r="C20" s="18" t="s">
        <v>4841</v>
      </c>
      <c r="D20" s="18" t="s">
        <v>4709</v>
      </c>
      <c r="E20" s="18" t="s">
        <v>4756</v>
      </c>
      <c r="F20" s="18" t="s">
        <v>4758</v>
      </c>
      <c r="G20" s="18" t="s">
        <v>4758</v>
      </c>
      <c r="H20" s="18" t="s">
        <v>4842</v>
      </c>
      <c r="I20" s="18" t="s">
        <v>4760</v>
      </c>
      <c r="J20" s="19">
        <v>2148</v>
      </c>
      <c r="K20" s="34" t="s">
        <v>8483</v>
      </c>
      <c r="M20" s="27" t="str">
        <f t="shared" si="0"/>
        <v>YES</v>
      </c>
      <c r="N20" s="9" t="str">
        <f t="shared" si="1"/>
        <v>YES</v>
      </c>
      <c r="O20" s="9">
        <f t="shared" si="2"/>
        <v>0.99722629937319707</v>
      </c>
      <c r="P20" s="9" t="str">
        <f t="shared" si="3"/>
        <v>YES</v>
      </c>
      <c r="Q20" s="9" t="s">
        <v>4658</v>
      </c>
      <c r="R20" s="30" t="s">
        <v>4658</v>
      </c>
      <c r="T20" s="17">
        <v>5117950861.0279799</v>
      </c>
      <c r="U20" s="18">
        <v>426841.86605000001</v>
      </c>
      <c r="V20" s="18">
        <v>12</v>
      </c>
      <c r="W20" s="18">
        <v>11</v>
      </c>
      <c r="X20" s="18" t="s">
        <v>4585</v>
      </c>
      <c r="Y20" s="18" t="s">
        <v>4842</v>
      </c>
      <c r="Z20" s="18">
        <v>33</v>
      </c>
      <c r="AA20" s="19" t="s">
        <v>4586</v>
      </c>
      <c r="AB20" s="24" t="s">
        <v>4709</v>
      </c>
      <c r="AC20" s="25"/>
      <c r="AD20" s="26" t="str">
        <f t="shared" si="4"/>
        <v>0400133</v>
      </c>
      <c r="AF20" s="17" t="s">
        <v>4709</v>
      </c>
      <c r="AG20" s="18" t="s">
        <v>8483</v>
      </c>
      <c r="AH20" s="19" t="s">
        <v>7165</v>
      </c>
    </row>
    <row r="21" spans="1:34" x14ac:dyDescent="0.25">
      <c r="A21" s="17">
        <v>1928217</v>
      </c>
      <c r="B21" s="18">
        <v>133.797337</v>
      </c>
      <c r="C21" s="18" t="s">
        <v>4818</v>
      </c>
      <c r="D21" s="18" t="s">
        <v>4709</v>
      </c>
      <c r="E21" s="18" t="s">
        <v>4756</v>
      </c>
      <c r="F21" s="18" t="s">
        <v>4758</v>
      </c>
      <c r="G21" s="18" t="s">
        <v>4758</v>
      </c>
      <c r="H21" s="18" t="s">
        <v>4819</v>
      </c>
      <c r="I21" s="18" t="s">
        <v>4760</v>
      </c>
      <c r="J21" s="19">
        <v>877</v>
      </c>
      <c r="K21" s="34" t="s">
        <v>8484</v>
      </c>
      <c r="M21" s="27" t="str">
        <f t="shared" si="0"/>
        <v>YES</v>
      </c>
      <c r="N21" s="9" t="str">
        <f t="shared" si="1"/>
        <v>YES</v>
      </c>
      <c r="O21" s="9">
        <f t="shared" si="2"/>
        <v>0.99942607169760556</v>
      </c>
      <c r="P21" s="9" t="str">
        <f t="shared" si="3"/>
        <v>YES</v>
      </c>
      <c r="Q21" s="9" t="s">
        <v>4658</v>
      </c>
      <c r="R21" s="30" t="s">
        <v>4658</v>
      </c>
      <c r="T21" s="17">
        <v>3732197693.7073498</v>
      </c>
      <c r="U21" s="18">
        <v>338252.92992000002</v>
      </c>
      <c r="V21" s="18">
        <v>31</v>
      </c>
      <c r="W21" s="18">
        <v>30</v>
      </c>
      <c r="X21" s="18" t="s">
        <v>4623</v>
      </c>
      <c r="Y21" s="18" t="s">
        <v>4819</v>
      </c>
      <c r="Z21" s="18">
        <v>35</v>
      </c>
      <c r="AA21" s="19" t="s">
        <v>4624</v>
      </c>
      <c r="AB21" s="24" t="s">
        <v>4709</v>
      </c>
      <c r="AC21" s="25"/>
      <c r="AD21" s="26" t="str">
        <f t="shared" si="4"/>
        <v>0400135</v>
      </c>
      <c r="AF21" s="17" t="s">
        <v>4709</v>
      </c>
      <c r="AG21" s="18" t="s">
        <v>8484</v>
      </c>
      <c r="AH21" s="19" t="s">
        <v>7166</v>
      </c>
    </row>
    <row r="22" spans="1:34" x14ac:dyDescent="0.25">
      <c r="A22" s="17">
        <v>1838953</v>
      </c>
      <c r="B22" s="18">
        <v>782.43194000000005</v>
      </c>
      <c r="C22" s="18" t="s">
        <v>4755</v>
      </c>
      <c r="D22" s="18" t="s">
        <v>4709</v>
      </c>
      <c r="E22" s="18" t="s">
        <v>4756</v>
      </c>
      <c r="F22" s="18" t="s">
        <v>4757</v>
      </c>
      <c r="G22" s="18" t="s">
        <v>4758</v>
      </c>
      <c r="H22" s="18" t="s">
        <v>4759</v>
      </c>
      <c r="I22" s="18" t="s">
        <v>4760</v>
      </c>
      <c r="J22" s="19">
        <v>555</v>
      </c>
      <c r="K22" s="34" t="s">
        <v>8485</v>
      </c>
      <c r="M22" s="27" t="str">
        <f t="shared" si="0"/>
        <v>YES</v>
      </c>
      <c r="N22" s="9" t="str">
        <f t="shared" si="1"/>
        <v>YES</v>
      </c>
      <c r="O22" s="9">
        <f t="shared" si="2"/>
        <v>0.99949417838718768</v>
      </c>
      <c r="P22" s="9" t="str">
        <f t="shared" si="3"/>
        <v>YES</v>
      </c>
      <c r="Q22" s="9" t="s">
        <v>4658</v>
      </c>
      <c r="R22" s="30" t="s">
        <v>4658</v>
      </c>
      <c r="T22" s="17">
        <v>21823989641.734581</v>
      </c>
      <c r="U22" s="18">
        <v>803077.08817</v>
      </c>
      <c r="V22" s="18">
        <v>40</v>
      </c>
      <c r="W22" s="18">
        <v>39</v>
      </c>
      <c r="X22" s="18" t="s">
        <v>4639</v>
      </c>
      <c r="Y22" s="18" t="s">
        <v>4759</v>
      </c>
      <c r="Z22" s="18">
        <v>37</v>
      </c>
      <c r="AA22" s="19" t="s">
        <v>4640</v>
      </c>
      <c r="AB22" s="24" t="s">
        <v>4709</v>
      </c>
      <c r="AC22" s="25"/>
      <c r="AD22" s="26" t="str">
        <f t="shared" si="4"/>
        <v>0400137</v>
      </c>
      <c r="AF22" s="17" t="s">
        <v>4709</v>
      </c>
      <c r="AG22" s="18" t="s">
        <v>8485</v>
      </c>
      <c r="AH22" s="19" t="s">
        <v>7167</v>
      </c>
    </row>
    <row r="23" spans="1:34" x14ac:dyDescent="0.25">
      <c r="A23" s="17">
        <v>2134216</v>
      </c>
      <c r="B23" s="18">
        <v>233.74342100000001</v>
      </c>
      <c r="C23" s="18" t="s">
        <v>4835</v>
      </c>
      <c r="D23" s="18" t="s">
        <v>4709</v>
      </c>
      <c r="E23" s="18" t="s">
        <v>4756</v>
      </c>
      <c r="F23" s="18" t="s">
        <v>4771</v>
      </c>
      <c r="G23" s="18" t="s">
        <v>4758</v>
      </c>
      <c r="H23" s="18" t="s">
        <v>4836</v>
      </c>
      <c r="I23" s="18" t="s">
        <v>4760</v>
      </c>
      <c r="J23" s="19">
        <v>2665</v>
      </c>
      <c r="K23" s="34" t="s">
        <v>8486</v>
      </c>
      <c r="M23" s="27" t="str">
        <f t="shared" si="0"/>
        <v>YES</v>
      </c>
      <c r="N23" s="9" t="str">
        <f t="shared" si="1"/>
        <v>YES</v>
      </c>
      <c r="O23" s="9">
        <f t="shared" si="2"/>
        <v>0.99461186797118561</v>
      </c>
      <c r="P23" s="9" t="str">
        <f t="shared" si="3"/>
        <v>YES</v>
      </c>
      <c r="Q23" s="9" t="s">
        <v>4658</v>
      </c>
      <c r="R23" s="30" t="s">
        <v>4658</v>
      </c>
      <c r="T23" s="17">
        <v>6551693980.18402</v>
      </c>
      <c r="U23" s="18">
        <v>563307.25233000005</v>
      </c>
      <c r="V23" s="18">
        <v>11</v>
      </c>
      <c r="W23" s="18">
        <v>10</v>
      </c>
      <c r="X23" s="18" t="s">
        <v>4583</v>
      </c>
      <c r="Y23" s="18" t="s">
        <v>4836</v>
      </c>
      <c r="Z23" s="18">
        <v>39</v>
      </c>
      <c r="AA23" s="19" t="s">
        <v>4584</v>
      </c>
      <c r="AB23" s="24" t="s">
        <v>4709</v>
      </c>
      <c r="AC23" s="25"/>
      <c r="AD23" s="26" t="str">
        <f t="shared" si="4"/>
        <v>0400139</v>
      </c>
      <c r="AF23" s="17" t="s">
        <v>4709</v>
      </c>
      <c r="AG23" s="18" t="s">
        <v>8486</v>
      </c>
      <c r="AH23" s="19" t="s">
        <v>7168</v>
      </c>
    </row>
    <row r="24" spans="1:34" x14ac:dyDescent="0.25">
      <c r="A24" s="17">
        <v>2134334</v>
      </c>
      <c r="B24" s="18">
        <v>161.672652</v>
      </c>
      <c r="C24" s="18" t="s">
        <v>4848</v>
      </c>
      <c r="D24" s="18" t="s">
        <v>4709</v>
      </c>
      <c r="E24" s="18" t="s">
        <v>4756</v>
      </c>
      <c r="F24" s="18" t="s">
        <v>4849</v>
      </c>
      <c r="G24" s="18" t="s">
        <v>4758</v>
      </c>
      <c r="H24" s="18" t="s">
        <v>4850</v>
      </c>
      <c r="I24" s="18" t="s">
        <v>4760</v>
      </c>
      <c r="J24" s="19">
        <v>385</v>
      </c>
      <c r="K24" s="34" t="s">
        <v>8487</v>
      </c>
      <c r="M24" s="27" t="str">
        <f t="shared" si="0"/>
        <v>YES</v>
      </c>
      <c r="N24" s="9" t="str">
        <f t="shared" si="1"/>
        <v>YES</v>
      </c>
      <c r="O24" s="9">
        <f t="shared" si="2"/>
        <v>0.99911063844197689</v>
      </c>
      <c r="P24" s="9" t="str">
        <f t="shared" si="3"/>
        <v>YES</v>
      </c>
      <c r="Q24" s="9" t="s">
        <v>4658</v>
      </c>
      <c r="R24" s="30" t="s">
        <v>4658</v>
      </c>
      <c r="T24" s="17">
        <v>4511186937.7602997</v>
      </c>
      <c r="U24" s="18">
        <v>358241.67384</v>
      </c>
      <c r="V24" s="18">
        <v>4</v>
      </c>
      <c r="W24" s="18">
        <v>3</v>
      </c>
      <c r="X24" s="18" t="s">
        <v>4570</v>
      </c>
      <c r="Y24" s="18" t="s">
        <v>4850</v>
      </c>
      <c r="Z24" s="18">
        <v>41</v>
      </c>
      <c r="AA24" s="19" t="s">
        <v>174</v>
      </c>
      <c r="AB24" s="24" t="s">
        <v>4709</v>
      </c>
      <c r="AC24" s="25"/>
      <c r="AD24" s="26" t="str">
        <f t="shared" si="4"/>
        <v>0400141</v>
      </c>
      <c r="AF24" s="17" t="s">
        <v>4709</v>
      </c>
      <c r="AG24" s="18" t="s">
        <v>8487</v>
      </c>
      <c r="AH24" s="19" t="s">
        <v>7169</v>
      </c>
    </row>
    <row r="25" spans="1:34" x14ac:dyDescent="0.25">
      <c r="A25" s="17">
        <v>2134123</v>
      </c>
      <c r="B25" s="18">
        <v>286.45700299999999</v>
      </c>
      <c r="C25" s="18" t="s">
        <v>4824</v>
      </c>
      <c r="D25" s="18" t="s">
        <v>4709</v>
      </c>
      <c r="E25" s="18" t="s">
        <v>4756</v>
      </c>
      <c r="F25" s="18" t="s">
        <v>4758</v>
      </c>
      <c r="G25" s="18" t="s">
        <v>4758</v>
      </c>
      <c r="H25" s="18" t="s">
        <v>4825</v>
      </c>
      <c r="I25" s="18" t="s">
        <v>4760</v>
      </c>
      <c r="J25" s="19">
        <v>1202</v>
      </c>
      <c r="K25" s="34" t="s">
        <v>8488</v>
      </c>
      <c r="M25" s="27" t="str">
        <f t="shared" si="0"/>
        <v>YES</v>
      </c>
      <c r="N25" s="9" t="str">
        <f t="shared" si="1"/>
        <v>YES</v>
      </c>
      <c r="O25" s="9">
        <f t="shared" si="2"/>
        <v>0.99899643380353742</v>
      </c>
      <c r="P25" s="9" t="str">
        <f t="shared" si="3"/>
        <v>YES</v>
      </c>
      <c r="Q25" s="9" t="s">
        <v>4658</v>
      </c>
      <c r="R25" s="30" t="s">
        <v>4658</v>
      </c>
      <c r="T25" s="17">
        <v>7993985405.9636402</v>
      </c>
      <c r="U25" s="18">
        <v>591106.59106999997</v>
      </c>
      <c r="V25" s="18">
        <v>19</v>
      </c>
      <c r="W25" s="18">
        <v>18</v>
      </c>
      <c r="X25" s="18" t="s">
        <v>4599</v>
      </c>
      <c r="Y25" s="18" t="s">
        <v>4825</v>
      </c>
      <c r="Z25" s="18">
        <v>43</v>
      </c>
      <c r="AA25" s="19" t="s">
        <v>4600</v>
      </c>
      <c r="AB25" s="24" t="s">
        <v>4709</v>
      </c>
      <c r="AC25" s="25"/>
      <c r="AD25" s="26" t="str">
        <f t="shared" si="4"/>
        <v>0400143</v>
      </c>
      <c r="AF25" s="17" t="s">
        <v>4709</v>
      </c>
      <c r="AG25" s="18" t="s">
        <v>8488</v>
      </c>
      <c r="AH25" s="19" t="s">
        <v>7170</v>
      </c>
    </row>
    <row r="26" spans="1:34" x14ac:dyDescent="0.25">
      <c r="A26" s="17">
        <v>1927907</v>
      </c>
      <c r="B26" s="18">
        <v>160.42904899999999</v>
      </c>
      <c r="C26" s="18" t="s">
        <v>4792</v>
      </c>
      <c r="D26" s="18" t="s">
        <v>4709</v>
      </c>
      <c r="E26" s="18" t="s">
        <v>4756</v>
      </c>
      <c r="F26" s="18" t="s">
        <v>4788</v>
      </c>
      <c r="G26" s="18" t="s">
        <v>4758</v>
      </c>
      <c r="H26" s="18" t="s">
        <v>4793</v>
      </c>
      <c r="I26" s="18" t="s">
        <v>4760</v>
      </c>
      <c r="J26" s="19">
        <v>358</v>
      </c>
      <c r="K26" s="34" t="s">
        <v>8489</v>
      </c>
      <c r="M26" s="27" t="str">
        <f t="shared" si="0"/>
        <v>YES</v>
      </c>
      <c r="N26" s="9" t="str">
        <f t="shared" si="1"/>
        <v>YES</v>
      </c>
      <c r="O26" s="9">
        <f t="shared" si="2"/>
        <v>0.99968572718972892</v>
      </c>
      <c r="P26" s="9" t="str">
        <f t="shared" si="3"/>
        <v>YES</v>
      </c>
      <c r="Q26" s="9" t="s">
        <v>4658</v>
      </c>
      <c r="R26" s="30" t="s">
        <v>4658</v>
      </c>
      <c r="T26" s="17">
        <v>4473911228.2962198</v>
      </c>
      <c r="U26" s="18">
        <v>387567.68653000001</v>
      </c>
      <c r="V26" s="18">
        <v>44</v>
      </c>
      <c r="W26" s="18">
        <v>43</v>
      </c>
      <c r="X26" s="18" t="s">
        <v>4646</v>
      </c>
      <c r="Y26" s="18" t="s">
        <v>4793</v>
      </c>
      <c r="Z26" s="18">
        <v>45</v>
      </c>
      <c r="AA26" s="19" t="s">
        <v>393</v>
      </c>
      <c r="AB26" s="24" t="s">
        <v>4709</v>
      </c>
      <c r="AC26" s="25"/>
      <c r="AD26" s="26" t="str">
        <f t="shared" si="4"/>
        <v>0400145</v>
      </c>
      <c r="AF26" s="17" t="s">
        <v>4709</v>
      </c>
      <c r="AG26" s="18" t="s">
        <v>8489</v>
      </c>
      <c r="AH26" s="19" t="s">
        <v>7171</v>
      </c>
    </row>
    <row r="27" spans="1:34" x14ac:dyDescent="0.25">
      <c r="A27" s="17">
        <v>1928236</v>
      </c>
      <c r="B27" s="18">
        <v>133.89977400000001</v>
      </c>
      <c r="C27" s="18" t="s">
        <v>4820</v>
      </c>
      <c r="D27" s="18" t="s">
        <v>4709</v>
      </c>
      <c r="E27" s="18" t="s">
        <v>4756</v>
      </c>
      <c r="F27" s="18" t="s">
        <v>4762</v>
      </c>
      <c r="G27" s="18" t="s">
        <v>4758</v>
      </c>
      <c r="H27" s="18" t="s">
        <v>4821</v>
      </c>
      <c r="I27" s="18" t="s">
        <v>4760</v>
      </c>
      <c r="J27" s="19">
        <v>453</v>
      </c>
      <c r="K27" s="34" t="s">
        <v>8490</v>
      </c>
      <c r="M27" s="27" t="str">
        <f t="shared" si="0"/>
        <v>YES</v>
      </c>
      <c r="N27" s="9" t="str">
        <f t="shared" si="1"/>
        <v>YES</v>
      </c>
      <c r="O27" s="9">
        <f t="shared" si="2"/>
        <v>0.99880833930063651</v>
      </c>
      <c r="P27" s="9" t="str">
        <f t="shared" si="3"/>
        <v>YES</v>
      </c>
      <c r="Q27" s="9" t="s">
        <v>4658</v>
      </c>
      <c r="R27" s="30" t="s">
        <v>4658</v>
      </c>
      <c r="T27" s="17">
        <v>3737365130.6269398</v>
      </c>
      <c r="U27" s="18">
        <v>352963.48061999999</v>
      </c>
      <c r="V27" s="18">
        <v>29</v>
      </c>
      <c r="W27" s="18">
        <v>28</v>
      </c>
      <c r="X27" s="18" t="s">
        <v>4619</v>
      </c>
      <c r="Y27" s="18" t="s">
        <v>4821</v>
      </c>
      <c r="Z27" s="18">
        <v>46</v>
      </c>
      <c r="AA27" s="19" t="s">
        <v>4620</v>
      </c>
      <c r="AB27" s="24" t="s">
        <v>4709</v>
      </c>
      <c r="AC27" s="25"/>
      <c r="AD27" s="26" t="str">
        <f t="shared" si="4"/>
        <v>0400146</v>
      </c>
      <c r="AF27" s="17" t="s">
        <v>4709</v>
      </c>
      <c r="AG27" s="18" t="s">
        <v>8490</v>
      </c>
      <c r="AH27" s="19" t="s">
        <v>7172</v>
      </c>
    </row>
    <row r="28" spans="1:34" x14ac:dyDescent="0.25">
      <c r="A28" s="17">
        <v>1928139</v>
      </c>
      <c r="B28" s="18">
        <v>615.23491799999999</v>
      </c>
      <c r="C28" s="18" t="s">
        <v>4810</v>
      </c>
      <c r="D28" s="18" t="s">
        <v>4709</v>
      </c>
      <c r="E28" s="18" t="s">
        <v>4756</v>
      </c>
      <c r="F28" s="18" t="s">
        <v>4758</v>
      </c>
      <c r="G28" s="18" t="s">
        <v>4758</v>
      </c>
      <c r="H28" s="18" t="s">
        <v>4811</v>
      </c>
      <c r="I28" s="18" t="s">
        <v>4760</v>
      </c>
      <c r="J28" s="19">
        <v>2235</v>
      </c>
      <c r="K28" s="34" t="s">
        <v>8491</v>
      </c>
      <c r="M28" s="27" t="str">
        <f t="shared" si="0"/>
        <v>YES</v>
      </c>
      <c r="N28" s="9" t="str">
        <f t="shared" si="1"/>
        <v>YES</v>
      </c>
      <c r="O28" s="9">
        <f t="shared" si="2"/>
        <v>0.65242351788405151</v>
      </c>
      <c r="P28" s="9" t="str">
        <f t="shared" si="3"/>
        <v>NO</v>
      </c>
      <c r="Q28" s="9" t="s">
        <v>4658</v>
      </c>
      <c r="R28" s="30" t="s">
        <v>4658</v>
      </c>
      <c r="T28" s="17">
        <v>26289311571.106491</v>
      </c>
      <c r="U28" s="18">
        <v>890037.92911999999</v>
      </c>
      <c r="V28" s="18">
        <v>33</v>
      </c>
      <c r="W28" s="18">
        <v>32</v>
      </c>
      <c r="X28" s="18" t="s">
        <v>4648</v>
      </c>
      <c r="Y28" s="18" t="s">
        <v>4811</v>
      </c>
      <c r="Z28" s="18">
        <v>48</v>
      </c>
      <c r="AA28" s="19" t="s">
        <v>4649</v>
      </c>
      <c r="AB28" s="24" t="s">
        <v>4709</v>
      </c>
      <c r="AC28" s="25"/>
      <c r="AD28" s="26" t="str">
        <f t="shared" si="4"/>
        <v>0400148</v>
      </c>
      <c r="AF28" s="17" t="s">
        <v>4709</v>
      </c>
      <c r="AG28" s="18" t="s">
        <v>8491</v>
      </c>
      <c r="AH28" s="19" t="s">
        <v>7173</v>
      </c>
    </row>
    <row r="29" spans="1:34" x14ac:dyDescent="0.25">
      <c r="A29" s="17">
        <v>1928059</v>
      </c>
      <c r="B29" s="18">
        <v>327.34975600000001</v>
      </c>
      <c r="C29" s="18" t="s">
        <v>4803</v>
      </c>
      <c r="D29" s="18" t="s">
        <v>4709</v>
      </c>
      <c r="E29" s="18" t="s">
        <v>4756</v>
      </c>
      <c r="F29" s="18" t="s">
        <v>4804</v>
      </c>
      <c r="G29" s="18" t="s">
        <v>4758</v>
      </c>
      <c r="H29" s="18" t="s">
        <v>4805</v>
      </c>
      <c r="I29" s="18" t="s">
        <v>4760</v>
      </c>
      <c r="J29" s="19">
        <v>63</v>
      </c>
      <c r="K29" s="34" t="s">
        <v>8492</v>
      </c>
      <c r="M29" s="27" t="str">
        <f t="shared" si="0"/>
        <v>YES</v>
      </c>
      <c r="N29" s="9" t="str">
        <f t="shared" si="1"/>
        <v>YES</v>
      </c>
      <c r="O29" s="9" t="e">
        <f t="shared" si="2"/>
        <v>#DIV/0!</v>
      </c>
      <c r="P29" s="9" t="str">
        <f t="shared" si="3"/>
        <v>NO</v>
      </c>
      <c r="Q29" s="9" t="s">
        <v>4658</v>
      </c>
      <c r="R29" s="30" t="s">
        <v>4658</v>
      </c>
      <c r="T29" s="17">
        <v>0</v>
      </c>
      <c r="U29" s="18">
        <v>0</v>
      </c>
      <c r="V29" s="18">
        <v>0</v>
      </c>
      <c r="W29" s="18">
        <v>0</v>
      </c>
      <c r="X29" s="18" t="s">
        <v>4758</v>
      </c>
      <c r="Y29" s="18" t="s">
        <v>4805</v>
      </c>
      <c r="Z29" s="18">
        <v>49</v>
      </c>
      <c r="AA29" s="19" t="s">
        <v>489</v>
      </c>
      <c r="AB29" s="24" t="s">
        <v>4709</v>
      </c>
      <c r="AC29" s="25"/>
      <c r="AD29" s="26" t="str">
        <f t="shared" si="4"/>
        <v>0400149</v>
      </c>
      <c r="AF29" s="17" t="s">
        <v>4709</v>
      </c>
      <c r="AG29" s="18" t="s">
        <v>8492</v>
      </c>
      <c r="AH29" s="19" t="s">
        <v>7174</v>
      </c>
    </row>
    <row r="30" spans="1:34" x14ac:dyDescent="0.25">
      <c r="A30" s="17">
        <v>2134375</v>
      </c>
      <c r="B30" s="18">
        <v>45.868107999999999</v>
      </c>
      <c r="C30" s="18" t="s">
        <v>4853</v>
      </c>
      <c r="D30" s="18" t="s">
        <v>4709</v>
      </c>
      <c r="E30" s="18" t="s">
        <v>4756</v>
      </c>
      <c r="F30" s="18" t="s">
        <v>4849</v>
      </c>
      <c r="G30" s="18" t="s">
        <v>4758</v>
      </c>
      <c r="H30" s="18" t="s">
        <v>4854</v>
      </c>
      <c r="I30" s="18" t="s">
        <v>4760</v>
      </c>
      <c r="J30" s="19">
        <v>566</v>
      </c>
      <c r="K30" s="34" t="s">
        <v>8493</v>
      </c>
      <c r="M30" s="27" t="str">
        <f t="shared" si="0"/>
        <v>YES</v>
      </c>
      <c r="N30" s="9" t="str">
        <f t="shared" si="1"/>
        <v>YES</v>
      </c>
      <c r="O30" s="9">
        <f t="shared" si="2"/>
        <v>0.9963695579838675</v>
      </c>
      <c r="P30" s="9" t="str">
        <f t="shared" si="3"/>
        <v>YES</v>
      </c>
      <c r="Q30" s="9" t="s">
        <v>4658</v>
      </c>
      <c r="R30" s="30" t="s">
        <v>4658</v>
      </c>
      <c r="T30" s="17">
        <v>1283388730.4372101</v>
      </c>
      <c r="U30" s="18">
        <v>159717.07222999999</v>
      </c>
      <c r="V30" s="18">
        <v>3</v>
      </c>
      <c r="W30" s="18">
        <v>2</v>
      </c>
      <c r="X30" s="18" t="s">
        <v>4568</v>
      </c>
      <c r="Y30" s="18" t="s">
        <v>4854</v>
      </c>
      <c r="Z30" s="18">
        <v>51</v>
      </c>
      <c r="AA30" s="19" t="s">
        <v>4569</v>
      </c>
      <c r="AB30" s="24" t="s">
        <v>4709</v>
      </c>
      <c r="AC30" s="25"/>
      <c r="AD30" s="26" t="str">
        <f t="shared" si="4"/>
        <v>0400151</v>
      </c>
      <c r="AF30" s="17" t="s">
        <v>4709</v>
      </c>
      <c r="AG30" s="18" t="s">
        <v>8493</v>
      </c>
      <c r="AH30" s="19" t="s">
        <v>7175</v>
      </c>
    </row>
    <row r="31" spans="1:34" x14ac:dyDescent="0.25">
      <c r="A31" s="17">
        <v>2134293</v>
      </c>
      <c r="B31" s="18">
        <v>241.14719099999999</v>
      </c>
      <c r="C31" s="18" t="s">
        <v>4843</v>
      </c>
      <c r="D31" s="18" t="s">
        <v>4709</v>
      </c>
      <c r="E31" s="18" t="s">
        <v>4756</v>
      </c>
      <c r="F31" s="18" t="s">
        <v>4758</v>
      </c>
      <c r="G31" s="18" t="s">
        <v>4758</v>
      </c>
      <c r="H31" s="18" t="s">
        <v>4844</v>
      </c>
      <c r="I31" s="18" t="s">
        <v>4760</v>
      </c>
      <c r="J31" s="19">
        <v>1267</v>
      </c>
      <c r="K31" s="34" t="s">
        <v>8494</v>
      </c>
      <c r="M31" s="27" t="str">
        <f t="shared" si="0"/>
        <v>YES</v>
      </c>
      <c r="N31" s="9" t="str">
        <f t="shared" si="1"/>
        <v>YES</v>
      </c>
      <c r="O31" s="9">
        <f t="shared" si="2"/>
        <v>0.99919843135194808</v>
      </c>
      <c r="P31" s="9" t="str">
        <f t="shared" si="3"/>
        <v>YES</v>
      </c>
      <c r="Q31" s="9" t="s">
        <v>4658</v>
      </c>
      <c r="R31" s="30" t="s">
        <v>4658</v>
      </c>
      <c r="T31" s="17">
        <v>6728190956.5032396</v>
      </c>
      <c r="U31" s="18">
        <v>448858.66979000001</v>
      </c>
      <c r="V31" s="18">
        <v>8</v>
      </c>
      <c r="W31" s="18">
        <v>7</v>
      </c>
      <c r="X31" s="18" t="s">
        <v>4577</v>
      </c>
      <c r="Y31" s="18" t="s">
        <v>4844</v>
      </c>
      <c r="Z31" s="18">
        <v>52</v>
      </c>
      <c r="AA31" s="19" t="s">
        <v>4578</v>
      </c>
      <c r="AB31" s="24" t="s">
        <v>4709</v>
      </c>
      <c r="AC31" s="25"/>
      <c r="AD31" s="26" t="str">
        <f t="shared" si="4"/>
        <v>0400152</v>
      </c>
      <c r="AF31" s="17" t="s">
        <v>4709</v>
      </c>
      <c r="AG31" s="18" t="s">
        <v>8494</v>
      </c>
      <c r="AH31" s="19" t="s">
        <v>7176</v>
      </c>
    </row>
    <row r="32" spans="1:34" x14ac:dyDescent="0.25">
      <c r="A32" s="17">
        <v>2062251</v>
      </c>
      <c r="B32" s="18">
        <v>395.257925</v>
      </c>
      <c r="C32" s="18" t="s">
        <v>4777</v>
      </c>
      <c r="D32" s="18" t="s">
        <v>4709</v>
      </c>
      <c r="E32" s="18" t="s">
        <v>4756</v>
      </c>
      <c r="F32" s="18" t="s">
        <v>4758</v>
      </c>
      <c r="G32" s="18" t="s">
        <v>4758</v>
      </c>
      <c r="H32" s="18" t="s">
        <v>4778</v>
      </c>
      <c r="I32" s="18" t="s">
        <v>4760</v>
      </c>
      <c r="J32" s="19">
        <v>1526</v>
      </c>
      <c r="K32" s="34" t="s">
        <v>8495</v>
      </c>
      <c r="M32" s="27" t="str">
        <f t="shared" si="0"/>
        <v>YES</v>
      </c>
      <c r="N32" s="9" t="str">
        <f t="shared" si="1"/>
        <v>YES</v>
      </c>
      <c r="O32" s="9">
        <f t="shared" si="2"/>
        <v>0.99980700709633097</v>
      </c>
      <c r="P32" s="9" t="str">
        <f t="shared" si="3"/>
        <v>YES</v>
      </c>
      <c r="Q32" s="9" t="s">
        <v>4658</v>
      </c>
      <c r="R32" s="30" t="s">
        <v>4658</v>
      </c>
      <c r="T32" s="17">
        <v>11021285566.223591</v>
      </c>
      <c r="U32" s="18">
        <v>656385.70080999995</v>
      </c>
      <c r="V32" s="18">
        <v>7</v>
      </c>
      <c r="W32" s="18">
        <v>6</v>
      </c>
      <c r="X32" s="18" t="s">
        <v>4575</v>
      </c>
      <c r="Y32" s="18" t="s">
        <v>4778</v>
      </c>
      <c r="Z32" s="18">
        <v>54</v>
      </c>
      <c r="AA32" s="19" t="s">
        <v>4576</v>
      </c>
      <c r="AB32" s="24" t="s">
        <v>4709</v>
      </c>
      <c r="AC32" s="25"/>
      <c r="AD32" s="26" t="str">
        <f t="shared" si="4"/>
        <v>0400154</v>
      </c>
      <c r="AF32" s="17" t="s">
        <v>4709</v>
      </c>
      <c r="AG32" s="18" t="s">
        <v>8495</v>
      </c>
      <c r="AH32" s="19" t="s">
        <v>7177</v>
      </c>
    </row>
    <row r="33" spans="1:34" x14ac:dyDescent="0.25">
      <c r="A33" s="17">
        <v>2062230</v>
      </c>
      <c r="B33" s="18">
        <v>310.42532299999999</v>
      </c>
      <c r="C33" s="18" t="s">
        <v>4775</v>
      </c>
      <c r="D33" s="18" t="s">
        <v>4709</v>
      </c>
      <c r="E33" s="18" t="s">
        <v>4756</v>
      </c>
      <c r="F33" s="18" t="s">
        <v>4758</v>
      </c>
      <c r="G33" s="18" t="s">
        <v>4758</v>
      </c>
      <c r="H33" s="18" t="s">
        <v>4776</v>
      </c>
      <c r="I33" s="18" t="s">
        <v>4760</v>
      </c>
      <c r="J33" s="19">
        <v>1278</v>
      </c>
      <c r="K33" s="34" t="s">
        <v>8496</v>
      </c>
      <c r="M33" s="27" t="str">
        <f t="shared" si="0"/>
        <v>YES</v>
      </c>
      <c r="N33" s="9" t="str">
        <f t="shared" si="1"/>
        <v>YES</v>
      </c>
      <c r="O33" s="9">
        <f t="shared" si="2"/>
        <v>1.0006359715818727</v>
      </c>
      <c r="P33" s="9" t="str">
        <f t="shared" si="3"/>
        <v>YES</v>
      </c>
      <c r="Q33" s="9" t="s">
        <v>4658</v>
      </c>
      <c r="R33" s="30" t="s">
        <v>4658</v>
      </c>
      <c r="T33" s="17">
        <v>8648661022.0918999</v>
      </c>
      <c r="U33" s="18">
        <v>528296.53917999996</v>
      </c>
      <c r="V33" s="18">
        <v>10</v>
      </c>
      <c r="W33" s="18">
        <v>8</v>
      </c>
      <c r="X33" s="18" t="s">
        <v>4581</v>
      </c>
      <c r="Y33" s="18" t="s">
        <v>4776</v>
      </c>
      <c r="Z33" s="18">
        <v>56</v>
      </c>
      <c r="AA33" s="19" t="s">
        <v>4582</v>
      </c>
      <c r="AB33" s="24" t="s">
        <v>4709</v>
      </c>
      <c r="AC33" s="25"/>
      <c r="AD33" s="26" t="str">
        <f t="shared" si="4"/>
        <v>0400156</v>
      </c>
      <c r="AF33" s="17" t="s">
        <v>4709</v>
      </c>
      <c r="AG33" s="18" t="s">
        <v>8496</v>
      </c>
      <c r="AH33" s="19" t="s">
        <v>7178</v>
      </c>
    </row>
    <row r="34" spans="1:34" x14ac:dyDescent="0.25">
      <c r="A34" s="17">
        <v>2134237</v>
      </c>
      <c r="B34" s="18">
        <v>137.94756899999999</v>
      </c>
      <c r="C34" s="18" t="s">
        <v>4837</v>
      </c>
      <c r="D34" s="18" t="s">
        <v>4709</v>
      </c>
      <c r="E34" s="18" t="s">
        <v>4756</v>
      </c>
      <c r="F34" s="18" t="s">
        <v>4758</v>
      </c>
      <c r="G34" s="18" t="s">
        <v>4758</v>
      </c>
      <c r="H34" s="18" t="s">
        <v>4838</v>
      </c>
      <c r="I34" s="18" t="s">
        <v>4760</v>
      </c>
      <c r="J34" s="19">
        <v>1277</v>
      </c>
      <c r="K34" s="34" t="s">
        <v>8497</v>
      </c>
      <c r="M34" s="27" t="str">
        <f t="shared" si="0"/>
        <v>YES</v>
      </c>
      <c r="N34" s="9" t="str">
        <f t="shared" si="1"/>
        <v>YES</v>
      </c>
      <c r="O34" s="9">
        <f t="shared" si="2"/>
        <v>0.99856986304089124</v>
      </c>
      <c r="P34" s="9" t="str">
        <f t="shared" si="3"/>
        <v>YES</v>
      </c>
      <c r="Q34" s="9" t="s">
        <v>4658</v>
      </c>
      <c r="R34" s="30" t="s">
        <v>4658</v>
      </c>
      <c r="T34" s="17">
        <v>3851265344.5181298</v>
      </c>
      <c r="U34" s="18">
        <v>411185.62907000002</v>
      </c>
      <c r="V34" s="18">
        <v>9</v>
      </c>
      <c r="W34" s="18">
        <v>9</v>
      </c>
      <c r="X34" s="18" t="s">
        <v>4579</v>
      </c>
      <c r="Y34" s="18" t="s">
        <v>4838</v>
      </c>
      <c r="Z34" s="18">
        <v>58</v>
      </c>
      <c r="AA34" s="19" t="s">
        <v>4580</v>
      </c>
      <c r="AB34" s="24" t="s">
        <v>4709</v>
      </c>
      <c r="AC34" s="25"/>
      <c r="AD34" s="26" t="str">
        <f t="shared" si="4"/>
        <v>0400158</v>
      </c>
      <c r="AF34" s="17" t="s">
        <v>4709</v>
      </c>
      <c r="AG34" s="18" t="s">
        <v>8497</v>
      </c>
      <c r="AH34" s="19" t="s">
        <v>7179</v>
      </c>
    </row>
    <row r="35" spans="1:34" x14ac:dyDescent="0.25">
      <c r="A35" s="17">
        <v>1927960</v>
      </c>
      <c r="B35" s="18">
        <v>427.41047200000003</v>
      </c>
      <c r="C35" s="18" t="s">
        <v>4799</v>
      </c>
      <c r="D35" s="18" t="s">
        <v>4709</v>
      </c>
      <c r="E35" s="18" t="s">
        <v>4756</v>
      </c>
      <c r="F35" s="18" t="s">
        <v>4758</v>
      </c>
      <c r="G35" s="18" t="s">
        <v>4758</v>
      </c>
      <c r="H35" s="18" t="s">
        <v>4800</v>
      </c>
      <c r="I35" s="18" t="s">
        <v>4760</v>
      </c>
      <c r="J35" s="19">
        <v>1927</v>
      </c>
      <c r="K35" s="34" t="s">
        <v>8498</v>
      </c>
      <c r="M35" s="27" t="str">
        <f t="shared" si="0"/>
        <v>YES</v>
      </c>
      <c r="N35" s="9" t="str">
        <f t="shared" si="1"/>
        <v>YES</v>
      </c>
      <c r="O35" s="9">
        <f t="shared" si="2"/>
        <v>0.99894555327326018</v>
      </c>
      <c r="P35" s="9" t="str">
        <f t="shared" si="3"/>
        <v>YES</v>
      </c>
      <c r="Q35" s="9" t="s">
        <v>4658</v>
      </c>
      <c r="R35" s="30" t="s">
        <v>4658</v>
      </c>
      <c r="T35" s="17">
        <v>11928097646.123989</v>
      </c>
      <c r="U35" s="18">
        <v>580830.89379999996</v>
      </c>
      <c r="V35" s="18">
        <v>37</v>
      </c>
      <c r="W35" s="18">
        <v>36</v>
      </c>
      <c r="X35" s="18" t="s">
        <v>4633</v>
      </c>
      <c r="Y35" s="18" t="s">
        <v>4800</v>
      </c>
      <c r="Z35" s="18">
        <v>59</v>
      </c>
      <c r="AA35" s="19" t="s">
        <v>4634</v>
      </c>
      <c r="AB35" s="24" t="s">
        <v>4709</v>
      </c>
      <c r="AC35" s="25"/>
      <c r="AD35" s="26" t="str">
        <f t="shared" si="4"/>
        <v>0400159</v>
      </c>
      <c r="AF35" s="17" t="s">
        <v>4709</v>
      </c>
      <c r="AG35" s="18" t="s">
        <v>8498</v>
      </c>
      <c r="AH35" s="19" t="s">
        <v>7180</v>
      </c>
    </row>
    <row r="36" spans="1:34" x14ac:dyDescent="0.25">
      <c r="A36" s="17">
        <v>1927943</v>
      </c>
      <c r="B36" s="18">
        <v>169.67939999999999</v>
      </c>
      <c r="C36" s="18" t="s">
        <v>4796</v>
      </c>
      <c r="D36" s="18" t="s">
        <v>4709</v>
      </c>
      <c r="E36" s="18" t="s">
        <v>4756</v>
      </c>
      <c r="F36" s="18" t="s">
        <v>4797</v>
      </c>
      <c r="G36" s="18" t="s">
        <v>4758</v>
      </c>
      <c r="H36" s="18" t="s">
        <v>4798</v>
      </c>
      <c r="I36" s="18" t="s">
        <v>4760</v>
      </c>
      <c r="J36" s="19">
        <v>2552</v>
      </c>
      <c r="K36" s="34" t="s">
        <v>8499</v>
      </c>
      <c r="M36" s="27" t="str">
        <f t="shared" si="0"/>
        <v>YES</v>
      </c>
      <c r="N36" s="9" t="str">
        <f t="shared" si="1"/>
        <v>YES</v>
      </c>
      <c r="O36" s="9">
        <f t="shared" si="2"/>
        <v>0.99908397218268519</v>
      </c>
      <c r="P36" s="9" t="str">
        <f t="shared" si="3"/>
        <v>YES</v>
      </c>
      <c r="Q36" s="9" t="s">
        <v>4658</v>
      </c>
      <c r="R36" s="30" t="s">
        <v>4658</v>
      </c>
      <c r="T36" s="17">
        <v>4734727326.89884</v>
      </c>
      <c r="U36" s="18">
        <v>385358.07626</v>
      </c>
      <c r="V36" s="18">
        <v>36</v>
      </c>
      <c r="W36" s="18">
        <v>35</v>
      </c>
      <c r="X36" s="18" t="s">
        <v>4631</v>
      </c>
      <c r="Y36" s="18" t="s">
        <v>4798</v>
      </c>
      <c r="Z36" s="18">
        <v>61</v>
      </c>
      <c r="AA36" s="19" t="s">
        <v>4632</v>
      </c>
      <c r="AB36" s="24" t="s">
        <v>4709</v>
      </c>
      <c r="AC36" s="25"/>
      <c r="AD36" s="26" t="str">
        <f t="shared" si="4"/>
        <v>0400161</v>
      </c>
      <c r="AF36" s="17" t="s">
        <v>4709</v>
      </c>
      <c r="AG36" s="18" t="s">
        <v>8499</v>
      </c>
      <c r="AH36" s="19" t="s">
        <v>7181</v>
      </c>
    </row>
    <row r="37" spans="1:34" x14ac:dyDescent="0.25">
      <c r="A37" s="17">
        <v>2061646</v>
      </c>
      <c r="B37" s="18">
        <v>113.706</v>
      </c>
      <c r="C37" s="18" t="s">
        <v>4761</v>
      </c>
      <c r="D37" s="18" t="s">
        <v>4709</v>
      </c>
      <c r="E37" s="18" t="s">
        <v>4756</v>
      </c>
      <c r="F37" s="18" t="s">
        <v>4762</v>
      </c>
      <c r="G37" s="18" t="s">
        <v>4758</v>
      </c>
      <c r="H37" s="18" t="s">
        <v>4763</v>
      </c>
      <c r="I37" s="18" t="s">
        <v>4760</v>
      </c>
      <c r="J37" s="19">
        <v>3022</v>
      </c>
      <c r="K37" s="34" t="s">
        <v>8500</v>
      </c>
      <c r="M37" s="27" t="str">
        <f t="shared" si="0"/>
        <v>YES</v>
      </c>
      <c r="N37" s="9" t="str">
        <f t="shared" si="1"/>
        <v>YES</v>
      </c>
      <c r="O37" s="9">
        <f t="shared" si="2"/>
        <v>0.99837152696932718</v>
      </c>
      <c r="P37" s="9" t="str">
        <f t="shared" si="3"/>
        <v>YES</v>
      </c>
      <c r="Q37" s="9" t="s">
        <v>4658</v>
      </c>
      <c r="R37" s="30" t="s">
        <v>4658</v>
      </c>
      <c r="T37" s="17">
        <v>3175111934.55479</v>
      </c>
      <c r="U37" s="18">
        <v>324375.48019999999</v>
      </c>
      <c r="V37" s="18">
        <v>25</v>
      </c>
      <c r="W37" s="18">
        <v>24</v>
      </c>
      <c r="X37" s="18" t="s">
        <v>4612</v>
      </c>
      <c r="Y37" s="18" t="s">
        <v>4763</v>
      </c>
      <c r="Z37" s="18">
        <v>65</v>
      </c>
      <c r="AA37" s="19" t="s">
        <v>4613</v>
      </c>
      <c r="AB37" s="24" t="s">
        <v>4709</v>
      </c>
      <c r="AC37" s="25"/>
      <c r="AD37" s="26" t="str">
        <f t="shared" si="4"/>
        <v>0400165</v>
      </c>
      <c r="AF37" s="17" t="s">
        <v>4709</v>
      </c>
      <c r="AG37" s="18" t="s">
        <v>8500</v>
      </c>
      <c r="AH37" s="19" t="s">
        <v>7182</v>
      </c>
    </row>
    <row r="38" spans="1:34" x14ac:dyDescent="0.25">
      <c r="A38" s="17">
        <v>2134196</v>
      </c>
      <c r="B38" s="18">
        <v>240.80065500000001</v>
      </c>
      <c r="C38" s="18" t="s">
        <v>4833</v>
      </c>
      <c r="D38" s="18" t="s">
        <v>4709</v>
      </c>
      <c r="E38" s="18" t="s">
        <v>4756</v>
      </c>
      <c r="F38" s="18" t="s">
        <v>4758</v>
      </c>
      <c r="G38" s="18" t="s">
        <v>4758</v>
      </c>
      <c r="H38" s="18" t="s">
        <v>4834</v>
      </c>
      <c r="I38" s="18" t="s">
        <v>4760</v>
      </c>
      <c r="J38" s="19">
        <v>1272</v>
      </c>
      <c r="K38" s="34" t="s">
        <v>8501</v>
      </c>
      <c r="M38" s="27" t="str">
        <f t="shared" si="0"/>
        <v>YES</v>
      </c>
      <c r="N38" s="9" t="str">
        <f t="shared" si="1"/>
        <v>YES</v>
      </c>
      <c r="O38" s="9">
        <f t="shared" si="2"/>
        <v>0.9981287873793292</v>
      </c>
      <c r="P38" s="9" t="str">
        <f t="shared" si="3"/>
        <v>YES</v>
      </c>
      <c r="Q38" s="9" t="s">
        <v>4658</v>
      </c>
      <c r="R38" s="30" t="s">
        <v>4658</v>
      </c>
      <c r="T38" s="17">
        <v>6725722236.6844101</v>
      </c>
      <c r="U38" s="18">
        <v>516726.49469999998</v>
      </c>
      <c r="V38" s="18">
        <v>18</v>
      </c>
      <c r="W38" s="18">
        <v>17</v>
      </c>
      <c r="X38" s="18" t="s">
        <v>4597</v>
      </c>
      <c r="Y38" s="18" t="s">
        <v>4834</v>
      </c>
      <c r="Z38" s="18">
        <v>67</v>
      </c>
      <c r="AA38" s="19" t="s">
        <v>4598</v>
      </c>
      <c r="AB38" s="24" t="s">
        <v>4709</v>
      </c>
      <c r="AC38" s="25"/>
      <c r="AD38" s="26" t="str">
        <f t="shared" si="4"/>
        <v>0400167</v>
      </c>
      <c r="AF38" s="17" t="s">
        <v>4709</v>
      </c>
      <c r="AG38" s="18" t="s">
        <v>8501</v>
      </c>
      <c r="AH38" s="19" t="s">
        <v>7183</v>
      </c>
    </row>
    <row r="39" spans="1:34" x14ac:dyDescent="0.25">
      <c r="A39" s="17">
        <v>1927982</v>
      </c>
      <c r="B39" s="18">
        <v>37.226188</v>
      </c>
      <c r="C39" s="18" t="s">
        <v>4801</v>
      </c>
      <c r="D39" s="18" t="s">
        <v>4709</v>
      </c>
      <c r="E39" s="18" t="s">
        <v>4756</v>
      </c>
      <c r="F39" s="18" t="s">
        <v>4758</v>
      </c>
      <c r="G39" s="18" t="s">
        <v>4758</v>
      </c>
      <c r="H39" s="18" t="s">
        <v>4802</v>
      </c>
      <c r="I39" s="18" t="s">
        <v>4760</v>
      </c>
      <c r="J39" s="19">
        <v>1889</v>
      </c>
      <c r="K39" s="34" t="s">
        <v>8502</v>
      </c>
      <c r="M39" s="27" t="str">
        <f t="shared" si="0"/>
        <v>YES</v>
      </c>
      <c r="N39" s="9" t="str">
        <f t="shared" si="1"/>
        <v>YES</v>
      </c>
      <c r="O39" s="9">
        <f t="shared" si="2"/>
        <v>1.0000436121378067</v>
      </c>
      <c r="P39" s="9" t="str">
        <f t="shared" si="3"/>
        <v>YES</v>
      </c>
      <c r="Q39" s="9" t="s">
        <v>4658</v>
      </c>
      <c r="R39" s="30" t="s">
        <v>4658</v>
      </c>
      <c r="T39" s="17">
        <v>1037761300.55035</v>
      </c>
      <c r="U39" s="18">
        <v>250109.7801</v>
      </c>
      <c r="V39" s="18">
        <v>39</v>
      </c>
      <c r="W39" s="18">
        <v>38</v>
      </c>
      <c r="X39" s="18" t="s">
        <v>4637</v>
      </c>
      <c r="Y39" s="18" t="s">
        <v>4802</v>
      </c>
      <c r="Z39" s="18">
        <v>70</v>
      </c>
      <c r="AA39" s="19" t="s">
        <v>4638</v>
      </c>
      <c r="AB39" s="24" t="s">
        <v>4709</v>
      </c>
      <c r="AC39" s="25"/>
      <c r="AD39" s="26" t="str">
        <f t="shared" si="4"/>
        <v>0400170</v>
      </c>
      <c r="AF39" s="17" t="s">
        <v>4709</v>
      </c>
      <c r="AG39" s="18" t="s">
        <v>8502</v>
      </c>
      <c r="AH39" s="19" t="s">
        <v>7184</v>
      </c>
    </row>
    <row r="40" spans="1:34" x14ac:dyDescent="0.25">
      <c r="A40" s="17">
        <v>2062046</v>
      </c>
      <c r="B40" s="18">
        <v>320.29895399999998</v>
      </c>
      <c r="C40" s="18" t="s">
        <v>4764</v>
      </c>
      <c r="D40" s="18" t="s">
        <v>4709</v>
      </c>
      <c r="E40" s="18" t="s">
        <v>4756</v>
      </c>
      <c r="F40" s="18" t="s">
        <v>4762</v>
      </c>
      <c r="G40" s="18" t="s">
        <v>4758</v>
      </c>
      <c r="H40" s="18" t="s">
        <v>4765</v>
      </c>
      <c r="I40" s="18" t="s">
        <v>4760</v>
      </c>
      <c r="J40" s="19">
        <v>1733</v>
      </c>
      <c r="K40" s="34" t="s">
        <v>8503</v>
      </c>
      <c r="M40" s="27" t="str">
        <f t="shared" si="0"/>
        <v>YES</v>
      </c>
      <c r="N40" s="9" t="str">
        <f t="shared" si="1"/>
        <v>YES</v>
      </c>
      <c r="O40" s="9">
        <f t="shared" si="2"/>
        <v>1.0001274823378532</v>
      </c>
      <c r="P40" s="9" t="str">
        <f t="shared" si="3"/>
        <v>YES</v>
      </c>
      <c r="Q40" s="9" t="s">
        <v>4658</v>
      </c>
      <c r="R40" s="30" t="s">
        <v>4658</v>
      </c>
      <c r="T40" s="17">
        <v>8928284160.6557808</v>
      </c>
      <c r="U40" s="18">
        <v>442539.20704000001</v>
      </c>
      <c r="V40" s="18">
        <v>20</v>
      </c>
      <c r="W40" s="18">
        <v>19</v>
      </c>
      <c r="X40" s="18" t="s">
        <v>4601</v>
      </c>
      <c r="Y40" s="18" t="s">
        <v>4765</v>
      </c>
      <c r="Z40" s="18">
        <v>74</v>
      </c>
      <c r="AA40" s="19" t="s">
        <v>4602</v>
      </c>
      <c r="AB40" s="24" t="s">
        <v>4709</v>
      </c>
      <c r="AC40" s="25"/>
      <c r="AD40" s="26" t="str">
        <f t="shared" si="4"/>
        <v>0400174</v>
      </c>
      <c r="AF40" s="17" t="s">
        <v>4709</v>
      </c>
      <c r="AG40" s="18" t="s">
        <v>8503</v>
      </c>
      <c r="AH40" s="19" t="s">
        <v>7185</v>
      </c>
    </row>
    <row r="41" spans="1:34" x14ac:dyDescent="0.25">
      <c r="A41" s="17">
        <v>2134354</v>
      </c>
      <c r="B41" s="18">
        <v>207.135504</v>
      </c>
      <c r="C41" s="18" t="s">
        <v>4851</v>
      </c>
      <c r="D41" s="18" t="s">
        <v>4709</v>
      </c>
      <c r="E41" s="18" t="s">
        <v>4756</v>
      </c>
      <c r="F41" s="18" t="s">
        <v>4758</v>
      </c>
      <c r="G41" s="18" t="s">
        <v>4758</v>
      </c>
      <c r="H41" s="18" t="s">
        <v>4852</v>
      </c>
      <c r="I41" s="18" t="s">
        <v>4760</v>
      </c>
      <c r="J41" s="19">
        <v>962</v>
      </c>
      <c r="K41" s="34" t="s">
        <v>8504</v>
      </c>
      <c r="M41" s="27" t="str">
        <f t="shared" si="0"/>
        <v>YES</v>
      </c>
      <c r="N41" s="9" t="str">
        <f t="shared" si="1"/>
        <v>YES</v>
      </c>
      <c r="O41" s="9">
        <f t="shared" si="2"/>
        <v>1.0000479059327403</v>
      </c>
      <c r="P41" s="9" t="str">
        <f t="shared" si="3"/>
        <v>YES</v>
      </c>
      <c r="Q41" s="9" t="s">
        <v>4658</v>
      </c>
      <c r="R41" s="30" t="s">
        <v>4658</v>
      </c>
      <c r="T41" s="17">
        <v>5774329810.0580997</v>
      </c>
      <c r="U41" s="18">
        <v>466310.19884999999</v>
      </c>
      <c r="V41" s="18">
        <v>6</v>
      </c>
      <c r="W41" s="18">
        <v>5</v>
      </c>
      <c r="X41" s="18" t="s">
        <v>4573</v>
      </c>
      <c r="Y41" s="18" t="s">
        <v>4852</v>
      </c>
      <c r="Z41" s="18">
        <v>76</v>
      </c>
      <c r="AA41" s="19" t="s">
        <v>4574</v>
      </c>
      <c r="AB41" s="24" t="s">
        <v>4709</v>
      </c>
      <c r="AC41" s="25"/>
      <c r="AD41" s="26" t="str">
        <f t="shared" si="4"/>
        <v>0400176</v>
      </c>
      <c r="AF41" s="17" t="s">
        <v>4709</v>
      </c>
      <c r="AG41" s="18" t="s">
        <v>8504</v>
      </c>
      <c r="AH41" s="19" t="s">
        <v>7186</v>
      </c>
    </row>
    <row r="42" spans="1:34" x14ac:dyDescent="0.25">
      <c r="A42" s="17">
        <v>2062190</v>
      </c>
      <c r="B42" s="18">
        <v>181.84936500000001</v>
      </c>
      <c r="C42" s="18" t="s">
        <v>4773</v>
      </c>
      <c r="D42" s="18" t="s">
        <v>4709</v>
      </c>
      <c r="E42" s="18" t="s">
        <v>4756</v>
      </c>
      <c r="F42" s="18" t="s">
        <v>4771</v>
      </c>
      <c r="G42" s="18" t="s">
        <v>4758</v>
      </c>
      <c r="H42" s="18" t="s">
        <v>4774</v>
      </c>
      <c r="I42" s="18" t="s">
        <v>4760</v>
      </c>
      <c r="J42" s="19">
        <v>451</v>
      </c>
      <c r="K42" s="34" t="s">
        <v>8505</v>
      </c>
      <c r="M42" s="27" t="str">
        <f t="shared" si="0"/>
        <v>YES</v>
      </c>
      <c r="N42" s="9" t="str">
        <f t="shared" si="1"/>
        <v>YES</v>
      </c>
      <c r="O42" s="9">
        <f t="shared" si="2"/>
        <v>0.99928845395681309</v>
      </c>
      <c r="P42" s="9" t="str">
        <f t="shared" si="3"/>
        <v>YES</v>
      </c>
      <c r="Q42" s="9" t="s">
        <v>4658</v>
      </c>
      <c r="R42" s="30" t="s">
        <v>4658</v>
      </c>
      <c r="T42" s="17">
        <v>5073279208.9631205</v>
      </c>
      <c r="U42" s="18">
        <v>380467.92332</v>
      </c>
      <c r="V42" s="18">
        <v>14</v>
      </c>
      <c r="W42" s="18">
        <v>13</v>
      </c>
      <c r="X42" s="18" t="s">
        <v>4589</v>
      </c>
      <c r="Y42" s="18" t="s">
        <v>4774</v>
      </c>
      <c r="Z42" s="18">
        <v>78</v>
      </c>
      <c r="AA42" s="19" t="s">
        <v>4590</v>
      </c>
      <c r="AB42" s="24" t="s">
        <v>4709</v>
      </c>
      <c r="AC42" s="25"/>
      <c r="AD42" s="26" t="str">
        <f t="shared" si="4"/>
        <v>0400178</v>
      </c>
      <c r="AF42" s="17" t="s">
        <v>4709</v>
      </c>
      <c r="AG42" s="18" t="s">
        <v>8505</v>
      </c>
      <c r="AH42" s="19" t="s">
        <v>7187</v>
      </c>
    </row>
    <row r="43" spans="1:34" x14ac:dyDescent="0.25">
      <c r="A43" s="17">
        <v>2134394</v>
      </c>
      <c r="B43" s="18">
        <v>190.311454</v>
      </c>
      <c r="C43" s="18" t="s">
        <v>4855</v>
      </c>
      <c r="D43" s="18" t="s">
        <v>4709</v>
      </c>
      <c r="E43" s="18" t="s">
        <v>4756</v>
      </c>
      <c r="F43" s="18" t="s">
        <v>4849</v>
      </c>
      <c r="G43" s="18" t="s">
        <v>4758</v>
      </c>
      <c r="H43" s="18" t="s">
        <v>4856</v>
      </c>
      <c r="I43" s="18" t="s">
        <v>4760</v>
      </c>
      <c r="J43" s="19">
        <v>1079</v>
      </c>
      <c r="K43" s="34" t="s">
        <v>8506</v>
      </c>
      <c r="M43" s="27" t="str">
        <f t="shared" si="0"/>
        <v>YES</v>
      </c>
      <c r="N43" s="9" t="str">
        <f t="shared" si="1"/>
        <v>YES</v>
      </c>
      <c r="O43" s="9">
        <f t="shared" si="2"/>
        <v>0.99615371243908168</v>
      </c>
      <c r="P43" s="9" t="str">
        <f t="shared" si="3"/>
        <v>YES</v>
      </c>
      <c r="Q43" s="9" t="s">
        <v>4658</v>
      </c>
      <c r="R43" s="30" t="s">
        <v>4658</v>
      </c>
      <c r="T43" s="17">
        <v>5326064414.4997396</v>
      </c>
      <c r="U43" s="18">
        <v>424185.97188000003</v>
      </c>
      <c r="V43" s="18">
        <v>2</v>
      </c>
      <c r="W43" s="18">
        <v>1</v>
      </c>
      <c r="X43" s="18" t="s">
        <v>4566</v>
      </c>
      <c r="Y43" s="18" t="s">
        <v>4856</v>
      </c>
      <c r="Z43" s="18">
        <v>80</v>
      </c>
      <c r="AA43" s="19" t="s">
        <v>4567</v>
      </c>
      <c r="AB43" s="24" t="s">
        <v>4709</v>
      </c>
      <c r="AC43" s="25"/>
      <c r="AD43" s="26" t="str">
        <f t="shared" si="4"/>
        <v>0400180</v>
      </c>
      <c r="AF43" s="17" t="s">
        <v>4709</v>
      </c>
      <c r="AG43" s="18" t="s">
        <v>8506</v>
      </c>
      <c r="AH43" s="19" t="s">
        <v>7188</v>
      </c>
    </row>
    <row r="44" spans="1:34" x14ac:dyDescent="0.25">
      <c r="A44" s="17">
        <v>1927801</v>
      </c>
      <c r="B44" s="18">
        <v>326.05009699999999</v>
      </c>
      <c r="C44" s="18" t="s">
        <v>4781</v>
      </c>
      <c r="D44" s="18" t="s">
        <v>4709</v>
      </c>
      <c r="E44" s="18" t="s">
        <v>4756</v>
      </c>
      <c r="F44" s="18" t="s">
        <v>4758</v>
      </c>
      <c r="G44" s="18" t="s">
        <v>4758</v>
      </c>
      <c r="H44" s="18" t="s">
        <v>4782</v>
      </c>
      <c r="I44" s="18" t="s">
        <v>4760</v>
      </c>
      <c r="J44" s="19">
        <v>1942</v>
      </c>
      <c r="K44" s="34" t="s">
        <v>8507</v>
      </c>
      <c r="M44" s="27" t="str">
        <f t="shared" si="0"/>
        <v>YES</v>
      </c>
      <c r="N44" s="9" t="str">
        <f t="shared" si="1"/>
        <v>YES</v>
      </c>
      <c r="O44" s="9">
        <f t="shared" si="2"/>
        <v>0.99961766532638641</v>
      </c>
      <c r="P44" s="9" t="str">
        <f t="shared" si="3"/>
        <v>YES</v>
      </c>
      <c r="Q44" s="9" t="s">
        <v>4658</v>
      </c>
      <c r="R44" s="30" t="s">
        <v>4658</v>
      </c>
      <c r="T44" s="17">
        <v>9093231681.9720192</v>
      </c>
      <c r="U44" s="18">
        <v>512610.83412000001</v>
      </c>
      <c r="V44" s="18">
        <v>38</v>
      </c>
      <c r="W44" s="18">
        <v>37</v>
      </c>
      <c r="X44" s="18" t="s">
        <v>4635</v>
      </c>
      <c r="Y44" s="18" t="s">
        <v>4782</v>
      </c>
      <c r="Z44" s="18">
        <v>82</v>
      </c>
      <c r="AA44" s="19" t="s">
        <v>4636</v>
      </c>
      <c r="AB44" s="24" t="s">
        <v>4709</v>
      </c>
      <c r="AC44" s="25"/>
      <c r="AD44" s="26" t="str">
        <f t="shared" si="4"/>
        <v>0400182</v>
      </c>
      <c r="AF44" s="17" t="s">
        <v>4709</v>
      </c>
      <c r="AG44" s="18" t="s">
        <v>8507</v>
      </c>
      <c r="AH44" s="19" t="s">
        <v>7189</v>
      </c>
    </row>
    <row r="45" spans="1:34" x14ac:dyDescent="0.25">
      <c r="A45" s="17">
        <v>2134255</v>
      </c>
      <c r="B45" s="18">
        <v>321.83591100000001</v>
      </c>
      <c r="C45" s="18" t="s">
        <v>4839</v>
      </c>
      <c r="D45" s="18" t="s">
        <v>4709</v>
      </c>
      <c r="E45" s="18" t="s">
        <v>4756</v>
      </c>
      <c r="F45" s="18" t="s">
        <v>4758</v>
      </c>
      <c r="G45" s="18" t="s">
        <v>4758</v>
      </c>
      <c r="H45" s="18" t="s">
        <v>4840</v>
      </c>
      <c r="I45" s="18" t="s">
        <v>4760</v>
      </c>
      <c r="J45" s="19">
        <v>2284</v>
      </c>
      <c r="K45" s="34" t="s">
        <v>8508</v>
      </c>
      <c r="M45" s="27" t="str">
        <f t="shared" si="0"/>
        <v>YES</v>
      </c>
      <c r="N45" s="9" t="str">
        <f t="shared" si="1"/>
        <v>YES</v>
      </c>
      <c r="O45" s="9">
        <f t="shared" si="2"/>
        <v>0.99889123702129223</v>
      </c>
      <c r="P45" s="9" t="str">
        <f t="shared" si="3"/>
        <v>YES</v>
      </c>
      <c r="Q45" s="9" t="s">
        <v>4658</v>
      </c>
      <c r="R45" s="30" t="s">
        <v>4658</v>
      </c>
      <c r="T45" s="17">
        <v>8982229424.6747398</v>
      </c>
      <c r="U45" s="18">
        <v>1137516.8347</v>
      </c>
      <c r="V45" s="18">
        <v>13</v>
      </c>
      <c r="W45" s="18">
        <v>12</v>
      </c>
      <c r="X45" s="18" t="s">
        <v>4587</v>
      </c>
      <c r="Y45" s="18" t="s">
        <v>4840</v>
      </c>
      <c r="Z45" s="18">
        <v>84</v>
      </c>
      <c r="AA45" s="19" t="s">
        <v>4588</v>
      </c>
      <c r="AB45" s="24" t="s">
        <v>4709</v>
      </c>
      <c r="AC45" s="25"/>
      <c r="AD45" s="26" t="str">
        <f t="shared" si="4"/>
        <v>0400184</v>
      </c>
      <c r="AF45" s="17" t="s">
        <v>4709</v>
      </c>
      <c r="AG45" s="18" t="s">
        <v>8508</v>
      </c>
      <c r="AH45" s="19" t="s">
        <v>7190</v>
      </c>
    </row>
    <row r="46" spans="1:34" x14ac:dyDescent="0.25">
      <c r="A46" s="17">
        <v>1928180</v>
      </c>
      <c r="B46" s="18">
        <v>387.88692500000002</v>
      </c>
      <c r="C46" s="18" t="s">
        <v>4814</v>
      </c>
      <c r="D46" s="18" t="s">
        <v>4709</v>
      </c>
      <c r="E46" s="18" t="s">
        <v>4756</v>
      </c>
      <c r="F46" s="18" t="s">
        <v>4758</v>
      </c>
      <c r="G46" s="18" t="s">
        <v>4758</v>
      </c>
      <c r="H46" s="18" t="s">
        <v>4815</v>
      </c>
      <c r="I46" s="18" t="s">
        <v>4760</v>
      </c>
      <c r="J46" s="19">
        <v>1174</v>
      </c>
      <c r="K46" s="34" t="s">
        <v>8509</v>
      </c>
      <c r="M46" s="27" t="str">
        <f t="shared" si="0"/>
        <v>YES</v>
      </c>
      <c r="N46" s="9" t="str">
        <f t="shared" si="1"/>
        <v>YES</v>
      </c>
      <c r="O46" s="9">
        <f t="shared" si="2"/>
        <v>0.99865208790075322</v>
      </c>
      <c r="P46" s="9" t="str">
        <f t="shared" si="3"/>
        <v>YES</v>
      </c>
      <c r="Q46" s="9" t="s">
        <v>4658</v>
      </c>
      <c r="R46" s="30" t="s">
        <v>4658</v>
      </c>
      <c r="T46" s="17">
        <v>10828262395.817141</v>
      </c>
      <c r="U46" s="18">
        <v>560456.68921999994</v>
      </c>
      <c r="V46" s="18">
        <v>30</v>
      </c>
      <c r="W46" s="18">
        <v>29</v>
      </c>
      <c r="X46" s="18" t="s">
        <v>4621</v>
      </c>
      <c r="Y46" s="18" t="s">
        <v>4815</v>
      </c>
      <c r="Z46" s="18">
        <v>86</v>
      </c>
      <c r="AA46" s="19" t="s">
        <v>4622</v>
      </c>
      <c r="AB46" s="24" t="s">
        <v>4709</v>
      </c>
      <c r="AC46" s="25"/>
      <c r="AD46" s="26" t="str">
        <f t="shared" si="4"/>
        <v>0400186</v>
      </c>
      <c r="AF46" s="17" t="s">
        <v>4709</v>
      </c>
      <c r="AG46" s="18" t="s">
        <v>8509</v>
      </c>
      <c r="AH46" s="19" t="s">
        <v>7191</v>
      </c>
    </row>
    <row r="47" spans="1:34" x14ac:dyDescent="0.25">
      <c r="A47" s="17">
        <v>2134181</v>
      </c>
      <c r="B47" s="18">
        <v>3.914771</v>
      </c>
      <c r="C47" s="18" t="s">
        <v>4830</v>
      </c>
      <c r="D47" s="18" t="s">
        <v>4709</v>
      </c>
      <c r="E47" s="18" t="s">
        <v>4756</v>
      </c>
      <c r="F47" s="18" t="s">
        <v>4762</v>
      </c>
      <c r="G47" s="18" t="s">
        <v>4831</v>
      </c>
      <c r="H47" s="18" t="s">
        <v>4832</v>
      </c>
      <c r="I47" s="18" t="s">
        <v>4760</v>
      </c>
      <c r="J47" s="19">
        <v>2542</v>
      </c>
      <c r="K47" s="34" t="s">
        <v>8510</v>
      </c>
      <c r="M47" s="27" t="str">
        <f t="shared" si="0"/>
        <v>YES</v>
      </c>
      <c r="N47" s="9" t="str">
        <f t="shared" si="1"/>
        <v>YES</v>
      </c>
      <c r="O47" s="9">
        <f t="shared" si="2"/>
        <v>1.0015283954426615</v>
      </c>
      <c r="P47" s="9" t="str">
        <f t="shared" si="3"/>
        <v>YES</v>
      </c>
      <c r="Q47" s="9" t="s">
        <v>4658</v>
      </c>
      <c r="R47" s="30" t="s">
        <v>4658</v>
      </c>
      <c r="T47" s="17">
        <v>108971001.06499</v>
      </c>
      <c r="U47" s="18">
        <v>45577.062599999997</v>
      </c>
      <c r="V47" s="18">
        <v>27</v>
      </c>
      <c r="W47" s="18">
        <v>26</v>
      </c>
      <c r="X47" s="18" t="s">
        <v>4612</v>
      </c>
      <c r="Y47" s="18" t="s">
        <v>4832</v>
      </c>
      <c r="Z47" s="18">
        <v>88</v>
      </c>
      <c r="AA47" s="19" t="s">
        <v>4616</v>
      </c>
      <c r="AB47" s="24" t="s">
        <v>4709</v>
      </c>
      <c r="AC47" s="25"/>
      <c r="AD47" s="26" t="str">
        <f t="shared" si="4"/>
        <v>0400188</v>
      </c>
      <c r="AF47" s="17" t="s">
        <v>4709</v>
      </c>
      <c r="AG47" s="18" t="s">
        <v>8510</v>
      </c>
      <c r="AH47" s="19" t="s">
        <v>7192</v>
      </c>
    </row>
  </sheetData>
  <mergeCells count="5">
    <mergeCell ref="AF1:AH1"/>
    <mergeCell ref="A1:J1"/>
    <mergeCell ref="T1:AA1"/>
    <mergeCell ref="AB1:AD1"/>
    <mergeCell ref="M1:R1"/>
  </mergeCells>
  <phoneticPr fontId="3" type="noConversion"/>
  <conditionalFormatting sqref="O3:O47">
    <cfRule type="cellIs" dxfId="365" priority="1" operator="between">
      <formula>0.9700001</formula>
      <formula>1.0299999</formula>
    </cfRule>
    <cfRule type="cellIs" dxfId="364" priority="35" operator="lessThan">
      <formula>0.97</formula>
    </cfRule>
    <cfRule type="cellIs" dxfId="363" priority="36" operator="greaterThan">
      <formula>1.03</formula>
    </cfRule>
  </conditionalFormatting>
  <conditionalFormatting sqref="J48:K65536 M1:M47">
    <cfRule type="cellIs" dxfId="362" priority="34" operator="equal">
      <formula>"""NO"""</formula>
    </cfRule>
  </conditionalFormatting>
  <conditionalFormatting sqref="L48:L65536 N1:P1 N2:N47 P2">
    <cfRule type="expression" dxfId="361" priority="32">
      <formula>"NO"</formula>
    </cfRule>
  </conditionalFormatting>
  <conditionalFormatting sqref="M3">
    <cfRule type="cellIs" dxfId="360" priority="30" stopIfTrue="1" operator="equal">
      <formula>"Yes"</formula>
    </cfRule>
    <cfRule type="cellIs" dxfId="359" priority="31" stopIfTrue="1" operator="notEqual">
      <formula>"Yes"</formula>
    </cfRule>
  </conditionalFormatting>
  <conditionalFormatting sqref="N3">
    <cfRule type="cellIs" dxfId="358" priority="28" stopIfTrue="1" operator="equal">
      <formula>"Yes"</formula>
    </cfRule>
    <cfRule type="cellIs" dxfId="357" priority="29" stopIfTrue="1" operator="notEqual">
      <formula>"Yes"</formula>
    </cfRule>
  </conditionalFormatting>
  <conditionalFormatting sqref="M3:N47">
    <cfRule type="cellIs" dxfId="356" priority="26" stopIfTrue="1" operator="equal">
      <formula>"Yes"</formula>
    </cfRule>
    <cfRule type="cellIs" dxfId="355" priority="27" stopIfTrue="1" operator="notEqual">
      <formula>"Yes"</formula>
    </cfRule>
  </conditionalFormatting>
  <conditionalFormatting sqref="R3">
    <cfRule type="cellIs" dxfId="354" priority="22" stopIfTrue="1" operator="equal">
      <formula>"Yes"</formula>
    </cfRule>
    <cfRule type="cellIs" dxfId="353" priority="23" stopIfTrue="1" operator="notEqual">
      <formula>"Yes"</formula>
    </cfRule>
  </conditionalFormatting>
  <conditionalFormatting sqref="R3:R47">
    <cfRule type="cellIs" dxfId="352" priority="20" stopIfTrue="1" operator="equal">
      <formula>"Yes"</formula>
    </cfRule>
    <cfRule type="cellIs" dxfId="351" priority="21" stopIfTrue="1" operator="notEqual">
      <formula>"Yes"</formula>
    </cfRule>
  </conditionalFormatting>
  <conditionalFormatting sqref="M1:M1048576">
    <cfRule type="expression" priority="19">
      <formula>"YES"</formula>
    </cfRule>
  </conditionalFormatting>
  <conditionalFormatting sqref="P3:P47">
    <cfRule type="expression" dxfId="350" priority="14">
      <formula>"NO"</formula>
    </cfRule>
  </conditionalFormatting>
  <conditionalFormatting sqref="P3:P47">
    <cfRule type="cellIs" dxfId="349" priority="12" stopIfTrue="1" operator="equal">
      <formula>"Yes"</formula>
    </cfRule>
    <cfRule type="cellIs" dxfId="348" priority="13" stopIfTrue="1" operator="notEqual">
      <formula>"Yes"</formula>
    </cfRule>
  </conditionalFormatting>
  <conditionalFormatting sqref="P3:P47">
    <cfRule type="cellIs" dxfId="347" priority="10" stopIfTrue="1" operator="equal">
      <formula>"Yes"</formula>
    </cfRule>
    <cfRule type="cellIs" dxfId="346" priority="11" stopIfTrue="1" operator="notEqual">
      <formula>"Yes"</formula>
    </cfRule>
  </conditionalFormatting>
  <conditionalFormatting sqref="Q3:Q47">
    <cfRule type="expression" dxfId="345" priority="9">
      <formula>"NO"</formula>
    </cfRule>
  </conditionalFormatting>
  <conditionalFormatting sqref="Q3:Q47">
    <cfRule type="cellIs" dxfId="344" priority="7" stopIfTrue="1" operator="equal">
      <formula>"Yes"</formula>
    </cfRule>
    <cfRule type="cellIs" dxfId="343" priority="8" stopIfTrue="1" operator="notEqual">
      <formula>"Yes"</formula>
    </cfRule>
  </conditionalFormatting>
  <conditionalFormatting sqref="Q3:Q47">
    <cfRule type="cellIs" dxfId="342" priority="5" stopIfTrue="1" operator="equal">
      <formula>"Yes"</formula>
    </cfRule>
    <cfRule type="cellIs" dxfId="341" priority="6" stopIfTrue="1" operator="notEqual">
      <formula>"Yes"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workbookViewId="0">
      <selection activeCell="AI2" sqref="AI1:AI1048576"/>
    </sheetView>
  </sheetViews>
  <sheetFormatPr defaultRowHeight="15" x14ac:dyDescent="0.25"/>
  <cols>
    <col min="1" max="1" width="9.140625" style="17"/>
    <col min="2" max="4" width="9.140625" style="18"/>
    <col min="5" max="7" width="9.140625" style="18" customWidth="1"/>
    <col min="8" max="8" width="12" style="18" customWidth="1"/>
    <col min="9" max="9" width="10.42578125" style="18" customWidth="1"/>
    <col min="10" max="10" width="9.140625" style="19"/>
    <col min="11" max="11" width="13.42578125" style="34" bestFit="1" customWidth="1"/>
    <col min="12" max="12" width="2.140625" style="13" customWidth="1"/>
    <col min="13" max="13" width="11.42578125" style="17" bestFit="1" customWidth="1"/>
    <col min="14" max="14" width="12.140625" style="18" bestFit="1" customWidth="1"/>
    <col min="15" max="15" width="13.140625" style="18" bestFit="1" customWidth="1"/>
    <col min="16" max="16" width="13.140625" style="18" customWidth="1"/>
    <col min="17" max="17" width="13.42578125" style="18" bestFit="1" customWidth="1"/>
    <col min="18" max="18" width="14.5703125" style="16" bestFit="1" customWidth="1"/>
    <col min="19" max="19" width="2.42578125" style="13" customWidth="1"/>
    <col min="20" max="20" width="3.7109375" style="17" bestFit="1" customWidth="1"/>
    <col min="21" max="21" width="22.85546875" style="18" bestFit="1" customWidth="1"/>
    <col min="22" max="26" width="9.140625" style="18"/>
    <col min="27" max="28" width="12" style="18" bestFit="1" customWidth="1"/>
    <col min="29" max="29" width="9.140625" style="19"/>
    <col min="30" max="30" width="9.140625" style="24"/>
    <col min="31" max="31" width="9.140625" style="25"/>
    <col min="32" max="32" width="9.140625" style="36"/>
    <col min="33" max="33" width="3.28515625" style="13" customWidth="1"/>
    <col min="34" max="34" width="9.140625" style="17"/>
    <col min="35" max="35" width="13.42578125" style="18" bestFit="1" customWidth="1"/>
    <col min="36" max="36" width="25.28515625" style="19" bestFit="1" customWidth="1"/>
  </cols>
  <sheetData>
    <row r="1" spans="1:36" s="6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39"/>
      <c r="M1" s="118" t="s">
        <v>4654</v>
      </c>
      <c r="N1" s="119"/>
      <c r="O1" s="119"/>
      <c r="P1" s="119"/>
      <c r="Q1" s="119"/>
      <c r="R1" s="120"/>
      <c r="S1" s="39"/>
      <c r="T1" s="112" t="s">
        <v>4655</v>
      </c>
      <c r="U1" s="113"/>
      <c r="V1" s="113"/>
      <c r="W1" s="113"/>
      <c r="X1" s="113"/>
      <c r="Y1" s="113"/>
      <c r="Z1" s="113"/>
      <c r="AA1" s="113"/>
      <c r="AB1" s="113"/>
      <c r="AC1" s="35"/>
      <c r="AD1" s="115" t="s">
        <v>8464</v>
      </c>
      <c r="AE1" s="116"/>
      <c r="AF1" s="117"/>
      <c r="AG1" s="39"/>
      <c r="AH1" s="121" t="s">
        <v>8308</v>
      </c>
      <c r="AI1" s="122"/>
      <c r="AJ1" s="123"/>
    </row>
    <row r="2" spans="1:36" s="6" customFormat="1" x14ac:dyDescent="0.25">
      <c r="A2" s="14" t="s">
        <v>4744</v>
      </c>
      <c r="B2" s="15" t="s">
        <v>4745</v>
      </c>
      <c r="C2" s="15" t="s">
        <v>4747</v>
      </c>
      <c r="D2" s="15" t="s">
        <v>4748</v>
      </c>
      <c r="E2" s="15" t="s">
        <v>4749</v>
      </c>
      <c r="F2" s="15" t="s">
        <v>4750</v>
      </c>
      <c r="G2" s="15" t="s">
        <v>4751</v>
      </c>
      <c r="H2" s="15" t="s">
        <v>4752</v>
      </c>
      <c r="I2" s="15" t="s">
        <v>4753</v>
      </c>
      <c r="J2" s="16" t="s">
        <v>4754</v>
      </c>
      <c r="K2" s="41" t="s">
        <v>8459</v>
      </c>
      <c r="L2" s="39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39"/>
      <c r="T2" s="14" t="s">
        <v>4366</v>
      </c>
      <c r="U2" s="15" t="s">
        <v>4367</v>
      </c>
      <c r="V2" s="15" t="s">
        <v>4368</v>
      </c>
      <c r="W2" s="15" t="s">
        <v>4369</v>
      </c>
      <c r="X2" s="15" t="s">
        <v>4370</v>
      </c>
      <c r="Y2" s="15" t="s">
        <v>4371</v>
      </c>
      <c r="Z2" s="15" t="s">
        <v>4372</v>
      </c>
      <c r="AA2" s="15" t="s">
        <v>4373</v>
      </c>
      <c r="AB2" s="15" t="s">
        <v>4374</v>
      </c>
      <c r="AC2" s="16"/>
      <c r="AD2" s="21"/>
      <c r="AE2" s="22"/>
      <c r="AF2" s="23"/>
      <c r="AG2" s="39"/>
      <c r="AH2" s="42" t="s">
        <v>7146</v>
      </c>
      <c r="AI2" s="44" t="s">
        <v>8460</v>
      </c>
      <c r="AJ2" s="43" t="s">
        <v>7147</v>
      </c>
    </row>
    <row r="3" spans="1:36" ht="15" customHeight="1" x14ac:dyDescent="0.25">
      <c r="A3" s="17">
        <v>667725</v>
      </c>
      <c r="B3" s="18">
        <v>48.561528000000003</v>
      </c>
      <c r="C3" s="18" t="s">
        <v>976</v>
      </c>
      <c r="D3" s="18" t="s">
        <v>4711</v>
      </c>
      <c r="E3" s="18" t="s">
        <v>4756</v>
      </c>
      <c r="F3" s="18" t="s">
        <v>970</v>
      </c>
      <c r="G3" s="18" t="s">
        <v>4758</v>
      </c>
      <c r="H3" s="18" t="s">
        <v>977</v>
      </c>
      <c r="I3" s="18" t="s">
        <v>4859</v>
      </c>
      <c r="J3" s="19">
        <v>1989</v>
      </c>
      <c r="K3" s="34" t="s">
        <v>8511</v>
      </c>
      <c r="M3" s="29" t="str">
        <f t="shared" ref="M3:M34" si="0">IF(C3=AF3,"YES","NO")</f>
        <v>YES</v>
      </c>
      <c r="N3" s="9" t="s">
        <v>4658</v>
      </c>
      <c r="O3" s="9">
        <f t="shared" ref="O3:O34" si="1">(B3*(5280*5280))/AB3</f>
        <v>1.0054645105290945</v>
      </c>
      <c r="P3" s="9" t="str">
        <f>IF(O3&gt;0.970001,IF(O3&lt;1.02999,"YES","NO"),"NO")</f>
        <v>YES</v>
      </c>
      <c r="Q3" s="9" t="s">
        <v>4658</v>
      </c>
      <c r="R3" s="30" t="s">
        <v>4658</v>
      </c>
      <c r="T3" s="17">
        <v>1</v>
      </c>
      <c r="U3" s="18" t="s">
        <v>4375</v>
      </c>
      <c r="V3" s="18">
        <v>1</v>
      </c>
      <c r="W3" s="18">
        <v>3</v>
      </c>
      <c r="X3" s="18">
        <v>1</v>
      </c>
      <c r="Y3" s="18">
        <v>3</v>
      </c>
      <c r="Z3" s="18">
        <v>25</v>
      </c>
      <c r="AA3" s="18">
        <v>264075.15625599999</v>
      </c>
      <c r="AB3" s="18">
        <v>1346459957.5799999</v>
      </c>
      <c r="AD3" s="24" t="s">
        <v>4711</v>
      </c>
      <c r="AE3" s="25" t="s">
        <v>4659</v>
      </c>
      <c r="AF3" s="36" t="str">
        <f>CONCATENATE(AD3,AE3,V3)</f>
        <v>0400301</v>
      </c>
      <c r="AH3" s="17" t="s">
        <v>4711</v>
      </c>
      <c r="AI3" s="18" t="s">
        <v>8511</v>
      </c>
      <c r="AJ3" s="19" t="s">
        <v>7193</v>
      </c>
    </row>
    <row r="4" spans="1:36" x14ac:dyDescent="0.25">
      <c r="A4" s="17">
        <v>607232</v>
      </c>
      <c r="B4" s="18">
        <v>101.65138399999999</v>
      </c>
      <c r="C4" s="18" t="s">
        <v>980</v>
      </c>
      <c r="D4" s="18" t="s">
        <v>4711</v>
      </c>
      <c r="E4" s="18" t="s">
        <v>4756</v>
      </c>
      <c r="F4" s="18" t="s">
        <v>970</v>
      </c>
      <c r="G4" s="18" t="s">
        <v>4758</v>
      </c>
      <c r="H4" s="18" t="s">
        <v>981</v>
      </c>
      <c r="I4" s="18" t="s">
        <v>4859</v>
      </c>
      <c r="J4" s="19">
        <v>2663</v>
      </c>
      <c r="K4" s="34" t="s">
        <v>8512</v>
      </c>
      <c r="M4" s="29" t="str">
        <f t="shared" si="0"/>
        <v>YES</v>
      </c>
      <c r="N4" s="9" t="s">
        <v>4658</v>
      </c>
      <c r="O4" s="9">
        <f t="shared" si="1"/>
        <v>0.99843686310310764</v>
      </c>
      <c r="P4" s="9" t="str">
        <f t="shared" ref="P4:P53" si="2">IF(O4&gt;0.970001,IF(O4&lt;1.02999,"YES","NO"),"NO")</f>
        <v>YES</v>
      </c>
      <c r="Q4" s="9" t="s">
        <v>4658</v>
      </c>
      <c r="R4" s="30" t="s">
        <v>4658</v>
      </c>
      <c r="T4" s="17">
        <v>2</v>
      </c>
      <c r="U4" s="18" t="s">
        <v>4376</v>
      </c>
      <c r="V4" s="18">
        <v>2</v>
      </c>
      <c r="W4" s="18">
        <v>3</v>
      </c>
      <c r="X4" s="18">
        <v>1</v>
      </c>
      <c r="Y4" s="18">
        <v>3</v>
      </c>
      <c r="Z4" s="18">
        <v>25</v>
      </c>
      <c r="AA4" s="18">
        <v>301216.81647199998</v>
      </c>
      <c r="AB4" s="18">
        <v>2838314618.0100002</v>
      </c>
      <c r="AD4" s="24" t="s">
        <v>4711</v>
      </c>
      <c r="AE4" s="25" t="s">
        <v>4659</v>
      </c>
      <c r="AF4" s="36" t="str">
        <f t="shared" ref="AF4:AF66" si="3">CONCATENATE(AD4,AE4,V4)</f>
        <v>0400302</v>
      </c>
      <c r="AH4" s="17" t="s">
        <v>4711</v>
      </c>
      <c r="AI4" s="18" t="s">
        <v>8512</v>
      </c>
      <c r="AJ4" s="19" t="s">
        <v>7195</v>
      </c>
    </row>
    <row r="5" spans="1:36" x14ac:dyDescent="0.25">
      <c r="A5" s="17">
        <v>667593</v>
      </c>
      <c r="B5" s="18">
        <v>8.3930539999999993</v>
      </c>
      <c r="C5" s="18" t="s">
        <v>969</v>
      </c>
      <c r="D5" s="18" t="s">
        <v>4711</v>
      </c>
      <c r="E5" s="18" t="s">
        <v>4756</v>
      </c>
      <c r="F5" s="18" t="s">
        <v>970</v>
      </c>
      <c r="G5" s="18" t="s">
        <v>4758</v>
      </c>
      <c r="H5" s="18" t="s">
        <v>971</v>
      </c>
      <c r="I5" s="18" t="s">
        <v>4859</v>
      </c>
      <c r="J5" s="19">
        <v>1897</v>
      </c>
      <c r="K5" s="34" t="s">
        <v>8513</v>
      </c>
      <c r="M5" s="29" t="str">
        <f t="shared" si="0"/>
        <v>YES</v>
      </c>
      <c r="N5" s="9" t="s">
        <v>4658</v>
      </c>
      <c r="O5" s="9">
        <f t="shared" si="1"/>
        <v>0.99448804971263083</v>
      </c>
      <c r="P5" s="9" t="str">
        <f t="shared" si="2"/>
        <v>YES</v>
      </c>
      <c r="Q5" s="9" t="s">
        <v>4658</v>
      </c>
      <c r="R5" s="30" t="s">
        <v>4658</v>
      </c>
      <c r="T5" s="17">
        <v>3</v>
      </c>
      <c r="U5" s="18" t="s">
        <v>4377</v>
      </c>
      <c r="V5" s="18">
        <v>3</v>
      </c>
      <c r="W5" s="18">
        <v>3</v>
      </c>
      <c r="X5" s="18">
        <v>1</v>
      </c>
      <c r="Y5" s="18">
        <v>3</v>
      </c>
      <c r="Z5" s="18">
        <v>25</v>
      </c>
      <c r="AA5" s="18">
        <v>71532.180309699994</v>
      </c>
      <c r="AB5" s="18">
        <v>235281778.09799999</v>
      </c>
      <c r="AD5" s="24" t="s">
        <v>4711</v>
      </c>
      <c r="AE5" s="25" t="s">
        <v>4659</v>
      </c>
      <c r="AF5" s="36" t="str">
        <f t="shared" si="3"/>
        <v>0400303</v>
      </c>
      <c r="AH5" s="17" t="s">
        <v>4711</v>
      </c>
      <c r="AI5" s="18" t="s">
        <v>8513</v>
      </c>
      <c r="AJ5" s="19" t="s">
        <v>7196</v>
      </c>
    </row>
    <row r="6" spans="1:36" x14ac:dyDescent="0.25">
      <c r="A6" s="17">
        <v>667611</v>
      </c>
      <c r="B6" s="18">
        <v>8.6985159999999997</v>
      </c>
      <c r="C6" s="18" t="s">
        <v>972</v>
      </c>
      <c r="D6" s="18" t="s">
        <v>4711</v>
      </c>
      <c r="E6" s="18" t="s">
        <v>4756</v>
      </c>
      <c r="F6" s="18" t="s">
        <v>970</v>
      </c>
      <c r="G6" s="18" t="s">
        <v>4758</v>
      </c>
      <c r="H6" s="18" t="s">
        <v>973</v>
      </c>
      <c r="I6" s="18" t="s">
        <v>4859</v>
      </c>
      <c r="J6" s="19">
        <v>1839</v>
      </c>
      <c r="K6" s="34" t="s">
        <v>8514</v>
      </c>
      <c r="M6" s="29" t="str">
        <f t="shared" si="0"/>
        <v>YES</v>
      </c>
      <c r="N6" s="9" t="s">
        <v>4658</v>
      </c>
      <c r="O6" s="9">
        <f t="shared" si="1"/>
        <v>1.0148548101632071</v>
      </c>
      <c r="P6" s="9" t="str">
        <f t="shared" si="2"/>
        <v>YES</v>
      </c>
      <c r="Q6" s="9" t="s">
        <v>4658</v>
      </c>
      <c r="R6" s="30" t="s">
        <v>4658</v>
      </c>
      <c r="T6" s="17">
        <v>4</v>
      </c>
      <c r="U6" s="18" t="s">
        <v>4378</v>
      </c>
      <c r="V6" s="18">
        <v>4</v>
      </c>
      <c r="W6" s="18">
        <v>3</v>
      </c>
      <c r="X6" s="18">
        <v>1</v>
      </c>
      <c r="Y6" s="18">
        <v>3</v>
      </c>
      <c r="Z6" s="18">
        <v>25</v>
      </c>
      <c r="AA6" s="18">
        <v>88161.287804299995</v>
      </c>
      <c r="AB6" s="18">
        <v>238951134.71000001</v>
      </c>
      <c r="AD6" s="24" t="s">
        <v>4711</v>
      </c>
      <c r="AE6" s="25" t="s">
        <v>4659</v>
      </c>
      <c r="AF6" s="36" t="str">
        <f t="shared" si="3"/>
        <v>0400304</v>
      </c>
      <c r="AH6" s="17" t="s">
        <v>4711</v>
      </c>
      <c r="AI6" s="18" t="s">
        <v>8514</v>
      </c>
      <c r="AJ6" s="19" t="s">
        <v>7197</v>
      </c>
    </row>
    <row r="7" spans="1:36" x14ac:dyDescent="0.25">
      <c r="A7" s="17">
        <v>746349</v>
      </c>
      <c r="B7" s="18">
        <v>70.616176999999993</v>
      </c>
      <c r="C7" s="18" t="s">
        <v>4860</v>
      </c>
      <c r="D7" s="18" t="s">
        <v>4711</v>
      </c>
      <c r="E7" s="18" t="s">
        <v>4756</v>
      </c>
      <c r="F7" s="18" t="s">
        <v>4861</v>
      </c>
      <c r="G7" s="18" t="s">
        <v>4758</v>
      </c>
      <c r="H7" s="18" t="s">
        <v>4862</v>
      </c>
      <c r="I7" s="18" t="s">
        <v>4859</v>
      </c>
      <c r="J7" s="19">
        <v>779</v>
      </c>
      <c r="K7" s="34" t="s">
        <v>8515</v>
      </c>
      <c r="M7" s="29" t="str">
        <f t="shared" si="0"/>
        <v>YES</v>
      </c>
      <c r="N7" s="9" t="s">
        <v>4658</v>
      </c>
      <c r="O7" s="9">
        <f t="shared" si="1"/>
        <v>1.0070589157507217</v>
      </c>
      <c r="P7" s="9" t="str">
        <f t="shared" si="2"/>
        <v>YES</v>
      </c>
      <c r="Q7" s="9" t="s">
        <v>4658</v>
      </c>
      <c r="R7" s="30" t="s">
        <v>4658</v>
      </c>
      <c r="T7" s="17">
        <v>5</v>
      </c>
      <c r="U7" s="18" t="s">
        <v>4379</v>
      </c>
      <c r="V7" s="18">
        <v>5</v>
      </c>
      <c r="W7" s="18">
        <v>2</v>
      </c>
      <c r="X7" s="18">
        <v>5</v>
      </c>
      <c r="Y7" s="18">
        <v>1</v>
      </c>
      <c r="Z7" s="18">
        <v>25</v>
      </c>
      <c r="AA7" s="18">
        <v>198487.64167899999</v>
      </c>
      <c r="AB7" s="18">
        <v>1954866788.9100001</v>
      </c>
      <c r="AD7" s="24" t="s">
        <v>4711</v>
      </c>
      <c r="AE7" s="25" t="s">
        <v>4659</v>
      </c>
      <c r="AF7" s="36" t="str">
        <f t="shared" si="3"/>
        <v>0400305</v>
      </c>
      <c r="AH7" s="17" t="s">
        <v>4711</v>
      </c>
      <c r="AI7" s="18" t="s">
        <v>8515</v>
      </c>
      <c r="AJ7" s="19" t="s">
        <v>7198</v>
      </c>
    </row>
    <row r="8" spans="1:36" x14ac:dyDescent="0.25">
      <c r="A8" s="17">
        <v>404602</v>
      </c>
      <c r="B8" s="18">
        <v>66.671685999999994</v>
      </c>
      <c r="C8" s="18" t="s">
        <v>921</v>
      </c>
      <c r="D8" s="18" t="s">
        <v>4711</v>
      </c>
      <c r="E8" s="18" t="s">
        <v>4756</v>
      </c>
      <c r="F8" s="18" t="s">
        <v>4861</v>
      </c>
      <c r="G8" s="18" t="s">
        <v>4758</v>
      </c>
      <c r="H8" s="18" t="s">
        <v>922</v>
      </c>
      <c r="I8" s="18" t="s">
        <v>4859</v>
      </c>
      <c r="J8" s="19">
        <v>1103</v>
      </c>
      <c r="K8" s="34" t="s">
        <v>8516</v>
      </c>
      <c r="M8" s="29" t="str">
        <f t="shared" si="0"/>
        <v>YES</v>
      </c>
      <c r="N8" s="9" t="s">
        <v>4658</v>
      </c>
      <c r="O8" s="9">
        <f t="shared" si="1"/>
        <v>0.99929179480481178</v>
      </c>
      <c r="P8" s="9" t="str">
        <f t="shared" si="2"/>
        <v>YES</v>
      </c>
      <c r="Q8" s="9" t="s">
        <v>4658</v>
      </c>
      <c r="R8" s="30" t="s">
        <v>4658</v>
      </c>
      <c r="T8" s="17">
        <v>6</v>
      </c>
      <c r="U8" s="18" t="s">
        <v>4380</v>
      </c>
      <c r="V8" s="18">
        <v>6</v>
      </c>
      <c r="W8" s="18">
        <v>2</v>
      </c>
      <c r="X8" s="18">
        <v>5</v>
      </c>
      <c r="Y8" s="18">
        <v>1</v>
      </c>
      <c r="Z8" s="18">
        <v>25</v>
      </c>
      <c r="AA8" s="18">
        <v>226957.29792400001</v>
      </c>
      <c r="AB8" s="18">
        <v>1860017204.8299999</v>
      </c>
      <c r="AD8" s="24" t="s">
        <v>4711</v>
      </c>
      <c r="AE8" s="25" t="s">
        <v>4659</v>
      </c>
      <c r="AF8" s="36" t="str">
        <f t="shared" si="3"/>
        <v>0400306</v>
      </c>
      <c r="AH8" s="17" t="s">
        <v>4711</v>
      </c>
      <c r="AI8" s="18" t="s">
        <v>8516</v>
      </c>
      <c r="AJ8" s="19" t="s">
        <v>7199</v>
      </c>
    </row>
    <row r="9" spans="1:36" x14ac:dyDescent="0.25">
      <c r="A9" s="17">
        <v>404664</v>
      </c>
      <c r="B9" s="18">
        <v>3.3835459999999999</v>
      </c>
      <c r="C9" s="18" t="s">
        <v>927</v>
      </c>
      <c r="D9" s="18" t="s">
        <v>4711</v>
      </c>
      <c r="E9" s="18" t="s">
        <v>4756</v>
      </c>
      <c r="F9" s="18" t="s">
        <v>4861</v>
      </c>
      <c r="G9" s="18" t="s">
        <v>4758</v>
      </c>
      <c r="H9" s="18" t="s">
        <v>928</v>
      </c>
      <c r="I9" s="18" t="s">
        <v>4859</v>
      </c>
      <c r="J9" s="19">
        <v>655</v>
      </c>
      <c r="K9" s="34" t="s">
        <v>8517</v>
      </c>
      <c r="M9" s="29" t="str">
        <f t="shared" si="0"/>
        <v>YES</v>
      </c>
      <c r="N9" s="9" t="s">
        <v>4658</v>
      </c>
      <c r="O9" s="9">
        <f t="shared" si="1"/>
        <v>1.0240623532083659</v>
      </c>
      <c r="P9" s="9" t="str">
        <f t="shared" si="2"/>
        <v>YES</v>
      </c>
      <c r="Q9" s="9" t="s">
        <v>4658</v>
      </c>
      <c r="R9" s="30" t="s">
        <v>4658</v>
      </c>
      <c r="T9" s="17">
        <v>7</v>
      </c>
      <c r="U9" s="18" t="s">
        <v>4381</v>
      </c>
      <c r="V9" s="18">
        <v>7</v>
      </c>
      <c r="W9" s="18">
        <v>2</v>
      </c>
      <c r="X9" s="18">
        <v>5</v>
      </c>
      <c r="Y9" s="18">
        <v>1</v>
      </c>
      <c r="Z9" s="18">
        <v>25</v>
      </c>
      <c r="AA9" s="18">
        <v>55918.235400799997</v>
      </c>
      <c r="AB9" s="18">
        <v>92111431.018700004</v>
      </c>
      <c r="AD9" s="24" t="s">
        <v>4711</v>
      </c>
      <c r="AE9" s="25" t="s">
        <v>4659</v>
      </c>
      <c r="AF9" s="36" t="str">
        <f t="shared" si="3"/>
        <v>0400307</v>
      </c>
      <c r="AH9" s="17" t="s">
        <v>4711</v>
      </c>
      <c r="AI9" s="18" t="s">
        <v>8517</v>
      </c>
      <c r="AJ9" s="19" t="s">
        <v>7200</v>
      </c>
    </row>
    <row r="10" spans="1:36" x14ac:dyDescent="0.25">
      <c r="A10" s="17">
        <v>404702</v>
      </c>
      <c r="B10" s="18">
        <v>5.9861389999999997</v>
      </c>
      <c r="C10" s="18" t="s">
        <v>931</v>
      </c>
      <c r="D10" s="18" t="s">
        <v>4711</v>
      </c>
      <c r="E10" s="18" t="s">
        <v>4756</v>
      </c>
      <c r="F10" s="18" t="s">
        <v>4861</v>
      </c>
      <c r="G10" s="18" t="s">
        <v>4758</v>
      </c>
      <c r="H10" s="18" t="s">
        <v>932</v>
      </c>
      <c r="I10" s="18" t="s">
        <v>4859</v>
      </c>
      <c r="J10" s="19">
        <v>961</v>
      </c>
      <c r="K10" s="34" t="s">
        <v>8518</v>
      </c>
      <c r="M10" s="29" t="str">
        <f t="shared" si="0"/>
        <v>YES</v>
      </c>
      <c r="N10" s="9" t="s">
        <v>4658</v>
      </c>
      <c r="O10" s="9">
        <f t="shared" si="1"/>
        <v>0.99406713406715441</v>
      </c>
      <c r="P10" s="9" t="str">
        <f t="shared" si="2"/>
        <v>YES</v>
      </c>
      <c r="Q10" s="9" t="s">
        <v>4658</v>
      </c>
      <c r="R10" s="30" t="s">
        <v>4658</v>
      </c>
      <c r="T10" s="17">
        <v>8</v>
      </c>
      <c r="U10" s="18" t="s">
        <v>4382</v>
      </c>
      <c r="V10" s="18">
        <v>8</v>
      </c>
      <c r="W10" s="18">
        <v>2</v>
      </c>
      <c r="X10" s="18">
        <v>5</v>
      </c>
      <c r="Y10" s="18">
        <v>1</v>
      </c>
      <c r="Z10" s="18">
        <v>25</v>
      </c>
      <c r="AA10" s="18">
        <v>75478.291583800004</v>
      </c>
      <c r="AB10" s="18">
        <v>167879986.95300001</v>
      </c>
      <c r="AD10" s="24" t="s">
        <v>4711</v>
      </c>
      <c r="AE10" s="25" t="s">
        <v>4659</v>
      </c>
      <c r="AF10" s="36" t="str">
        <f t="shared" si="3"/>
        <v>0400308</v>
      </c>
      <c r="AH10" s="17" t="s">
        <v>4711</v>
      </c>
      <c r="AI10" s="18" t="s">
        <v>8518</v>
      </c>
      <c r="AJ10" s="19" t="s">
        <v>7201</v>
      </c>
    </row>
    <row r="11" spans="1:36" x14ac:dyDescent="0.25">
      <c r="A11" s="17">
        <v>404649</v>
      </c>
      <c r="B11" s="18">
        <v>1.7913829999999999</v>
      </c>
      <c r="C11" s="18" t="s">
        <v>925</v>
      </c>
      <c r="D11" s="18" t="s">
        <v>4711</v>
      </c>
      <c r="E11" s="18" t="s">
        <v>4756</v>
      </c>
      <c r="F11" s="18" t="s">
        <v>4861</v>
      </c>
      <c r="G11" s="18" t="s">
        <v>4758</v>
      </c>
      <c r="H11" s="18" t="s">
        <v>926</v>
      </c>
      <c r="I11" s="18" t="s">
        <v>4859</v>
      </c>
      <c r="J11" s="19">
        <v>1152</v>
      </c>
      <c r="K11" s="34" t="s">
        <v>8519</v>
      </c>
      <c r="M11" s="29" t="str">
        <f t="shared" si="0"/>
        <v>YES</v>
      </c>
      <c r="N11" s="9" t="s">
        <v>4658</v>
      </c>
      <c r="O11" s="9">
        <f t="shared" si="1"/>
        <v>1.0031825466836108</v>
      </c>
      <c r="P11" s="9" t="str">
        <f t="shared" si="2"/>
        <v>YES</v>
      </c>
      <c r="Q11" s="9" t="s">
        <v>4658</v>
      </c>
      <c r="R11" s="30" t="s">
        <v>4658</v>
      </c>
      <c r="T11" s="17">
        <v>9</v>
      </c>
      <c r="U11" s="18" t="s">
        <v>4383</v>
      </c>
      <c r="V11" s="18">
        <v>9</v>
      </c>
      <c r="W11" s="18">
        <v>2</v>
      </c>
      <c r="X11" s="18">
        <v>5</v>
      </c>
      <c r="Y11" s="18">
        <v>1</v>
      </c>
      <c r="Z11" s="18">
        <v>25</v>
      </c>
      <c r="AA11" s="18">
        <v>37932.174603300002</v>
      </c>
      <c r="AB11" s="18">
        <v>49782456.834299996</v>
      </c>
      <c r="AD11" s="24" t="s">
        <v>4711</v>
      </c>
      <c r="AE11" s="25" t="s">
        <v>4659</v>
      </c>
      <c r="AF11" s="36" t="str">
        <f t="shared" si="3"/>
        <v>0400309</v>
      </c>
      <c r="AH11" s="17" t="s">
        <v>4711</v>
      </c>
      <c r="AI11" s="18" t="s">
        <v>8519</v>
      </c>
      <c r="AJ11" s="19" t="s">
        <v>7202</v>
      </c>
    </row>
    <row r="12" spans="1:36" x14ac:dyDescent="0.25">
      <c r="A12" s="17">
        <v>404681</v>
      </c>
      <c r="B12" s="18">
        <v>31.479706</v>
      </c>
      <c r="C12" s="18" t="s">
        <v>929</v>
      </c>
      <c r="D12" s="18" t="s">
        <v>4711</v>
      </c>
      <c r="E12" s="18" t="s">
        <v>4756</v>
      </c>
      <c r="F12" s="18" t="s">
        <v>4758</v>
      </c>
      <c r="G12" s="18" t="s">
        <v>4758</v>
      </c>
      <c r="H12" s="18" t="s">
        <v>930</v>
      </c>
      <c r="I12" s="18" t="s">
        <v>4859</v>
      </c>
      <c r="J12" s="19">
        <v>838</v>
      </c>
      <c r="K12" s="34" t="s">
        <v>8520</v>
      </c>
      <c r="M12" s="29" t="str">
        <f t="shared" si="0"/>
        <v>YES</v>
      </c>
      <c r="N12" s="9" t="s">
        <v>4658</v>
      </c>
      <c r="O12" s="9">
        <f t="shared" si="1"/>
        <v>1.0050110203843676</v>
      </c>
      <c r="P12" s="9" t="str">
        <f t="shared" si="2"/>
        <v>YES</v>
      </c>
      <c r="Q12" s="9" t="s">
        <v>4658</v>
      </c>
      <c r="R12" s="30" t="s">
        <v>4658</v>
      </c>
      <c r="T12" s="17">
        <v>10</v>
      </c>
      <c r="U12" s="18" t="s">
        <v>4384</v>
      </c>
      <c r="V12" s="18">
        <v>10</v>
      </c>
      <c r="W12" s="18">
        <v>2</v>
      </c>
      <c r="X12" s="18">
        <v>5</v>
      </c>
      <c r="Y12" s="18">
        <v>1</v>
      </c>
      <c r="Z12" s="18">
        <v>25</v>
      </c>
      <c r="AA12" s="18">
        <v>141226.030008</v>
      </c>
      <c r="AB12" s="18">
        <v>873228072.08099997</v>
      </c>
      <c r="AD12" s="24" t="s">
        <v>4711</v>
      </c>
      <c r="AF12" s="36" t="str">
        <f t="shared" si="3"/>
        <v>0400310</v>
      </c>
      <c r="AH12" s="17" t="s">
        <v>4711</v>
      </c>
      <c r="AI12" s="18" t="s">
        <v>8520</v>
      </c>
      <c r="AJ12" s="19" t="s">
        <v>7203</v>
      </c>
    </row>
    <row r="13" spans="1:36" x14ac:dyDescent="0.25">
      <c r="A13" s="17">
        <v>404722</v>
      </c>
      <c r="B13" s="18">
        <v>18.212456</v>
      </c>
      <c r="C13" s="18" t="s">
        <v>933</v>
      </c>
      <c r="D13" s="18" t="s">
        <v>4711</v>
      </c>
      <c r="E13" s="18" t="s">
        <v>4756</v>
      </c>
      <c r="F13" s="18" t="s">
        <v>4861</v>
      </c>
      <c r="G13" s="18" t="s">
        <v>4758</v>
      </c>
      <c r="H13" s="18" t="s">
        <v>934</v>
      </c>
      <c r="I13" s="18" t="s">
        <v>4859</v>
      </c>
      <c r="J13" s="19">
        <v>1025</v>
      </c>
      <c r="K13" s="34" t="s">
        <v>8521</v>
      </c>
      <c r="M13" s="29" t="str">
        <f t="shared" si="0"/>
        <v>YES</v>
      </c>
      <c r="N13" s="9" t="s">
        <v>4658</v>
      </c>
      <c r="O13" s="9">
        <f t="shared" si="1"/>
        <v>0.9994561972026732</v>
      </c>
      <c r="P13" s="9" t="str">
        <f t="shared" si="2"/>
        <v>YES</v>
      </c>
      <c r="Q13" s="9" t="s">
        <v>4658</v>
      </c>
      <c r="R13" s="30" t="s">
        <v>4658</v>
      </c>
      <c r="T13" s="17">
        <v>11</v>
      </c>
      <c r="U13" s="18" t="s">
        <v>4385</v>
      </c>
      <c r="V13" s="18">
        <v>11</v>
      </c>
      <c r="W13" s="18">
        <v>2</v>
      </c>
      <c r="X13" s="18">
        <v>5</v>
      </c>
      <c r="Y13" s="18">
        <v>1</v>
      </c>
      <c r="Z13" s="18">
        <v>25</v>
      </c>
      <c r="AA13" s="18">
        <v>122237.102979</v>
      </c>
      <c r="AB13" s="18">
        <v>508010390.82200003</v>
      </c>
      <c r="AD13" s="24" t="s">
        <v>4711</v>
      </c>
      <c r="AF13" s="36" t="str">
        <f t="shared" si="3"/>
        <v>0400311</v>
      </c>
      <c r="AH13" s="17" t="s">
        <v>4711</v>
      </c>
      <c r="AI13" s="18" t="s">
        <v>8521</v>
      </c>
      <c r="AJ13" s="19" t="s">
        <v>7204</v>
      </c>
    </row>
    <row r="14" spans="1:36" x14ac:dyDescent="0.25">
      <c r="A14" s="17">
        <v>746600</v>
      </c>
      <c r="B14" s="18">
        <v>396.13301300000001</v>
      </c>
      <c r="C14" s="18" t="s">
        <v>907</v>
      </c>
      <c r="D14" s="18" t="s">
        <v>4711</v>
      </c>
      <c r="E14" s="18" t="s">
        <v>4756</v>
      </c>
      <c r="F14" s="18" t="s">
        <v>4758</v>
      </c>
      <c r="G14" s="18" t="s">
        <v>4758</v>
      </c>
      <c r="H14" s="18" t="s">
        <v>908</v>
      </c>
      <c r="I14" s="18" t="s">
        <v>4859</v>
      </c>
      <c r="J14" s="19">
        <v>608</v>
      </c>
      <c r="K14" s="34" t="s">
        <v>8522</v>
      </c>
      <c r="M14" s="29" t="str">
        <f t="shared" si="0"/>
        <v>YES</v>
      </c>
      <c r="N14" s="9" t="s">
        <v>4658</v>
      </c>
      <c r="O14" s="9">
        <f t="shared" si="1"/>
        <v>0.99880775570813807</v>
      </c>
      <c r="P14" s="9" t="str">
        <f t="shared" si="2"/>
        <v>YES</v>
      </c>
      <c r="Q14" s="9" t="s">
        <v>4658</v>
      </c>
      <c r="R14" s="30" t="s">
        <v>4658</v>
      </c>
      <c r="T14" s="17">
        <v>12</v>
      </c>
      <c r="U14" s="18" t="s">
        <v>4386</v>
      </c>
      <c r="V14" s="18">
        <v>12</v>
      </c>
      <c r="W14" s="18">
        <v>3</v>
      </c>
      <c r="X14" s="18">
        <v>1</v>
      </c>
      <c r="Y14" s="18">
        <v>6</v>
      </c>
      <c r="Z14" s="18">
        <v>25</v>
      </c>
      <c r="AA14" s="18">
        <v>496056.63565200003</v>
      </c>
      <c r="AB14" s="18">
        <v>11056736921.1</v>
      </c>
      <c r="AD14" s="24" t="s">
        <v>4711</v>
      </c>
      <c r="AF14" s="36" t="str">
        <f t="shared" si="3"/>
        <v>0400312</v>
      </c>
      <c r="AH14" s="17" t="s">
        <v>4711</v>
      </c>
      <c r="AI14" s="18" t="s">
        <v>8522</v>
      </c>
      <c r="AJ14" s="19" t="s">
        <v>7205</v>
      </c>
    </row>
    <row r="15" spans="1:36" x14ac:dyDescent="0.25">
      <c r="A15" s="17">
        <v>746412</v>
      </c>
      <c r="B15" s="18">
        <v>119.953748</v>
      </c>
      <c r="C15" s="18" t="s">
        <v>887</v>
      </c>
      <c r="D15" s="18" t="s">
        <v>4711</v>
      </c>
      <c r="E15" s="18" t="s">
        <v>4756</v>
      </c>
      <c r="F15" s="18" t="s">
        <v>4758</v>
      </c>
      <c r="G15" s="18" t="s">
        <v>4758</v>
      </c>
      <c r="H15" s="18" t="s">
        <v>888</v>
      </c>
      <c r="I15" s="18" t="s">
        <v>4859</v>
      </c>
      <c r="J15" s="19">
        <v>387</v>
      </c>
      <c r="K15" s="34" t="s">
        <v>8523</v>
      </c>
      <c r="M15" s="29" t="str">
        <f t="shared" si="0"/>
        <v>YES</v>
      </c>
      <c r="N15" s="9" t="s">
        <v>4658</v>
      </c>
      <c r="O15" s="9">
        <f t="shared" si="1"/>
        <v>1.0044606180285067</v>
      </c>
      <c r="P15" s="9" t="str">
        <f t="shared" si="2"/>
        <v>YES</v>
      </c>
      <c r="Q15" s="9" t="s">
        <v>4658</v>
      </c>
      <c r="R15" s="30" t="s">
        <v>4658</v>
      </c>
      <c r="T15" s="17">
        <v>13</v>
      </c>
      <c r="U15" s="18" t="s">
        <v>4387</v>
      </c>
      <c r="V15" s="18">
        <v>13</v>
      </c>
      <c r="W15" s="18">
        <v>3</v>
      </c>
      <c r="X15" s="18">
        <v>1</v>
      </c>
      <c r="Y15" s="18">
        <v>4</v>
      </c>
      <c r="Z15" s="18">
        <v>25</v>
      </c>
      <c r="AA15" s="18">
        <v>329355.80157800001</v>
      </c>
      <c r="AB15" s="18">
        <v>3329267975.4899998</v>
      </c>
      <c r="AD15" s="24" t="s">
        <v>4711</v>
      </c>
      <c r="AF15" s="36" t="str">
        <f t="shared" si="3"/>
        <v>0400313</v>
      </c>
      <c r="AH15" s="17" t="s">
        <v>4711</v>
      </c>
      <c r="AI15" s="18" t="s">
        <v>8523</v>
      </c>
      <c r="AJ15" s="19" t="s">
        <v>7206</v>
      </c>
    </row>
    <row r="16" spans="1:36" x14ac:dyDescent="0.25">
      <c r="A16" s="17">
        <v>404801</v>
      </c>
      <c r="B16" s="18">
        <v>1.2412030000000001</v>
      </c>
      <c r="C16" s="18" t="s">
        <v>943</v>
      </c>
      <c r="D16" s="18" t="s">
        <v>4711</v>
      </c>
      <c r="E16" s="18" t="s">
        <v>4756</v>
      </c>
      <c r="F16" s="18" t="s">
        <v>938</v>
      </c>
      <c r="G16" s="18" t="s">
        <v>4758</v>
      </c>
      <c r="H16" s="18" t="s">
        <v>944</v>
      </c>
      <c r="I16" s="18" t="s">
        <v>4859</v>
      </c>
      <c r="J16" s="19">
        <v>2277</v>
      </c>
      <c r="K16" s="34" t="s">
        <v>8524</v>
      </c>
      <c r="M16" s="29" t="str">
        <f t="shared" si="0"/>
        <v>YES</v>
      </c>
      <c r="N16" s="9" t="s">
        <v>4658</v>
      </c>
      <c r="O16" s="9">
        <f t="shared" si="1"/>
        <v>1.0016165047602832</v>
      </c>
      <c r="P16" s="9" t="str">
        <f t="shared" si="2"/>
        <v>YES</v>
      </c>
      <c r="Q16" s="9" t="s">
        <v>4658</v>
      </c>
      <c r="R16" s="30" t="s">
        <v>4658</v>
      </c>
      <c r="T16" s="17">
        <v>14</v>
      </c>
      <c r="U16" s="18" t="s">
        <v>4388</v>
      </c>
      <c r="V16" s="18">
        <v>14</v>
      </c>
      <c r="W16" s="18">
        <v>2</v>
      </c>
      <c r="X16" s="18">
        <v>2</v>
      </c>
      <c r="Y16" s="18">
        <v>2</v>
      </c>
      <c r="Z16" s="18">
        <v>25</v>
      </c>
      <c r="AA16" s="18">
        <v>28930.849888100001</v>
      </c>
      <c r="AB16" s="18">
        <v>34546908.473200001</v>
      </c>
      <c r="AD16" s="24" t="s">
        <v>4711</v>
      </c>
      <c r="AF16" s="36" t="str">
        <f t="shared" si="3"/>
        <v>0400314</v>
      </c>
      <c r="AH16" s="17" t="s">
        <v>4711</v>
      </c>
      <c r="AI16" s="18" t="s">
        <v>8524</v>
      </c>
      <c r="AJ16" s="19" t="s">
        <v>7207</v>
      </c>
    </row>
    <row r="17" spans="1:36" x14ac:dyDescent="0.25">
      <c r="A17" s="17">
        <v>404837</v>
      </c>
      <c r="B17" s="18">
        <v>0.47268900000000003</v>
      </c>
      <c r="C17" s="18" t="s">
        <v>947</v>
      </c>
      <c r="D17" s="18" t="s">
        <v>4711</v>
      </c>
      <c r="E17" s="18" t="s">
        <v>4756</v>
      </c>
      <c r="F17" s="18" t="s">
        <v>938</v>
      </c>
      <c r="G17" s="18" t="s">
        <v>941</v>
      </c>
      <c r="H17" s="18" t="s">
        <v>948</v>
      </c>
      <c r="I17" s="18" t="s">
        <v>4859</v>
      </c>
      <c r="J17" s="19">
        <v>2101</v>
      </c>
      <c r="K17" s="34" t="s">
        <v>8525</v>
      </c>
      <c r="M17" s="29" t="str">
        <f t="shared" si="0"/>
        <v>YES</v>
      </c>
      <c r="N17" s="9" t="s">
        <v>4658</v>
      </c>
      <c r="O17" s="9">
        <f t="shared" si="1"/>
        <v>1.0018415049402143</v>
      </c>
      <c r="P17" s="9" t="str">
        <f t="shared" si="2"/>
        <v>YES</v>
      </c>
      <c r="Q17" s="9" t="s">
        <v>4658</v>
      </c>
      <c r="R17" s="30" t="s">
        <v>4658</v>
      </c>
      <c r="T17" s="17">
        <v>15</v>
      </c>
      <c r="U17" s="18" t="s">
        <v>4389</v>
      </c>
      <c r="V17" s="18">
        <v>15</v>
      </c>
      <c r="W17" s="18">
        <v>2</v>
      </c>
      <c r="X17" s="18">
        <v>2</v>
      </c>
      <c r="Y17" s="18">
        <v>2</v>
      </c>
      <c r="Z17" s="18">
        <v>25</v>
      </c>
      <c r="AA17" s="18">
        <v>25086.178929000002</v>
      </c>
      <c r="AB17" s="18">
        <v>13153590.615499999</v>
      </c>
      <c r="AD17" s="24" t="s">
        <v>4711</v>
      </c>
      <c r="AF17" s="36" t="str">
        <f t="shared" si="3"/>
        <v>0400315</v>
      </c>
      <c r="AH17" s="17" t="s">
        <v>4711</v>
      </c>
      <c r="AI17" s="18" t="s">
        <v>8525</v>
      </c>
      <c r="AJ17" s="19" t="s">
        <v>7208</v>
      </c>
    </row>
    <row r="18" spans="1:36" x14ac:dyDescent="0.25">
      <c r="A18" s="17">
        <v>404762</v>
      </c>
      <c r="B18" s="18">
        <v>2.2612030000000001</v>
      </c>
      <c r="C18" s="18" t="s">
        <v>937</v>
      </c>
      <c r="D18" s="18" t="s">
        <v>4711</v>
      </c>
      <c r="E18" s="18" t="s">
        <v>4756</v>
      </c>
      <c r="F18" s="18" t="s">
        <v>938</v>
      </c>
      <c r="G18" s="18" t="s">
        <v>4758</v>
      </c>
      <c r="H18" s="18" t="s">
        <v>939</v>
      </c>
      <c r="I18" s="18" t="s">
        <v>4859</v>
      </c>
      <c r="J18" s="19">
        <v>2983</v>
      </c>
      <c r="K18" s="34" t="s">
        <v>8526</v>
      </c>
      <c r="M18" s="29" t="str">
        <f t="shared" si="0"/>
        <v>YES</v>
      </c>
      <c r="N18" s="9" t="s">
        <v>4658</v>
      </c>
      <c r="O18" s="9">
        <f t="shared" si="1"/>
        <v>0.99560308034467138</v>
      </c>
      <c r="P18" s="9" t="str">
        <f t="shared" si="2"/>
        <v>YES</v>
      </c>
      <c r="Q18" s="9" t="s">
        <v>4658</v>
      </c>
      <c r="R18" s="30" t="s">
        <v>4658</v>
      </c>
      <c r="T18" s="17">
        <v>16</v>
      </c>
      <c r="U18" s="18" t="s">
        <v>4390</v>
      </c>
      <c r="V18" s="18">
        <v>16</v>
      </c>
      <c r="W18" s="18">
        <v>2</v>
      </c>
      <c r="X18" s="18">
        <v>2</v>
      </c>
      <c r="Y18" s="18">
        <v>2</v>
      </c>
      <c r="Z18" s="18">
        <v>25</v>
      </c>
      <c r="AA18" s="18">
        <v>41251.2046137</v>
      </c>
      <c r="AB18" s="18">
        <v>63317122.013499998</v>
      </c>
      <c r="AD18" s="24" t="s">
        <v>4711</v>
      </c>
      <c r="AF18" s="36" t="str">
        <f t="shared" si="3"/>
        <v>0400316</v>
      </c>
      <c r="AH18" s="17" t="s">
        <v>4711</v>
      </c>
      <c r="AI18" s="18" t="s">
        <v>8526</v>
      </c>
      <c r="AJ18" s="19" t="s">
        <v>7209</v>
      </c>
    </row>
    <row r="19" spans="1:36" x14ac:dyDescent="0.25">
      <c r="A19" s="17">
        <v>404821</v>
      </c>
      <c r="B19" s="18">
        <v>0.332673</v>
      </c>
      <c r="C19" s="18" t="s">
        <v>945</v>
      </c>
      <c r="D19" s="18" t="s">
        <v>4711</v>
      </c>
      <c r="E19" s="18" t="s">
        <v>4756</v>
      </c>
      <c r="F19" s="18" t="s">
        <v>938</v>
      </c>
      <c r="G19" s="18" t="s">
        <v>941</v>
      </c>
      <c r="H19" s="18" t="s">
        <v>946</v>
      </c>
      <c r="I19" s="18" t="s">
        <v>4859</v>
      </c>
      <c r="J19" s="19">
        <v>1502</v>
      </c>
      <c r="K19" s="34" t="s">
        <v>8527</v>
      </c>
      <c r="M19" s="29" t="str">
        <f t="shared" si="0"/>
        <v>YES</v>
      </c>
      <c r="N19" s="9" t="s">
        <v>4658</v>
      </c>
      <c r="O19" s="9">
        <f t="shared" si="1"/>
        <v>1.0006164353164086</v>
      </c>
      <c r="P19" s="9" t="str">
        <f t="shared" si="2"/>
        <v>YES</v>
      </c>
      <c r="Q19" s="9" t="s">
        <v>4658</v>
      </c>
      <c r="R19" s="30" t="s">
        <v>4658</v>
      </c>
      <c r="T19" s="17">
        <v>17</v>
      </c>
      <c r="U19" s="18" t="s">
        <v>4391</v>
      </c>
      <c r="V19" s="18">
        <v>17</v>
      </c>
      <c r="W19" s="18">
        <v>2</v>
      </c>
      <c r="X19" s="18">
        <v>2</v>
      </c>
      <c r="Y19" s="18">
        <v>2</v>
      </c>
      <c r="Z19" s="18">
        <v>25</v>
      </c>
      <c r="AA19" s="18">
        <v>18384.8174201</v>
      </c>
      <c r="AB19" s="18">
        <v>9268677.4231000002</v>
      </c>
      <c r="AD19" s="24" t="s">
        <v>4711</v>
      </c>
      <c r="AF19" s="36" t="str">
        <f t="shared" si="3"/>
        <v>0400317</v>
      </c>
      <c r="AH19" s="17" t="s">
        <v>4711</v>
      </c>
      <c r="AI19" s="18" t="s">
        <v>8527</v>
      </c>
      <c r="AJ19" s="19" t="s">
        <v>7210</v>
      </c>
    </row>
    <row r="20" spans="1:36" x14ac:dyDescent="0.25">
      <c r="A20" s="17">
        <v>404857</v>
      </c>
      <c r="B20" s="18">
        <v>0.74179899999999999</v>
      </c>
      <c r="C20" s="18" t="s">
        <v>949</v>
      </c>
      <c r="D20" s="18" t="s">
        <v>4711</v>
      </c>
      <c r="E20" s="18" t="s">
        <v>4756</v>
      </c>
      <c r="F20" s="18" t="s">
        <v>938</v>
      </c>
      <c r="G20" s="18" t="s">
        <v>4758</v>
      </c>
      <c r="H20" s="18" t="s">
        <v>950</v>
      </c>
      <c r="I20" s="18" t="s">
        <v>4859</v>
      </c>
      <c r="J20" s="19">
        <v>2628</v>
      </c>
      <c r="K20" s="34" t="s">
        <v>8528</v>
      </c>
      <c r="M20" s="29" t="str">
        <f t="shared" si="0"/>
        <v>YES</v>
      </c>
      <c r="N20" s="9" t="s">
        <v>4658</v>
      </c>
      <c r="O20" s="9">
        <f t="shared" si="1"/>
        <v>0.99101098932556553</v>
      </c>
      <c r="P20" s="9" t="str">
        <f t="shared" si="2"/>
        <v>YES</v>
      </c>
      <c r="Q20" s="9" t="s">
        <v>4658</v>
      </c>
      <c r="R20" s="30" t="s">
        <v>4658</v>
      </c>
      <c r="T20" s="17">
        <v>18</v>
      </c>
      <c r="U20" s="18" t="s">
        <v>4392</v>
      </c>
      <c r="V20" s="18">
        <v>18</v>
      </c>
      <c r="W20" s="18">
        <v>2</v>
      </c>
      <c r="X20" s="18">
        <v>2</v>
      </c>
      <c r="Y20" s="18">
        <v>2</v>
      </c>
      <c r="Z20" s="18">
        <v>25</v>
      </c>
      <c r="AA20" s="18">
        <v>29099.401695</v>
      </c>
      <c r="AB20" s="18">
        <v>20867749.666099999</v>
      </c>
      <c r="AD20" s="24" t="s">
        <v>4711</v>
      </c>
      <c r="AF20" s="36" t="str">
        <f t="shared" si="3"/>
        <v>0400318</v>
      </c>
      <c r="AH20" s="17" t="s">
        <v>4711</v>
      </c>
      <c r="AI20" s="18" t="s">
        <v>8528</v>
      </c>
      <c r="AJ20" s="19" t="s">
        <v>7211</v>
      </c>
    </row>
    <row r="21" spans="1:36" x14ac:dyDescent="0.25">
      <c r="A21" s="17">
        <v>404785</v>
      </c>
      <c r="B21" s="18">
        <v>0.41030899999999998</v>
      </c>
      <c r="C21" s="18" t="s">
        <v>940</v>
      </c>
      <c r="D21" s="18" t="s">
        <v>4711</v>
      </c>
      <c r="E21" s="18" t="s">
        <v>4756</v>
      </c>
      <c r="F21" s="18" t="s">
        <v>938</v>
      </c>
      <c r="G21" s="18" t="s">
        <v>941</v>
      </c>
      <c r="H21" s="18" t="s">
        <v>942</v>
      </c>
      <c r="I21" s="18" t="s">
        <v>4859</v>
      </c>
      <c r="J21" s="19">
        <v>2054</v>
      </c>
      <c r="K21" s="34" t="s">
        <v>8529</v>
      </c>
      <c r="M21" s="29" t="str">
        <f t="shared" si="0"/>
        <v>YES</v>
      </c>
      <c r="N21" s="9" t="s">
        <v>4658</v>
      </c>
      <c r="O21" s="9">
        <f t="shared" si="1"/>
        <v>0.99585678687291868</v>
      </c>
      <c r="P21" s="9" t="str">
        <f t="shared" si="2"/>
        <v>YES</v>
      </c>
      <c r="Q21" s="9" t="s">
        <v>4658</v>
      </c>
      <c r="R21" s="30" t="s">
        <v>4658</v>
      </c>
      <c r="T21" s="17">
        <v>19</v>
      </c>
      <c r="U21" s="18" t="s">
        <v>4393</v>
      </c>
      <c r="V21" s="18">
        <v>19</v>
      </c>
      <c r="W21" s="18">
        <v>2</v>
      </c>
      <c r="X21" s="18">
        <v>2</v>
      </c>
      <c r="Y21" s="18">
        <v>2</v>
      </c>
      <c r="Z21" s="18">
        <v>25</v>
      </c>
      <c r="AA21" s="18">
        <v>13987.5258897</v>
      </c>
      <c r="AB21" s="18">
        <v>11486348.8168</v>
      </c>
      <c r="AD21" s="24" t="s">
        <v>4711</v>
      </c>
      <c r="AF21" s="36" t="str">
        <f t="shared" si="3"/>
        <v>0400319</v>
      </c>
      <c r="AH21" s="17" t="s">
        <v>4711</v>
      </c>
      <c r="AI21" s="18" t="s">
        <v>8529</v>
      </c>
      <c r="AJ21" s="19" t="s">
        <v>7212</v>
      </c>
    </row>
    <row r="22" spans="1:36" x14ac:dyDescent="0.25">
      <c r="A22" s="17">
        <v>746554</v>
      </c>
      <c r="B22" s="18">
        <v>665.16653199999996</v>
      </c>
      <c r="C22" s="18" t="s">
        <v>903</v>
      </c>
      <c r="D22" s="18" t="s">
        <v>4711</v>
      </c>
      <c r="E22" s="18" t="s">
        <v>4756</v>
      </c>
      <c r="F22" s="18" t="s">
        <v>4758</v>
      </c>
      <c r="G22" s="18" t="s">
        <v>4758</v>
      </c>
      <c r="H22" s="18" t="s">
        <v>904</v>
      </c>
      <c r="I22" s="18" t="s">
        <v>4859</v>
      </c>
      <c r="J22" s="19">
        <v>3344</v>
      </c>
      <c r="K22" s="34" t="s">
        <v>8530</v>
      </c>
      <c r="M22" s="29" t="str">
        <f t="shared" si="0"/>
        <v>YES</v>
      </c>
      <c r="N22" s="9" t="s">
        <v>4658</v>
      </c>
      <c r="O22" s="9">
        <f t="shared" si="1"/>
        <v>0.99764998624726775</v>
      </c>
      <c r="P22" s="9" t="str">
        <f t="shared" si="2"/>
        <v>YES</v>
      </c>
      <c r="Q22" s="9" t="s">
        <v>4658</v>
      </c>
      <c r="R22" s="30" t="s">
        <v>4658</v>
      </c>
      <c r="T22" s="17">
        <v>20</v>
      </c>
      <c r="U22" s="18" t="s">
        <v>4394</v>
      </c>
      <c r="V22" s="18">
        <v>20</v>
      </c>
      <c r="W22" s="18">
        <v>2</v>
      </c>
      <c r="X22" s="18">
        <v>2</v>
      </c>
      <c r="Y22" s="18">
        <v>2</v>
      </c>
      <c r="Z22" s="18">
        <v>25</v>
      </c>
      <c r="AA22" s="18">
        <v>773631.47724100004</v>
      </c>
      <c r="AB22" s="18">
        <v>18587459431</v>
      </c>
      <c r="AD22" s="24" t="s">
        <v>4711</v>
      </c>
      <c r="AF22" s="36" t="str">
        <f t="shared" si="3"/>
        <v>0400320</v>
      </c>
      <c r="AH22" s="17" t="s">
        <v>4711</v>
      </c>
      <c r="AI22" s="18" t="s">
        <v>8530</v>
      </c>
      <c r="AJ22" s="19" t="s">
        <v>7213</v>
      </c>
    </row>
    <row r="23" spans="1:36" x14ac:dyDescent="0.25">
      <c r="A23" s="17">
        <v>404561</v>
      </c>
      <c r="B23" s="18">
        <v>10.101608000000001</v>
      </c>
      <c r="C23" s="18" t="s">
        <v>916</v>
      </c>
      <c r="D23" s="18" t="s">
        <v>4711</v>
      </c>
      <c r="E23" s="18" t="s">
        <v>4756</v>
      </c>
      <c r="F23" s="18" t="s">
        <v>4861</v>
      </c>
      <c r="G23" s="18" t="s">
        <v>917</v>
      </c>
      <c r="H23" s="18" t="s">
        <v>918</v>
      </c>
      <c r="I23" s="18" t="s">
        <v>4859</v>
      </c>
      <c r="J23" s="19">
        <v>2610</v>
      </c>
      <c r="K23" s="34" t="s">
        <v>8531</v>
      </c>
      <c r="M23" s="29" t="str">
        <f t="shared" si="0"/>
        <v>YES</v>
      </c>
      <c r="N23" s="9" t="s">
        <v>4658</v>
      </c>
      <c r="O23" s="9">
        <f t="shared" si="1"/>
        <v>0.99832951009331372</v>
      </c>
      <c r="P23" s="9" t="str">
        <f t="shared" si="2"/>
        <v>YES</v>
      </c>
      <c r="Q23" s="9" t="s">
        <v>4658</v>
      </c>
      <c r="R23" s="30" t="s">
        <v>4658</v>
      </c>
      <c r="T23" s="17">
        <v>21</v>
      </c>
      <c r="U23" s="18" t="s">
        <v>4395</v>
      </c>
      <c r="V23" s="18">
        <v>21</v>
      </c>
      <c r="W23" s="18">
        <v>2</v>
      </c>
      <c r="X23" s="18">
        <v>5</v>
      </c>
      <c r="Y23" s="18">
        <v>5</v>
      </c>
      <c r="Z23" s="18">
        <v>25</v>
      </c>
      <c r="AA23" s="18">
        <v>87529.618805299993</v>
      </c>
      <c r="AB23" s="18">
        <v>282087893.44599998</v>
      </c>
      <c r="AD23" s="24" t="s">
        <v>4711</v>
      </c>
      <c r="AF23" s="36" t="str">
        <f t="shared" si="3"/>
        <v>0400321</v>
      </c>
      <c r="AH23" s="17" t="s">
        <v>4711</v>
      </c>
      <c r="AI23" s="18" t="s">
        <v>8531</v>
      </c>
      <c r="AJ23" s="19" t="s">
        <v>7214</v>
      </c>
    </row>
    <row r="24" spans="1:36" x14ac:dyDescent="0.25">
      <c r="A24" s="17">
        <v>404542</v>
      </c>
      <c r="B24" s="18">
        <v>39.884081000000002</v>
      </c>
      <c r="C24" s="18" t="s">
        <v>914</v>
      </c>
      <c r="D24" s="18" t="s">
        <v>4711</v>
      </c>
      <c r="E24" s="18" t="s">
        <v>4756</v>
      </c>
      <c r="F24" s="18" t="s">
        <v>4861</v>
      </c>
      <c r="G24" s="18" t="s">
        <v>4758</v>
      </c>
      <c r="H24" s="18" t="s">
        <v>915</v>
      </c>
      <c r="I24" s="18" t="s">
        <v>4859</v>
      </c>
      <c r="J24" s="19">
        <v>2497</v>
      </c>
      <c r="K24" s="34" t="s">
        <v>8532</v>
      </c>
      <c r="M24" s="29" t="str">
        <f t="shared" si="0"/>
        <v>YES</v>
      </c>
      <c r="N24" s="9" t="s">
        <v>4658</v>
      </c>
      <c r="O24" s="9">
        <f t="shared" si="1"/>
        <v>0.99786817180602683</v>
      </c>
      <c r="P24" s="9" t="str">
        <f t="shared" si="2"/>
        <v>YES</v>
      </c>
      <c r="Q24" s="9" t="s">
        <v>4658</v>
      </c>
      <c r="R24" s="30" t="s">
        <v>4658</v>
      </c>
      <c r="T24" s="17">
        <v>22</v>
      </c>
      <c r="U24" s="18" t="s">
        <v>4396</v>
      </c>
      <c r="V24" s="18">
        <v>22</v>
      </c>
      <c r="W24" s="18">
        <v>1</v>
      </c>
      <c r="X24" s="18">
        <v>5</v>
      </c>
      <c r="Y24" s="18">
        <v>1</v>
      </c>
      <c r="Z24" s="18">
        <v>25</v>
      </c>
      <c r="AA24" s="18">
        <v>178062.04230500001</v>
      </c>
      <c r="AB24" s="18">
        <v>1114279816.8800001</v>
      </c>
      <c r="AD24" s="24" t="s">
        <v>4711</v>
      </c>
      <c r="AF24" s="36" t="str">
        <f t="shared" si="3"/>
        <v>0400322</v>
      </c>
      <c r="AH24" s="17" t="s">
        <v>4711</v>
      </c>
      <c r="AI24" s="18" t="s">
        <v>8532</v>
      </c>
      <c r="AJ24" s="19" t="s">
        <v>7215</v>
      </c>
    </row>
    <row r="25" spans="1:36" x14ac:dyDescent="0.25">
      <c r="A25" s="17">
        <v>667488</v>
      </c>
      <c r="B25" s="18">
        <v>3.7931219999999999</v>
      </c>
      <c r="C25" s="18" t="s">
        <v>959</v>
      </c>
      <c r="D25" s="18" t="s">
        <v>4711</v>
      </c>
      <c r="E25" s="18" t="s">
        <v>4756</v>
      </c>
      <c r="F25" s="18" t="s">
        <v>952</v>
      </c>
      <c r="G25" s="18" t="s">
        <v>4758</v>
      </c>
      <c r="H25" s="18" t="s">
        <v>960</v>
      </c>
      <c r="I25" s="18" t="s">
        <v>4859</v>
      </c>
      <c r="J25" s="19">
        <v>2116</v>
      </c>
      <c r="K25" s="34" t="s">
        <v>8533</v>
      </c>
      <c r="M25" s="29" t="str">
        <f t="shared" si="0"/>
        <v>YES</v>
      </c>
      <c r="N25" s="9" t="s">
        <v>4658</v>
      </c>
      <c r="O25" s="9">
        <f t="shared" si="1"/>
        <v>1.0240916879171365</v>
      </c>
      <c r="P25" s="9" t="str">
        <f t="shared" si="2"/>
        <v>YES</v>
      </c>
      <c r="Q25" s="9" t="s">
        <v>4658</v>
      </c>
      <c r="R25" s="30" t="s">
        <v>4658</v>
      </c>
      <c r="T25" s="17">
        <v>23</v>
      </c>
      <c r="U25" s="18" t="s">
        <v>4397</v>
      </c>
      <c r="V25" s="18">
        <v>23</v>
      </c>
      <c r="W25" s="18">
        <v>3</v>
      </c>
      <c r="X25" s="18">
        <v>3</v>
      </c>
      <c r="Y25" s="18">
        <v>5</v>
      </c>
      <c r="Z25" s="18">
        <v>25</v>
      </c>
      <c r="AA25" s="18">
        <v>76484.6639479</v>
      </c>
      <c r="AB25" s="18">
        <v>103258500.789</v>
      </c>
      <c r="AD25" s="24" t="s">
        <v>4711</v>
      </c>
      <c r="AF25" s="36" t="str">
        <f t="shared" si="3"/>
        <v>0400323</v>
      </c>
      <c r="AH25" s="17" t="s">
        <v>4711</v>
      </c>
      <c r="AI25" s="18" t="s">
        <v>8533</v>
      </c>
      <c r="AJ25" s="19" t="s">
        <v>7216</v>
      </c>
    </row>
    <row r="26" spans="1:36" x14ac:dyDescent="0.25">
      <c r="A26" s="17">
        <v>746390</v>
      </c>
      <c r="B26" s="18">
        <v>230.89556899999999</v>
      </c>
      <c r="C26" s="18" t="s">
        <v>4865</v>
      </c>
      <c r="D26" s="18" t="s">
        <v>4711</v>
      </c>
      <c r="E26" s="18" t="s">
        <v>4756</v>
      </c>
      <c r="F26" s="18" t="s">
        <v>4758</v>
      </c>
      <c r="G26" s="18" t="s">
        <v>4758</v>
      </c>
      <c r="H26" s="18" t="s">
        <v>886</v>
      </c>
      <c r="I26" s="18" t="s">
        <v>4859</v>
      </c>
      <c r="J26" s="19">
        <v>3673</v>
      </c>
      <c r="K26" s="34" t="s">
        <v>8534</v>
      </c>
      <c r="M26" s="29" t="str">
        <f t="shared" si="0"/>
        <v>YES</v>
      </c>
      <c r="N26" s="9" t="s">
        <v>4658</v>
      </c>
      <c r="O26" s="9">
        <f t="shared" si="1"/>
        <v>1.0089789203414654</v>
      </c>
      <c r="P26" s="9" t="str">
        <f t="shared" si="2"/>
        <v>YES</v>
      </c>
      <c r="Q26" s="9" t="s">
        <v>4658</v>
      </c>
      <c r="R26" s="30" t="s">
        <v>4658</v>
      </c>
      <c r="T26" s="17">
        <v>24</v>
      </c>
      <c r="U26" s="18" t="s">
        <v>4398</v>
      </c>
      <c r="V26" s="18">
        <v>24</v>
      </c>
      <c r="W26" s="18">
        <v>2</v>
      </c>
      <c r="X26" s="18">
        <v>2</v>
      </c>
      <c r="Y26" s="18">
        <v>2</v>
      </c>
      <c r="Z26" s="18">
        <v>25</v>
      </c>
      <c r="AA26" s="18">
        <v>367169.15478099999</v>
      </c>
      <c r="AB26" s="18">
        <v>6379716068.4300003</v>
      </c>
      <c r="AD26" s="24" t="s">
        <v>4711</v>
      </c>
      <c r="AF26" s="36" t="str">
        <f t="shared" si="3"/>
        <v>0400324</v>
      </c>
      <c r="AH26" s="17" t="s">
        <v>4711</v>
      </c>
      <c r="AI26" s="18" t="s">
        <v>8534</v>
      </c>
      <c r="AJ26" s="19" t="s">
        <v>7217</v>
      </c>
    </row>
    <row r="27" spans="1:36" x14ac:dyDescent="0.25">
      <c r="A27" s="17">
        <v>404628</v>
      </c>
      <c r="B27" s="18">
        <v>15.935699</v>
      </c>
      <c r="C27" s="18" t="s">
        <v>923</v>
      </c>
      <c r="D27" s="18" t="s">
        <v>4711</v>
      </c>
      <c r="E27" s="18" t="s">
        <v>4756</v>
      </c>
      <c r="F27" s="18" t="s">
        <v>4861</v>
      </c>
      <c r="G27" s="18" t="s">
        <v>4758</v>
      </c>
      <c r="H27" s="18" t="s">
        <v>924</v>
      </c>
      <c r="I27" s="18" t="s">
        <v>4859</v>
      </c>
      <c r="J27" s="19">
        <v>1502</v>
      </c>
      <c r="K27" s="34" t="s">
        <v>8535</v>
      </c>
      <c r="M27" s="29" t="str">
        <f t="shared" si="0"/>
        <v>YES</v>
      </c>
      <c r="N27" s="9" t="s">
        <v>4658</v>
      </c>
      <c r="O27" s="9">
        <f t="shared" si="1"/>
        <v>1.0098128910309523</v>
      </c>
      <c r="P27" s="9" t="str">
        <f t="shared" si="2"/>
        <v>YES</v>
      </c>
      <c r="Q27" s="9" t="s">
        <v>4658</v>
      </c>
      <c r="R27" s="30" t="s">
        <v>4658</v>
      </c>
      <c r="T27" s="17">
        <v>25</v>
      </c>
      <c r="U27" s="18" t="s">
        <v>4399</v>
      </c>
      <c r="V27" s="18">
        <v>25</v>
      </c>
      <c r="W27" s="18">
        <v>2</v>
      </c>
      <c r="X27" s="18">
        <v>5</v>
      </c>
      <c r="Y27" s="18">
        <v>1</v>
      </c>
      <c r="Z27" s="18">
        <v>25</v>
      </c>
      <c r="AA27" s="18">
        <v>89312.463280600001</v>
      </c>
      <c r="AB27" s="18">
        <v>439944661.97399998</v>
      </c>
      <c r="AD27" s="24" t="s">
        <v>4711</v>
      </c>
      <c r="AF27" s="36" t="str">
        <f t="shared" si="3"/>
        <v>0400325</v>
      </c>
      <c r="AH27" s="17" t="s">
        <v>4711</v>
      </c>
      <c r="AI27" s="18" t="s">
        <v>8535</v>
      </c>
      <c r="AJ27" s="19" t="s">
        <v>7218</v>
      </c>
    </row>
    <row r="28" spans="1:36" x14ac:dyDescent="0.25">
      <c r="A28" s="17">
        <v>404578</v>
      </c>
      <c r="B28" s="18">
        <v>125.349334</v>
      </c>
      <c r="C28" s="18" t="s">
        <v>919</v>
      </c>
      <c r="D28" s="18" t="s">
        <v>4711</v>
      </c>
      <c r="E28" s="18" t="s">
        <v>4756</v>
      </c>
      <c r="F28" s="18" t="s">
        <v>4861</v>
      </c>
      <c r="G28" s="18" t="s">
        <v>4758</v>
      </c>
      <c r="H28" s="18" t="s">
        <v>920</v>
      </c>
      <c r="I28" s="18" t="s">
        <v>4859</v>
      </c>
      <c r="J28" s="19">
        <v>2146</v>
      </c>
      <c r="K28" s="34" t="s">
        <v>8536</v>
      </c>
      <c r="M28" s="29" t="str">
        <f t="shared" si="0"/>
        <v>YES</v>
      </c>
      <c r="N28" s="9" t="s">
        <v>4658</v>
      </c>
      <c r="O28" s="9">
        <f t="shared" si="1"/>
        <v>1.0064410664531105</v>
      </c>
      <c r="P28" s="9" t="str">
        <f t="shared" si="2"/>
        <v>YES</v>
      </c>
      <c r="Q28" s="9" t="s">
        <v>4658</v>
      </c>
      <c r="R28" s="30" t="s">
        <v>4658</v>
      </c>
      <c r="T28" s="17">
        <v>26</v>
      </c>
      <c r="U28" s="18" t="s">
        <v>4400</v>
      </c>
      <c r="V28" s="18">
        <v>26</v>
      </c>
      <c r="W28" s="18">
        <v>1</v>
      </c>
      <c r="X28" s="18">
        <v>5</v>
      </c>
      <c r="Y28" s="18">
        <v>1</v>
      </c>
      <c r="Z28" s="18">
        <v>25</v>
      </c>
      <c r="AA28" s="18">
        <v>442589.45202800003</v>
      </c>
      <c r="AB28" s="18">
        <v>3472174367.1500001</v>
      </c>
      <c r="AD28" s="24" t="s">
        <v>4711</v>
      </c>
      <c r="AF28" s="36" t="str">
        <f t="shared" si="3"/>
        <v>0400326</v>
      </c>
      <c r="AH28" s="17" t="s">
        <v>4711</v>
      </c>
      <c r="AI28" s="18" t="s">
        <v>8536</v>
      </c>
      <c r="AJ28" s="19" t="s">
        <v>7219</v>
      </c>
    </row>
    <row r="29" spans="1:36" x14ac:dyDescent="0.25">
      <c r="A29" s="17">
        <v>746369</v>
      </c>
      <c r="B29" s="18">
        <v>196.44689199999999</v>
      </c>
      <c r="C29" s="18" t="s">
        <v>4863</v>
      </c>
      <c r="D29" s="18" t="s">
        <v>4711</v>
      </c>
      <c r="E29" s="18" t="s">
        <v>4756</v>
      </c>
      <c r="F29" s="18" t="s">
        <v>4758</v>
      </c>
      <c r="G29" s="18" t="s">
        <v>4758</v>
      </c>
      <c r="H29" s="18" t="s">
        <v>4864</v>
      </c>
      <c r="I29" s="18" t="s">
        <v>4859</v>
      </c>
      <c r="J29" s="19">
        <v>2070</v>
      </c>
      <c r="K29" s="34" t="s">
        <v>8537</v>
      </c>
      <c r="M29" s="29" t="str">
        <f t="shared" si="0"/>
        <v>YES</v>
      </c>
      <c r="N29" s="9" t="s">
        <v>4658</v>
      </c>
      <c r="O29" s="9">
        <f t="shared" si="1"/>
        <v>0.99654781195132791</v>
      </c>
      <c r="P29" s="9" t="str">
        <f t="shared" si="2"/>
        <v>YES</v>
      </c>
      <c r="Q29" s="9" t="s">
        <v>4658</v>
      </c>
      <c r="R29" s="30" t="s">
        <v>4658</v>
      </c>
      <c r="T29" s="17">
        <v>27</v>
      </c>
      <c r="U29" s="18" t="s">
        <v>4401</v>
      </c>
      <c r="V29" s="18">
        <v>27</v>
      </c>
      <c r="W29" s="18">
        <v>3</v>
      </c>
      <c r="X29" s="18">
        <v>1</v>
      </c>
      <c r="Y29" s="18">
        <v>4</v>
      </c>
      <c r="Z29" s="18">
        <v>25</v>
      </c>
      <c r="AA29" s="18">
        <v>327241.94210500002</v>
      </c>
      <c r="AB29" s="18">
        <v>5495596867.7600002</v>
      </c>
      <c r="AD29" s="24" t="s">
        <v>4711</v>
      </c>
      <c r="AF29" s="36" t="str">
        <f t="shared" si="3"/>
        <v>0400327</v>
      </c>
      <c r="AH29" s="17" t="s">
        <v>4711</v>
      </c>
      <c r="AI29" s="18" t="s">
        <v>8537</v>
      </c>
      <c r="AJ29" s="19" t="s">
        <v>7220</v>
      </c>
    </row>
    <row r="30" spans="1:36" x14ac:dyDescent="0.25">
      <c r="A30" s="17">
        <v>404742</v>
      </c>
      <c r="B30" s="18">
        <v>108.56471999999999</v>
      </c>
      <c r="C30" s="18" t="s">
        <v>935</v>
      </c>
      <c r="D30" s="18" t="s">
        <v>4711</v>
      </c>
      <c r="E30" s="18" t="s">
        <v>4756</v>
      </c>
      <c r="F30" s="18" t="s">
        <v>4758</v>
      </c>
      <c r="G30" s="18" t="s">
        <v>4758</v>
      </c>
      <c r="H30" s="18" t="s">
        <v>936</v>
      </c>
      <c r="I30" s="18" t="s">
        <v>4859</v>
      </c>
      <c r="J30" s="19">
        <v>3017</v>
      </c>
      <c r="K30" s="34" t="s">
        <v>8538</v>
      </c>
      <c r="M30" s="29" t="str">
        <f t="shared" si="0"/>
        <v>YES</v>
      </c>
      <c r="N30" s="9" t="s">
        <v>4658</v>
      </c>
      <c r="O30" s="9">
        <f t="shared" si="1"/>
        <v>0.99959086765386196</v>
      </c>
      <c r="P30" s="9" t="str">
        <f t="shared" si="2"/>
        <v>YES</v>
      </c>
      <c r="Q30" s="9" t="s">
        <v>4658</v>
      </c>
      <c r="R30" s="30" t="s">
        <v>4658</v>
      </c>
      <c r="T30" s="17">
        <v>28</v>
      </c>
      <c r="U30" s="18" t="s">
        <v>4402</v>
      </c>
      <c r="V30" s="18">
        <v>28</v>
      </c>
      <c r="W30" s="18">
        <v>2</v>
      </c>
      <c r="X30" s="18">
        <v>2</v>
      </c>
      <c r="Y30" s="18">
        <v>2</v>
      </c>
      <c r="Z30" s="18">
        <v>25</v>
      </c>
      <c r="AA30" s="18">
        <v>275078.29099399998</v>
      </c>
      <c r="AB30" s="18">
        <v>3027849481.21</v>
      </c>
      <c r="AD30" s="24" t="s">
        <v>4711</v>
      </c>
      <c r="AF30" s="36" t="str">
        <f t="shared" si="3"/>
        <v>0400328</v>
      </c>
      <c r="AH30" s="17" t="s">
        <v>4711</v>
      </c>
      <c r="AI30" s="18" t="s">
        <v>8538</v>
      </c>
      <c r="AJ30" s="19" t="s">
        <v>7221</v>
      </c>
    </row>
    <row r="31" spans="1:36" x14ac:dyDescent="0.25">
      <c r="A31" s="17">
        <v>667743</v>
      </c>
      <c r="B31" s="18">
        <v>566.48440500000004</v>
      </c>
      <c r="C31" s="18" t="s">
        <v>978</v>
      </c>
      <c r="D31" s="18" t="s">
        <v>4711</v>
      </c>
      <c r="E31" s="18" t="s">
        <v>4756</v>
      </c>
      <c r="F31" s="18" t="s">
        <v>4758</v>
      </c>
      <c r="G31" s="18" t="s">
        <v>4758</v>
      </c>
      <c r="H31" s="18" t="s">
        <v>979</v>
      </c>
      <c r="I31" s="18" t="s">
        <v>4859</v>
      </c>
      <c r="J31" s="19">
        <v>1704</v>
      </c>
      <c r="K31" s="34" t="s">
        <v>8539</v>
      </c>
      <c r="M31" s="29" t="str">
        <f t="shared" si="0"/>
        <v>YES</v>
      </c>
      <c r="N31" s="9" t="s">
        <v>4658</v>
      </c>
      <c r="O31" s="9">
        <f t="shared" si="1"/>
        <v>1.001633930875935</v>
      </c>
      <c r="P31" s="9" t="str">
        <f t="shared" si="2"/>
        <v>YES</v>
      </c>
      <c r="Q31" s="9" t="s">
        <v>4658</v>
      </c>
      <c r="R31" s="30" t="s">
        <v>4658</v>
      </c>
      <c r="T31" s="17">
        <v>29</v>
      </c>
      <c r="U31" s="18" t="s">
        <v>4403</v>
      </c>
      <c r="V31" s="18">
        <v>29</v>
      </c>
      <c r="W31" s="18">
        <v>3</v>
      </c>
      <c r="X31" s="18">
        <v>1</v>
      </c>
      <c r="Y31" s="18">
        <v>3</v>
      </c>
      <c r="Z31" s="18">
        <v>25</v>
      </c>
      <c r="AA31" s="18">
        <v>850478.62311799999</v>
      </c>
      <c r="AB31" s="18">
        <v>15766916784.200001</v>
      </c>
      <c r="AD31" s="24" t="s">
        <v>4711</v>
      </c>
      <c r="AF31" s="36" t="str">
        <f t="shared" si="3"/>
        <v>0400329</v>
      </c>
      <c r="AH31" s="17" t="s">
        <v>4711</v>
      </c>
      <c r="AI31" s="18" t="s">
        <v>8539</v>
      </c>
      <c r="AJ31" s="19" t="s">
        <v>7222</v>
      </c>
    </row>
    <row r="32" spans="1:36" x14ac:dyDescent="0.25">
      <c r="A32" s="17">
        <v>746578</v>
      </c>
      <c r="B32" s="18">
        <v>342.96538099999998</v>
      </c>
      <c r="C32" s="18" t="s">
        <v>905</v>
      </c>
      <c r="D32" s="18" t="s">
        <v>4711</v>
      </c>
      <c r="E32" s="18" t="s">
        <v>4756</v>
      </c>
      <c r="F32" s="18" t="s">
        <v>4758</v>
      </c>
      <c r="G32" s="18" t="s">
        <v>4758</v>
      </c>
      <c r="H32" s="18" t="s">
        <v>906</v>
      </c>
      <c r="I32" s="18" t="s">
        <v>4859</v>
      </c>
      <c r="J32" s="19">
        <v>403</v>
      </c>
      <c r="K32" s="34" t="s">
        <v>8540</v>
      </c>
      <c r="M32" s="29" t="str">
        <f t="shared" si="0"/>
        <v>YES</v>
      </c>
      <c r="N32" s="9" t="s">
        <v>4658</v>
      </c>
      <c r="O32" s="9">
        <f t="shared" si="1"/>
        <v>0.99742899597442247</v>
      </c>
      <c r="P32" s="9" t="str">
        <f t="shared" si="2"/>
        <v>YES</v>
      </c>
      <c r="Q32" s="9" t="s">
        <v>4658</v>
      </c>
      <c r="R32" s="30" t="s">
        <v>4658</v>
      </c>
      <c r="T32" s="17">
        <v>30</v>
      </c>
      <c r="U32" s="18" t="s">
        <v>4404</v>
      </c>
      <c r="V32" s="18">
        <v>30</v>
      </c>
      <c r="W32" s="18">
        <v>2</v>
      </c>
      <c r="X32" s="18">
        <v>1</v>
      </c>
      <c r="Y32" s="18">
        <v>2</v>
      </c>
      <c r="Z32" s="18">
        <v>25</v>
      </c>
      <c r="AA32" s="18">
        <v>651969.34117599996</v>
      </c>
      <c r="AB32" s="18">
        <v>9585971649.3700008</v>
      </c>
      <c r="AD32" s="24" t="s">
        <v>4711</v>
      </c>
      <c r="AF32" s="36" t="str">
        <f t="shared" si="3"/>
        <v>0400330</v>
      </c>
      <c r="AH32" s="17" t="s">
        <v>4711</v>
      </c>
      <c r="AI32" s="18" t="s">
        <v>8540</v>
      </c>
      <c r="AJ32" s="19" t="s">
        <v>7223</v>
      </c>
    </row>
    <row r="33" spans="1:36" x14ac:dyDescent="0.25">
      <c r="A33" s="17">
        <v>746619</v>
      </c>
      <c r="B33" s="18">
        <v>410.98101800000001</v>
      </c>
      <c r="C33" s="18" t="s">
        <v>909</v>
      </c>
      <c r="D33" s="18" t="s">
        <v>4711</v>
      </c>
      <c r="E33" s="18" t="s">
        <v>4756</v>
      </c>
      <c r="F33" s="18" t="s">
        <v>910</v>
      </c>
      <c r="G33" s="18" t="s">
        <v>4758</v>
      </c>
      <c r="H33" s="18" t="s">
        <v>911</v>
      </c>
      <c r="I33" s="18" t="s">
        <v>4859</v>
      </c>
      <c r="J33" s="19">
        <v>423</v>
      </c>
      <c r="K33" s="34" t="s">
        <v>8541</v>
      </c>
      <c r="M33" s="29" t="str">
        <f t="shared" si="0"/>
        <v>YES</v>
      </c>
      <c r="N33" s="9" t="s">
        <v>4658</v>
      </c>
      <c r="O33" s="9">
        <f t="shared" si="1"/>
        <v>0.99668056780445224</v>
      </c>
      <c r="P33" s="9" t="str">
        <f t="shared" si="2"/>
        <v>YES</v>
      </c>
      <c r="Q33" s="9" t="s">
        <v>4658</v>
      </c>
      <c r="R33" s="30" t="s">
        <v>4658</v>
      </c>
      <c r="T33" s="17">
        <v>31</v>
      </c>
      <c r="U33" s="18" t="s">
        <v>1387</v>
      </c>
      <c r="V33" s="18">
        <v>31</v>
      </c>
      <c r="W33" s="18">
        <v>3</v>
      </c>
      <c r="X33" s="18">
        <v>1</v>
      </c>
      <c r="Y33" s="18">
        <v>6</v>
      </c>
      <c r="Z33" s="18">
        <v>25</v>
      </c>
      <c r="AA33" s="18">
        <v>513221.92497699999</v>
      </c>
      <c r="AB33" s="18">
        <v>11495652250.4</v>
      </c>
      <c r="AD33" s="24" t="s">
        <v>4711</v>
      </c>
      <c r="AF33" s="36" t="str">
        <f t="shared" si="3"/>
        <v>0400331</v>
      </c>
      <c r="AH33" s="17" t="s">
        <v>4711</v>
      </c>
      <c r="AI33" s="18" t="s">
        <v>8541</v>
      </c>
      <c r="AJ33" s="19" t="s">
        <v>7224</v>
      </c>
    </row>
    <row r="34" spans="1:36" x14ac:dyDescent="0.25">
      <c r="A34" s="17">
        <v>667628</v>
      </c>
      <c r="B34" s="18">
        <v>183.74915100000001</v>
      </c>
      <c r="C34" s="18" t="s">
        <v>974</v>
      </c>
      <c r="D34" s="18" t="s">
        <v>4711</v>
      </c>
      <c r="E34" s="18" t="s">
        <v>4756</v>
      </c>
      <c r="F34" s="18" t="s">
        <v>4758</v>
      </c>
      <c r="G34" s="18" t="s">
        <v>4758</v>
      </c>
      <c r="H34" s="18" t="s">
        <v>975</v>
      </c>
      <c r="I34" s="18" t="s">
        <v>4859</v>
      </c>
      <c r="J34" s="19">
        <v>2680</v>
      </c>
      <c r="K34" s="34" t="s">
        <v>8542</v>
      </c>
      <c r="M34" s="29" t="str">
        <f t="shared" si="0"/>
        <v>YES</v>
      </c>
      <c r="N34" s="9" t="s">
        <v>4658</v>
      </c>
      <c r="O34" s="9">
        <f t="shared" si="1"/>
        <v>1.0008167460701352</v>
      </c>
      <c r="P34" s="9" t="str">
        <f t="shared" si="2"/>
        <v>YES</v>
      </c>
      <c r="Q34" s="9" t="s">
        <v>4658</v>
      </c>
      <c r="R34" s="30" t="s">
        <v>4658</v>
      </c>
      <c r="T34" s="17">
        <v>32</v>
      </c>
      <c r="U34" s="18" t="s">
        <v>4405</v>
      </c>
      <c r="V34" s="18">
        <v>32</v>
      </c>
      <c r="W34" s="18">
        <v>3</v>
      </c>
      <c r="X34" s="18">
        <v>1</v>
      </c>
      <c r="Y34" s="18">
        <v>3</v>
      </c>
      <c r="Z34" s="18">
        <v>25</v>
      </c>
      <c r="AA34" s="18">
        <v>397388.322827</v>
      </c>
      <c r="AB34" s="18">
        <v>5118451855.8000002</v>
      </c>
      <c r="AD34" s="24" t="s">
        <v>4711</v>
      </c>
      <c r="AF34" s="36" t="str">
        <f t="shared" si="3"/>
        <v>0400332</v>
      </c>
      <c r="AH34" s="17" t="s">
        <v>4711</v>
      </c>
      <c r="AI34" s="18" t="s">
        <v>8542</v>
      </c>
      <c r="AJ34" s="19" t="s">
        <v>7225</v>
      </c>
    </row>
    <row r="35" spans="1:36" x14ac:dyDescent="0.25">
      <c r="A35" s="17">
        <v>746534</v>
      </c>
      <c r="B35" s="18">
        <v>270.94674500000002</v>
      </c>
      <c r="C35" s="18" t="s">
        <v>901</v>
      </c>
      <c r="D35" s="18" t="s">
        <v>4711</v>
      </c>
      <c r="E35" s="18" t="s">
        <v>4756</v>
      </c>
      <c r="F35" s="18" t="s">
        <v>4758</v>
      </c>
      <c r="G35" s="18" t="s">
        <v>4758</v>
      </c>
      <c r="H35" s="18" t="s">
        <v>902</v>
      </c>
      <c r="I35" s="18" t="s">
        <v>4859</v>
      </c>
      <c r="J35" s="19">
        <v>782</v>
      </c>
      <c r="K35" s="34" t="s">
        <v>8543</v>
      </c>
      <c r="M35" s="29" t="str">
        <f t="shared" ref="M35:M66" si="4">IF(C35=AF35,"YES","NO")</f>
        <v>YES</v>
      </c>
      <c r="N35" s="9" t="s">
        <v>4658</v>
      </c>
      <c r="O35" s="9">
        <f t="shared" ref="O35:O66" si="5">(B35*(5280*5280))/AB35</f>
        <v>0.99297851390496095</v>
      </c>
      <c r="P35" s="9" t="str">
        <f t="shared" si="2"/>
        <v>YES</v>
      </c>
      <c r="Q35" s="9" t="s">
        <v>4658</v>
      </c>
      <c r="R35" s="30" t="s">
        <v>4658</v>
      </c>
      <c r="T35" s="17">
        <v>33</v>
      </c>
      <c r="U35" s="18" t="s">
        <v>4406</v>
      </c>
      <c r="V35" s="18">
        <v>33</v>
      </c>
      <c r="W35" s="18">
        <v>3</v>
      </c>
      <c r="X35" s="18">
        <v>1</v>
      </c>
      <c r="Y35" s="18">
        <v>4</v>
      </c>
      <c r="Z35" s="18">
        <v>25</v>
      </c>
      <c r="AA35" s="18">
        <v>444883.97459200001</v>
      </c>
      <c r="AB35" s="18">
        <v>7606973997.96</v>
      </c>
      <c r="AD35" s="24" t="s">
        <v>4711</v>
      </c>
      <c r="AF35" s="36" t="str">
        <f t="shared" si="3"/>
        <v>0400333</v>
      </c>
      <c r="AH35" s="17" t="s">
        <v>4711</v>
      </c>
      <c r="AI35" s="18" t="s">
        <v>8543</v>
      </c>
      <c r="AJ35" s="19" t="s">
        <v>7226</v>
      </c>
    </row>
    <row r="36" spans="1:36" x14ac:dyDescent="0.25">
      <c r="A36" s="17">
        <v>667527</v>
      </c>
      <c r="B36" s="18">
        <v>10.283723999999999</v>
      </c>
      <c r="C36" s="18" t="s">
        <v>963</v>
      </c>
      <c r="D36" s="18" t="s">
        <v>4711</v>
      </c>
      <c r="E36" s="18" t="s">
        <v>4756</v>
      </c>
      <c r="F36" s="18" t="s">
        <v>4758</v>
      </c>
      <c r="G36" s="18" t="s">
        <v>4758</v>
      </c>
      <c r="H36" s="18" t="s">
        <v>964</v>
      </c>
      <c r="I36" s="18" t="s">
        <v>4859</v>
      </c>
      <c r="J36" s="19">
        <v>3797</v>
      </c>
      <c r="K36" s="34" t="s">
        <v>8544</v>
      </c>
      <c r="M36" s="29" t="str">
        <f t="shared" si="4"/>
        <v>YES</v>
      </c>
      <c r="N36" s="9" t="s">
        <v>4658</v>
      </c>
      <c r="O36" s="9">
        <f t="shared" si="5"/>
        <v>0.99774818256782283</v>
      </c>
      <c r="P36" s="9" t="str">
        <f t="shared" si="2"/>
        <v>YES</v>
      </c>
      <c r="Q36" s="9" t="s">
        <v>4658</v>
      </c>
      <c r="R36" s="30" t="s">
        <v>4658</v>
      </c>
      <c r="T36" s="17">
        <v>34</v>
      </c>
      <c r="U36" s="18" t="s">
        <v>4407</v>
      </c>
      <c r="V36" s="18">
        <v>34</v>
      </c>
      <c r="W36" s="18">
        <v>1</v>
      </c>
      <c r="X36" s="18">
        <v>4</v>
      </c>
      <c r="Y36" s="18">
        <v>5</v>
      </c>
      <c r="Z36" s="18">
        <v>30</v>
      </c>
      <c r="AA36" s="18">
        <v>116618.79949400001</v>
      </c>
      <c r="AB36" s="18">
        <v>287340810.20700002</v>
      </c>
      <c r="AD36" s="24" t="s">
        <v>4711</v>
      </c>
      <c r="AF36" s="36" t="str">
        <f t="shared" si="3"/>
        <v>0400334</v>
      </c>
      <c r="AH36" s="17" t="s">
        <v>4711</v>
      </c>
      <c r="AI36" s="18" t="s">
        <v>8544</v>
      </c>
      <c r="AJ36" s="19" t="s">
        <v>7227</v>
      </c>
    </row>
    <row r="37" spans="1:36" x14ac:dyDescent="0.25">
      <c r="A37" s="17">
        <v>607375</v>
      </c>
      <c r="B37" s="18">
        <v>1.251414</v>
      </c>
      <c r="C37" s="18" t="s">
        <v>994</v>
      </c>
      <c r="D37" s="18" t="s">
        <v>4711</v>
      </c>
      <c r="E37" s="18" t="s">
        <v>4756</v>
      </c>
      <c r="F37" s="18" t="s">
        <v>4758</v>
      </c>
      <c r="G37" s="18" t="s">
        <v>953</v>
      </c>
      <c r="H37" s="18" t="s">
        <v>995</v>
      </c>
      <c r="I37" s="18" t="s">
        <v>4859</v>
      </c>
      <c r="J37" s="19">
        <v>4047</v>
      </c>
      <c r="K37" s="34" t="s">
        <v>8545</v>
      </c>
      <c r="M37" s="29" t="str">
        <f t="shared" si="4"/>
        <v>YES</v>
      </c>
      <c r="N37" s="9" t="s">
        <v>4658</v>
      </c>
      <c r="O37" s="9">
        <f t="shared" si="5"/>
        <v>0.99735776514908225</v>
      </c>
      <c r="P37" s="9" t="str">
        <f t="shared" si="2"/>
        <v>YES</v>
      </c>
      <c r="Q37" s="9" t="s">
        <v>4658</v>
      </c>
      <c r="R37" s="30" t="s">
        <v>4658</v>
      </c>
      <c r="T37" s="17">
        <v>35</v>
      </c>
      <c r="U37" s="18" t="s">
        <v>4408</v>
      </c>
      <c r="V37" s="18">
        <v>35</v>
      </c>
      <c r="W37" s="18">
        <v>1</v>
      </c>
      <c r="X37" s="18">
        <v>4</v>
      </c>
      <c r="Y37" s="18">
        <v>5</v>
      </c>
      <c r="Z37" s="18">
        <v>30</v>
      </c>
      <c r="AA37" s="18">
        <v>25500.385010599999</v>
      </c>
      <c r="AB37" s="18">
        <v>34979845.023199998</v>
      </c>
      <c r="AD37" s="24" t="s">
        <v>4711</v>
      </c>
      <c r="AF37" s="36" t="str">
        <f t="shared" si="3"/>
        <v>0400335</v>
      </c>
      <c r="AH37" s="17" t="s">
        <v>4711</v>
      </c>
      <c r="AI37" s="18" t="s">
        <v>8545</v>
      </c>
      <c r="AJ37" s="19" t="s">
        <v>7228</v>
      </c>
    </row>
    <row r="38" spans="1:36" x14ac:dyDescent="0.25">
      <c r="A38" s="17">
        <v>607454</v>
      </c>
      <c r="B38" s="18">
        <v>0.49773499999999998</v>
      </c>
      <c r="C38" s="18" t="s">
        <v>1002</v>
      </c>
      <c r="D38" s="18" t="s">
        <v>4711</v>
      </c>
      <c r="E38" s="18" t="s">
        <v>4756</v>
      </c>
      <c r="F38" s="18" t="s">
        <v>952</v>
      </c>
      <c r="G38" s="18" t="s">
        <v>4758</v>
      </c>
      <c r="H38" s="18" t="s">
        <v>1003</v>
      </c>
      <c r="I38" s="18" t="s">
        <v>4859</v>
      </c>
      <c r="J38" s="19">
        <v>1849</v>
      </c>
      <c r="K38" s="34" t="s">
        <v>8546</v>
      </c>
      <c r="M38" s="29" t="str">
        <f t="shared" si="4"/>
        <v>YES</v>
      </c>
      <c r="N38" s="9" t="s">
        <v>4658</v>
      </c>
      <c r="O38" s="9">
        <f t="shared" si="5"/>
        <v>0.98413828444417151</v>
      </c>
      <c r="P38" s="9" t="str">
        <f t="shared" si="2"/>
        <v>YES</v>
      </c>
      <c r="Q38" s="9" t="s">
        <v>4658</v>
      </c>
      <c r="R38" s="30" t="s">
        <v>4658</v>
      </c>
      <c r="T38" s="17">
        <v>36</v>
      </c>
      <c r="U38" s="18" t="s">
        <v>4409</v>
      </c>
      <c r="V38" s="18">
        <v>36</v>
      </c>
      <c r="W38" s="18">
        <v>3</v>
      </c>
      <c r="X38" s="18">
        <v>4</v>
      </c>
      <c r="Y38" s="18">
        <v>5</v>
      </c>
      <c r="Z38" s="18">
        <v>30</v>
      </c>
      <c r="AA38" s="18">
        <v>17325.136405099998</v>
      </c>
      <c r="AB38" s="18">
        <v>14099700.8686</v>
      </c>
      <c r="AD38" s="24" t="s">
        <v>4711</v>
      </c>
      <c r="AF38" s="36" t="str">
        <f t="shared" si="3"/>
        <v>0400336</v>
      </c>
      <c r="AH38" s="17" t="s">
        <v>4711</v>
      </c>
      <c r="AI38" s="18" t="s">
        <v>8546</v>
      </c>
      <c r="AJ38" s="19" t="s">
        <v>7229</v>
      </c>
    </row>
    <row r="39" spans="1:36" x14ac:dyDescent="0.25">
      <c r="A39" s="17">
        <v>607532</v>
      </c>
      <c r="B39" s="18">
        <v>0.47892600000000002</v>
      </c>
      <c r="C39" s="18" t="s">
        <v>1010</v>
      </c>
      <c r="D39" s="18" t="s">
        <v>4711</v>
      </c>
      <c r="E39" s="18" t="s">
        <v>4756</v>
      </c>
      <c r="F39" s="18" t="s">
        <v>952</v>
      </c>
      <c r="G39" s="18" t="s">
        <v>953</v>
      </c>
      <c r="H39" s="18" t="s">
        <v>1011</v>
      </c>
      <c r="I39" s="18" t="s">
        <v>4859</v>
      </c>
      <c r="J39" s="19">
        <v>2009</v>
      </c>
      <c r="K39" s="34" t="s">
        <v>8547</v>
      </c>
      <c r="M39" s="29" t="str">
        <f t="shared" si="4"/>
        <v>YES</v>
      </c>
      <c r="N39" s="9" t="s">
        <v>4658</v>
      </c>
      <c r="O39" s="9">
        <f t="shared" si="5"/>
        <v>1.0004827991828933</v>
      </c>
      <c r="P39" s="9" t="str">
        <f t="shared" si="2"/>
        <v>YES</v>
      </c>
      <c r="Q39" s="9" t="s">
        <v>4658</v>
      </c>
      <c r="R39" s="30" t="s">
        <v>4658</v>
      </c>
      <c r="T39" s="17">
        <v>37</v>
      </c>
      <c r="U39" s="18" t="s">
        <v>4410</v>
      </c>
      <c r="V39" s="18">
        <v>37</v>
      </c>
      <c r="W39" s="18">
        <v>1</v>
      </c>
      <c r="X39" s="18">
        <v>3</v>
      </c>
      <c r="Y39" s="18">
        <v>5</v>
      </c>
      <c r="Z39" s="18">
        <v>30</v>
      </c>
      <c r="AA39" s="18">
        <v>16806.933367900001</v>
      </c>
      <c r="AB39" s="18">
        <v>13345247.523800001</v>
      </c>
      <c r="AD39" s="24" t="s">
        <v>4711</v>
      </c>
      <c r="AF39" s="36" t="str">
        <f t="shared" si="3"/>
        <v>0400337</v>
      </c>
      <c r="AH39" s="17" t="s">
        <v>4711</v>
      </c>
      <c r="AI39" s="18" t="s">
        <v>8547</v>
      </c>
      <c r="AJ39" s="19" t="s">
        <v>7230</v>
      </c>
    </row>
    <row r="40" spans="1:36" x14ac:dyDescent="0.25">
      <c r="A40" s="17">
        <v>607323</v>
      </c>
      <c r="B40" s="18">
        <v>0.49444199999999999</v>
      </c>
      <c r="C40" s="18" t="s">
        <v>988</v>
      </c>
      <c r="D40" s="18" t="s">
        <v>4711</v>
      </c>
      <c r="E40" s="18" t="s">
        <v>4756</v>
      </c>
      <c r="F40" s="18" t="s">
        <v>952</v>
      </c>
      <c r="G40" s="18" t="s">
        <v>953</v>
      </c>
      <c r="H40" s="18" t="s">
        <v>989</v>
      </c>
      <c r="I40" s="18" t="s">
        <v>4859</v>
      </c>
      <c r="J40" s="19">
        <v>2024</v>
      </c>
      <c r="K40" s="34" t="s">
        <v>8548</v>
      </c>
      <c r="M40" s="29" t="str">
        <f t="shared" si="4"/>
        <v>YES</v>
      </c>
      <c r="N40" s="9" t="s">
        <v>4658</v>
      </c>
      <c r="O40" s="9">
        <f t="shared" si="5"/>
        <v>0.97636190927481503</v>
      </c>
      <c r="P40" s="9" t="str">
        <f t="shared" si="2"/>
        <v>YES</v>
      </c>
      <c r="Q40" s="9" t="s">
        <v>4658</v>
      </c>
      <c r="R40" s="30" t="s">
        <v>4658</v>
      </c>
      <c r="T40" s="17">
        <v>38</v>
      </c>
      <c r="U40" s="18" t="s">
        <v>4411</v>
      </c>
      <c r="V40" s="18">
        <v>38</v>
      </c>
      <c r="W40" s="18">
        <v>1</v>
      </c>
      <c r="X40" s="18">
        <v>3</v>
      </c>
      <c r="Y40" s="18">
        <v>5</v>
      </c>
      <c r="Z40" s="18">
        <v>30</v>
      </c>
      <c r="AA40" s="18">
        <v>15941.8846068</v>
      </c>
      <c r="AB40" s="18">
        <v>14117973.7983</v>
      </c>
      <c r="AD40" s="24" t="s">
        <v>4711</v>
      </c>
      <c r="AF40" s="36" t="str">
        <f t="shared" si="3"/>
        <v>0400338</v>
      </c>
      <c r="AH40" s="17" t="s">
        <v>4711</v>
      </c>
      <c r="AI40" s="18" t="s">
        <v>8548</v>
      </c>
      <c r="AJ40" s="19" t="s">
        <v>7231</v>
      </c>
    </row>
    <row r="41" spans="1:36" x14ac:dyDescent="0.25">
      <c r="A41" s="17">
        <v>607287</v>
      </c>
      <c r="B41" s="18">
        <v>0.46657300000000002</v>
      </c>
      <c r="C41" s="18" t="s">
        <v>984</v>
      </c>
      <c r="D41" s="18" t="s">
        <v>4711</v>
      </c>
      <c r="E41" s="18" t="s">
        <v>4756</v>
      </c>
      <c r="F41" s="18" t="s">
        <v>952</v>
      </c>
      <c r="G41" s="18" t="s">
        <v>4758</v>
      </c>
      <c r="H41" s="18" t="s">
        <v>985</v>
      </c>
      <c r="I41" s="18" t="s">
        <v>4859</v>
      </c>
      <c r="J41" s="19">
        <v>1787</v>
      </c>
      <c r="K41" s="34" t="s">
        <v>8549</v>
      </c>
      <c r="M41" s="29" t="str">
        <f t="shared" si="4"/>
        <v>YES</v>
      </c>
      <c r="N41" s="9" t="s">
        <v>4658</v>
      </c>
      <c r="O41" s="9">
        <f t="shared" si="5"/>
        <v>0.96166755081850397</v>
      </c>
      <c r="P41" s="9" t="str">
        <f t="shared" si="2"/>
        <v>NO</v>
      </c>
      <c r="Q41" s="9" t="s">
        <v>4658</v>
      </c>
      <c r="R41" s="30" t="s">
        <v>4658</v>
      </c>
      <c r="T41" s="17">
        <v>39</v>
      </c>
      <c r="U41" s="18" t="s">
        <v>4412</v>
      </c>
      <c r="V41" s="18">
        <v>39</v>
      </c>
      <c r="W41" s="18">
        <v>1</v>
      </c>
      <c r="X41" s="18">
        <v>4</v>
      </c>
      <c r="Y41" s="18">
        <v>5</v>
      </c>
      <c r="Z41" s="18">
        <v>30</v>
      </c>
      <c r="AA41" s="18">
        <v>19122.784746699999</v>
      </c>
      <c r="AB41" s="18">
        <v>13525785.196900001</v>
      </c>
      <c r="AD41" s="24" t="s">
        <v>4711</v>
      </c>
      <c r="AF41" s="36" t="str">
        <f t="shared" si="3"/>
        <v>0400339</v>
      </c>
      <c r="AH41" s="17" t="s">
        <v>4711</v>
      </c>
      <c r="AI41" s="18" t="s">
        <v>8549</v>
      </c>
      <c r="AJ41" s="19" t="s">
        <v>7232</v>
      </c>
    </row>
    <row r="42" spans="1:36" x14ac:dyDescent="0.25">
      <c r="A42" s="17">
        <v>667549</v>
      </c>
      <c r="B42" s="18">
        <v>30.291118000000001</v>
      </c>
      <c r="C42" s="18" t="s">
        <v>965</v>
      </c>
      <c r="D42" s="18" t="s">
        <v>4711</v>
      </c>
      <c r="E42" s="18" t="s">
        <v>4756</v>
      </c>
      <c r="F42" s="18" t="s">
        <v>4758</v>
      </c>
      <c r="G42" s="18" t="s">
        <v>4758</v>
      </c>
      <c r="H42" s="18" t="s">
        <v>966</v>
      </c>
      <c r="I42" s="18" t="s">
        <v>4859</v>
      </c>
      <c r="J42" s="19">
        <v>1196</v>
      </c>
      <c r="K42" s="34" t="s">
        <v>8550</v>
      </c>
      <c r="M42" s="29" t="str">
        <f t="shared" si="4"/>
        <v>YES</v>
      </c>
      <c r="N42" s="9" t="s">
        <v>4658</v>
      </c>
      <c r="O42" s="9">
        <f t="shared" si="5"/>
        <v>1.0024332055806209</v>
      </c>
      <c r="P42" s="9" t="str">
        <f t="shared" si="2"/>
        <v>YES</v>
      </c>
      <c r="Q42" s="9" t="s">
        <v>4658</v>
      </c>
      <c r="R42" s="30" t="s">
        <v>4658</v>
      </c>
      <c r="T42" s="17">
        <v>40</v>
      </c>
      <c r="U42" s="18" t="s">
        <v>4413</v>
      </c>
      <c r="V42" s="18">
        <v>40</v>
      </c>
      <c r="W42" s="18">
        <v>2</v>
      </c>
      <c r="X42" s="18">
        <v>5</v>
      </c>
      <c r="Y42" s="18">
        <v>5</v>
      </c>
      <c r="Z42" s="18">
        <v>25</v>
      </c>
      <c r="AA42" s="18">
        <v>231110.75310999999</v>
      </c>
      <c r="AB42" s="18">
        <v>842418127.56200004</v>
      </c>
      <c r="AD42" s="24" t="s">
        <v>4711</v>
      </c>
      <c r="AF42" s="36" t="str">
        <f t="shared" si="3"/>
        <v>0400340</v>
      </c>
      <c r="AH42" s="17" t="s">
        <v>4711</v>
      </c>
      <c r="AI42" s="18" t="s">
        <v>8550</v>
      </c>
      <c r="AJ42" s="19" t="s">
        <v>7233</v>
      </c>
    </row>
    <row r="43" spans="1:36" x14ac:dyDescent="0.25">
      <c r="A43" s="17">
        <v>667428</v>
      </c>
      <c r="B43" s="18">
        <v>0.55940800000000002</v>
      </c>
      <c r="C43" s="18" t="s">
        <v>951</v>
      </c>
      <c r="D43" s="18" t="s">
        <v>4711</v>
      </c>
      <c r="E43" s="18" t="s">
        <v>4756</v>
      </c>
      <c r="F43" s="18" t="s">
        <v>952</v>
      </c>
      <c r="G43" s="18" t="s">
        <v>953</v>
      </c>
      <c r="H43" s="18" t="s">
        <v>954</v>
      </c>
      <c r="I43" s="18" t="s">
        <v>4859</v>
      </c>
      <c r="J43" s="19">
        <v>1725</v>
      </c>
      <c r="K43" s="34" t="s">
        <v>8551</v>
      </c>
      <c r="M43" s="29" t="str">
        <f t="shared" si="4"/>
        <v>YES</v>
      </c>
      <c r="N43" s="9" t="s">
        <v>4658</v>
      </c>
      <c r="O43" s="9">
        <f t="shared" si="5"/>
        <v>1.000424930351596</v>
      </c>
      <c r="P43" s="9" t="str">
        <f t="shared" si="2"/>
        <v>YES</v>
      </c>
      <c r="Q43" s="9" t="s">
        <v>4658</v>
      </c>
      <c r="R43" s="30" t="s">
        <v>4658</v>
      </c>
      <c r="T43" s="17">
        <v>41</v>
      </c>
      <c r="U43" s="18" t="s">
        <v>4414</v>
      </c>
      <c r="V43" s="18">
        <v>41</v>
      </c>
      <c r="W43" s="18">
        <v>1</v>
      </c>
      <c r="X43" s="18">
        <v>4</v>
      </c>
      <c r="Y43" s="18">
        <v>5</v>
      </c>
      <c r="Z43" s="18">
        <v>30</v>
      </c>
      <c r="AA43" s="18">
        <v>16874.35457</v>
      </c>
      <c r="AB43" s="18">
        <v>15588775.8432</v>
      </c>
      <c r="AD43" s="24" t="s">
        <v>4711</v>
      </c>
      <c r="AF43" s="36" t="str">
        <f t="shared" si="3"/>
        <v>0400341</v>
      </c>
      <c r="AH43" s="17" t="s">
        <v>4711</v>
      </c>
      <c r="AI43" s="18" t="s">
        <v>8551</v>
      </c>
      <c r="AJ43" s="19" t="s">
        <v>7234</v>
      </c>
    </row>
    <row r="44" spans="1:36" x14ac:dyDescent="0.25">
      <c r="A44" s="17">
        <v>667467</v>
      </c>
      <c r="B44" s="18">
        <v>4.2035010000000002</v>
      </c>
      <c r="C44" s="18" t="s">
        <v>957</v>
      </c>
      <c r="D44" s="18" t="s">
        <v>4711</v>
      </c>
      <c r="E44" s="18" t="s">
        <v>4756</v>
      </c>
      <c r="F44" s="18" t="s">
        <v>952</v>
      </c>
      <c r="G44" s="18" t="s">
        <v>4758</v>
      </c>
      <c r="H44" s="18" t="s">
        <v>958</v>
      </c>
      <c r="I44" s="18" t="s">
        <v>4859</v>
      </c>
      <c r="J44" s="19">
        <v>3352</v>
      </c>
      <c r="K44" s="34" t="s">
        <v>8552</v>
      </c>
      <c r="M44" s="29" t="str">
        <f t="shared" si="4"/>
        <v>YES</v>
      </c>
      <c r="N44" s="9" t="s">
        <v>4658</v>
      </c>
      <c r="O44" s="9">
        <f t="shared" si="5"/>
        <v>1.0017772598203436</v>
      </c>
      <c r="P44" s="9" t="str">
        <f t="shared" si="2"/>
        <v>YES</v>
      </c>
      <c r="Q44" s="9" t="s">
        <v>4658</v>
      </c>
      <c r="R44" s="30" t="s">
        <v>4658</v>
      </c>
      <c r="T44" s="17">
        <v>42</v>
      </c>
      <c r="U44" s="18" t="s">
        <v>4415</v>
      </c>
      <c r="V44" s="18">
        <v>42</v>
      </c>
      <c r="W44" s="18">
        <v>1</v>
      </c>
      <c r="X44" s="18">
        <v>3</v>
      </c>
      <c r="Y44" s="18">
        <v>5</v>
      </c>
      <c r="Z44" s="18">
        <v>30</v>
      </c>
      <c r="AA44" s="18">
        <v>50070.325156699997</v>
      </c>
      <c r="AB44" s="18">
        <v>116978980.237</v>
      </c>
      <c r="AD44" s="24" t="s">
        <v>4711</v>
      </c>
      <c r="AF44" s="36" t="str">
        <f t="shared" si="3"/>
        <v>0400342</v>
      </c>
      <c r="AH44" s="17" t="s">
        <v>4711</v>
      </c>
      <c r="AI44" s="18" t="s">
        <v>8552</v>
      </c>
      <c r="AJ44" s="19" t="s">
        <v>7235</v>
      </c>
    </row>
    <row r="45" spans="1:36" x14ac:dyDescent="0.25">
      <c r="A45" s="17">
        <v>607395</v>
      </c>
      <c r="B45" s="18">
        <v>1.089488</v>
      </c>
      <c r="C45" s="18" t="s">
        <v>996</v>
      </c>
      <c r="D45" s="18" t="s">
        <v>4711</v>
      </c>
      <c r="E45" s="18" t="s">
        <v>4756</v>
      </c>
      <c r="F45" s="18" t="s">
        <v>952</v>
      </c>
      <c r="G45" s="18" t="s">
        <v>953</v>
      </c>
      <c r="H45" s="18" t="s">
        <v>997</v>
      </c>
      <c r="I45" s="18" t="s">
        <v>4859</v>
      </c>
      <c r="J45" s="19">
        <v>2701</v>
      </c>
      <c r="K45" s="34" t="s">
        <v>8553</v>
      </c>
      <c r="M45" s="29" t="str">
        <f t="shared" si="4"/>
        <v>YES</v>
      </c>
      <c r="N45" s="9" t="s">
        <v>4658</v>
      </c>
      <c r="O45" s="9">
        <f t="shared" si="5"/>
        <v>1.0083960827323266</v>
      </c>
      <c r="P45" s="9" t="str">
        <f t="shared" si="2"/>
        <v>YES</v>
      </c>
      <c r="Q45" s="9" t="s">
        <v>4658</v>
      </c>
      <c r="R45" s="30" t="s">
        <v>4658</v>
      </c>
      <c r="T45" s="17">
        <v>43</v>
      </c>
      <c r="U45" s="18" t="s">
        <v>4416</v>
      </c>
      <c r="V45" s="18">
        <v>43</v>
      </c>
      <c r="W45" s="18">
        <v>1</v>
      </c>
      <c r="X45" s="18">
        <v>4</v>
      </c>
      <c r="Y45" s="18">
        <v>5</v>
      </c>
      <c r="Z45" s="18">
        <v>30</v>
      </c>
      <c r="AA45" s="18">
        <v>22232.325743599999</v>
      </c>
      <c r="AB45" s="18">
        <v>30120289.813999999</v>
      </c>
      <c r="AD45" s="24" t="s">
        <v>4711</v>
      </c>
      <c r="AF45" s="36" t="str">
        <f t="shared" si="3"/>
        <v>0400343</v>
      </c>
      <c r="AH45" s="17" t="s">
        <v>4711</v>
      </c>
      <c r="AI45" s="18" t="s">
        <v>8553</v>
      </c>
      <c r="AJ45" s="19" t="s">
        <v>7236</v>
      </c>
    </row>
    <row r="46" spans="1:36" x14ac:dyDescent="0.25">
      <c r="A46" s="17">
        <v>607415</v>
      </c>
      <c r="B46" s="18">
        <v>3.3258930000000002</v>
      </c>
      <c r="C46" s="18" t="s">
        <v>998</v>
      </c>
      <c r="D46" s="18" t="s">
        <v>4711</v>
      </c>
      <c r="E46" s="18" t="s">
        <v>4756</v>
      </c>
      <c r="F46" s="18" t="s">
        <v>4758</v>
      </c>
      <c r="G46" s="18" t="s">
        <v>4758</v>
      </c>
      <c r="H46" s="18" t="s">
        <v>999</v>
      </c>
      <c r="I46" s="18" t="s">
        <v>4859</v>
      </c>
      <c r="J46" s="19">
        <v>2858</v>
      </c>
      <c r="K46" s="34" t="s">
        <v>8554</v>
      </c>
      <c r="M46" s="29" t="str">
        <f t="shared" si="4"/>
        <v>YES</v>
      </c>
      <c r="N46" s="9" t="s">
        <v>4658</v>
      </c>
      <c r="O46" s="9">
        <f t="shared" si="5"/>
        <v>0.99633726928933619</v>
      </c>
      <c r="P46" s="9" t="str">
        <f t="shared" si="2"/>
        <v>YES</v>
      </c>
      <c r="Q46" s="9" t="s">
        <v>4658</v>
      </c>
      <c r="R46" s="30" t="s">
        <v>4658</v>
      </c>
      <c r="T46" s="17">
        <v>44</v>
      </c>
      <c r="U46" s="18" t="s">
        <v>4417</v>
      </c>
      <c r="V46" s="18">
        <v>44</v>
      </c>
      <c r="W46" s="18">
        <v>1</v>
      </c>
      <c r="X46" s="18">
        <v>5</v>
      </c>
      <c r="Y46" s="18">
        <v>5</v>
      </c>
      <c r="Z46" s="18">
        <v>25</v>
      </c>
      <c r="AA46" s="18">
        <v>48124.0384079</v>
      </c>
      <c r="AB46" s="18">
        <v>93061434.384900004</v>
      </c>
      <c r="AD46" s="24" t="s">
        <v>4711</v>
      </c>
      <c r="AF46" s="36" t="str">
        <f t="shared" si="3"/>
        <v>0400344</v>
      </c>
      <c r="AH46" s="17" t="s">
        <v>4711</v>
      </c>
      <c r="AI46" s="18" t="s">
        <v>8554</v>
      </c>
      <c r="AJ46" s="19" t="s">
        <v>7237</v>
      </c>
    </row>
    <row r="47" spans="1:36" x14ac:dyDescent="0.25">
      <c r="A47" s="17">
        <v>607255</v>
      </c>
      <c r="B47" s="18">
        <v>162.34372200000001</v>
      </c>
      <c r="C47" s="18" t="s">
        <v>982</v>
      </c>
      <c r="D47" s="18" t="s">
        <v>4711</v>
      </c>
      <c r="E47" s="18" t="s">
        <v>4756</v>
      </c>
      <c r="F47" s="18" t="s">
        <v>4758</v>
      </c>
      <c r="G47" s="18" t="s">
        <v>4758</v>
      </c>
      <c r="H47" s="18" t="s">
        <v>983</v>
      </c>
      <c r="I47" s="18" t="s">
        <v>4859</v>
      </c>
      <c r="J47" s="19">
        <v>5622</v>
      </c>
      <c r="K47" s="34" t="s">
        <v>8555</v>
      </c>
      <c r="M47" s="29" t="str">
        <f t="shared" si="4"/>
        <v>YES</v>
      </c>
      <c r="N47" s="9" t="s">
        <v>4658</v>
      </c>
      <c r="O47" s="9">
        <f t="shared" si="5"/>
        <v>1.0015433370232121</v>
      </c>
      <c r="P47" s="9" t="str">
        <f t="shared" si="2"/>
        <v>YES</v>
      </c>
      <c r="Q47" s="9" t="s">
        <v>4658</v>
      </c>
      <c r="R47" s="30" t="s">
        <v>4658</v>
      </c>
      <c r="T47" s="17">
        <v>45</v>
      </c>
      <c r="U47" s="18" t="s">
        <v>4418</v>
      </c>
      <c r="V47" s="18">
        <v>45</v>
      </c>
      <c r="W47" s="18">
        <v>3</v>
      </c>
      <c r="X47" s="18">
        <v>3</v>
      </c>
      <c r="Y47" s="18">
        <v>5</v>
      </c>
      <c r="Z47" s="18">
        <v>30</v>
      </c>
      <c r="AA47" s="18">
        <v>409924.53336100001</v>
      </c>
      <c r="AB47" s="18">
        <v>4518909019.8100004</v>
      </c>
      <c r="AD47" s="24" t="s">
        <v>4711</v>
      </c>
      <c r="AF47" s="36" t="str">
        <f t="shared" si="3"/>
        <v>0400345</v>
      </c>
      <c r="AH47" s="17" t="s">
        <v>4711</v>
      </c>
      <c r="AI47" s="18" t="s">
        <v>8555</v>
      </c>
      <c r="AJ47" s="19" t="s">
        <v>7238</v>
      </c>
    </row>
    <row r="48" spans="1:36" x14ac:dyDescent="0.25">
      <c r="A48" s="17">
        <v>607304</v>
      </c>
      <c r="B48" s="18">
        <v>0.50093699999999997</v>
      </c>
      <c r="C48" s="18" t="s">
        <v>986</v>
      </c>
      <c r="D48" s="18" t="s">
        <v>4711</v>
      </c>
      <c r="E48" s="18" t="s">
        <v>4756</v>
      </c>
      <c r="F48" s="18" t="s">
        <v>952</v>
      </c>
      <c r="G48" s="18" t="s">
        <v>4758</v>
      </c>
      <c r="H48" s="18" t="s">
        <v>987</v>
      </c>
      <c r="I48" s="18" t="s">
        <v>4859</v>
      </c>
      <c r="J48" s="19">
        <v>1788</v>
      </c>
      <c r="K48" s="34" t="s">
        <v>8556</v>
      </c>
      <c r="M48" s="29" t="str">
        <f t="shared" si="4"/>
        <v>YES</v>
      </c>
      <c r="N48" s="9" t="s">
        <v>4658</v>
      </c>
      <c r="O48" s="9">
        <f t="shared" si="5"/>
        <v>0.98012812333254318</v>
      </c>
      <c r="P48" s="9" t="str">
        <f t="shared" si="2"/>
        <v>YES</v>
      </c>
      <c r="Q48" s="9" t="s">
        <v>4658</v>
      </c>
      <c r="R48" s="30" t="s">
        <v>4658</v>
      </c>
      <c r="T48" s="17">
        <v>46</v>
      </c>
      <c r="U48" s="18" t="s">
        <v>4419</v>
      </c>
      <c r="V48" s="18">
        <v>46</v>
      </c>
      <c r="W48" s="18">
        <v>1</v>
      </c>
      <c r="X48" s="18">
        <v>3</v>
      </c>
      <c r="Y48" s="18">
        <v>5</v>
      </c>
      <c r="Z48" s="18">
        <v>30</v>
      </c>
      <c r="AA48" s="18">
        <v>15915.0163199</v>
      </c>
      <c r="AB48" s="18">
        <v>14248465.816199999</v>
      </c>
      <c r="AD48" s="24" t="s">
        <v>4711</v>
      </c>
      <c r="AF48" s="36" t="str">
        <f t="shared" si="3"/>
        <v>0400346</v>
      </c>
      <c r="AH48" s="17" t="s">
        <v>4711</v>
      </c>
      <c r="AI48" s="18" t="s">
        <v>8556</v>
      </c>
      <c r="AJ48" s="19" t="s">
        <v>7239</v>
      </c>
    </row>
    <row r="49" spans="1:36" x14ac:dyDescent="0.25">
      <c r="A49" s="17">
        <v>607514</v>
      </c>
      <c r="B49" s="18">
        <v>0.49210300000000001</v>
      </c>
      <c r="C49" s="18" t="s">
        <v>1008</v>
      </c>
      <c r="D49" s="18" t="s">
        <v>4711</v>
      </c>
      <c r="E49" s="18" t="s">
        <v>4756</v>
      </c>
      <c r="F49" s="18" t="s">
        <v>952</v>
      </c>
      <c r="G49" s="18" t="s">
        <v>4758</v>
      </c>
      <c r="H49" s="18" t="s">
        <v>1009</v>
      </c>
      <c r="I49" s="18" t="s">
        <v>4859</v>
      </c>
      <c r="J49" s="19">
        <v>1670</v>
      </c>
      <c r="K49" s="34" t="s">
        <v>8557</v>
      </c>
      <c r="M49" s="29" t="str">
        <f t="shared" si="4"/>
        <v>YES</v>
      </c>
      <c r="N49" s="9" t="s">
        <v>4658</v>
      </c>
      <c r="O49" s="9">
        <f t="shared" si="5"/>
        <v>0.99342929980600758</v>
      </c>
      <c r="P49" s="9" t="str">
        <f t="shared" si="2"/>
        <v>YES</v>
      </c>
      <c r="Q49" s="9" t="s">
        <v>4658</v>
      </c>
      <c r="R49" s="30" t="s">
        <v>4658</v>
      </c>
      <c r="T49" s="17">
        <v>47</v>
      </c>
      <c r="U49" s="18" t="s">
        <v>4420</v>
      </c>
      <c r="V49" s="18">
        <v>47</v>
      </c>
      <c r="W49" s="18">
        <v>1</v>
      </c>
      <c r="X49" s="18">
        <v>4</v>
      </c>
      <c r="Y49" s="18">
        <v>5</v>
      </c>
      <c r="Z49" s="18">
        <v>30</v>
      </c>
      <c r="AA49" s="18">
        <v>17172.9544432</v>
      </c>
      <c r="AB49" s="18">
        <v>13809784.2271</v>
      </c>
      <c r="AD49" s="24" t="s">
        <v>4711</v>
      </c>
      <c r="AF49" s="36" t="str">
        <f t="shared" si="3"/>
        <v>0400347</v>
      </c>
      <c r="AH49" s="17" t="s">
        <v>4711</v>
      </c>
      <c r="AI49" s="18" t="s">
        <v>8557</v>
      </c>
      <c r="AJ49" s="19" t="s">
        <v>7240</v>
      </c>
    </row>
    <row r="50" spans="1:36" x14ac:dyDescent="0.25">
      <c r="A50" s="17">
        <v>607472</v>
      </c>
      <c r="B50" s="18">
        <v>0.902335</v>
      </c>
      <c r="C50" s="18" t="s">
        <v>1004</v>
      </c>
      <c r="D50" s="18" t="s">
        <v>4711</v>
      </c>
      <c r="E50" s="18" t="s">
        <v>4756</v>
      </c>
      <c r="F50" s="18" t="s">
        <v>952</v>
      </c>
      <c r="G50" s="18" t="s">
        <v>953</v>
      </c>
      <c r="H50" s="18" t="s">
        <v>1005</v>
      </c>
      <c r="I50" s="18" t="s">
        <v>4859</v>
      </c>
      <c r="J50" s="19">
        <v>1951</v>
      </c>
      <c r="K50" s="34" t="s">
        <v>8558</v>
      </c>
      <c r="M50" s="29" t="str">
        <f t="shared" si="4"/>
        <v>YES</v>
      </c>
      <c r="N50" s="9" t="s">
        <v>4658</v>
      </c>
      <c r="O50" s="9">
        <f t="shared" si="5"/>
        <v>1.0003991723667065</v>
      </c>
      <c r="P50" s="9" t="str">
        <f t="shared" si="2"/>
        <v>YES</v>
      </c>
      <c r="Q50" s="9" t="s">
        <v>4658</v>
      </c>
      <c r="R50" s="30" t="s">
        <v>4658</v>
      </c>
      <c r="T50" s="17">
        <v>48</v>
      </c>
      <c r="U50" s="18" t="s">
        <v>4421</v>
      </c>
      <c r="V50" s="18">
        <v>48</v>
      </c>
      <c r="W50" s="18">
        <v>1</v>
      </c>
      <c r="X50" s="18">
        <v>4</v>
      </c>
      <c r="Y50" s="18">
        <v>5</v>
      </c>
      <c r="Z50" s="18">
        <v>30</v>
      </c>
      <c r="AA50" s="18">
        <v>21467.273136</v>
      </c>
      <c r="AB50" s="18">
        <v>25145618.627900001</v>
      </c>
      <c r="AD50" s="24" t="s">
        <v>4711</v>
      </c>
      <c r="AF50" s="36" t="str">
        <f t="shared" si="3"/>
        <v>0400348</v>
      </c>
      <c r="AH50" s="17" t="s">
        <v>4711</v>
      </c>
      <c r="AI50" s="18" t="s">
        <v>8558</v>
      </c>
      <c r="AJ50" s="19" t="s">
        <v>7241</v>
      </c>
    </row>
    <row r="51" spans="1:36" x14ac:dyDescent="0.25">
      <c r="A51" s="17">
        <v>667570</v>
      </c>
      <c r="B51" s="18">
        <v>30.841722000000001</v>
      </c>
      <c r="C51" s="18" t="s">
        <v>967</v>
      </c>
      <c r="D51" s="18" t="s">
        <v>4711</v>
      </c>
      <c r="E51" s="18" t="s">
        <v>4756</v>
      </c>
      <c r="F51" s="18" t="s">
        <v>4861</v>
      </c>
      <c r="G51" s="18" t="s">
        <v>4758</v>
      </c>
      <c r="H51" s="18" t="s">
        <v>968</v>
      </c>
      <c r="I51" s="18" t="s">
        <v>4859</v>
      </c>
      <c r="J51" s="19">
        <v>2210</v>
      </c>
      <c r="K51" s="34" t="s">
        <v>8559</v>
      </c>
      <c r="M51" s="29" t="str">
        <f t="shared" si="4"/>
        <v>YES</v>
      </c>
      <c r="N51" s="9" t="s">
        <v>4658</v>
      </c>
      <c r="O51" s="9">
        <f t="shared" si="5"/>
        <v>0.99886710352167773</v>
      </c>
      <c r="P51" s="9" t="str">
        <f t="shared" si="2"/>
        <v>YES</v>
      </c>
      <c r="Q51" s="9" t="s">
        <v>4658</v>
      </c>
      <c r="R51" s="30" t="s">
        <v>4658</v>
      </c>
      <c r="T51" s="17">
        <v>49</v>
      </c>
      <c r="U51" s="18" t="s">
        <v>4422</v>
      </c>
      <c r="V51" s="18">
        <v>49</v>
      </c>
      <c r="W51" s="18">
        <v>2</v>
      </c>
      <c r="X51" s="18">
        <v>5</v>
      </c>
      <c r="Y51" s="18">
        <v>5</v>
      </c>
      <c r="Z51" s="18">
        <v>25</v>
      </c>
      <c r="AA51" s="18">
        <v>151319.574777</v>
      </c>
      <c r="AB51" s="18">
        <v>860793052.02199996</v>
      </c>
      <c r="AD51" s="24" t="s">
        <v>4711</v>
      </c>
      <c r="AF51" s="36" t="str">
        <f t="shared" si="3"/>
        <v>0400349</v>
      </c>
      <c r="AH51" s="17" t="s">
        <v>4711</v>
      </c>
      <c r="AI51" s="18" t="s">
        <v>8559</v>
      </c>
      <c r="AJ51" s="19" t="s">
        <v>7242</v>
      </c>
    </row>
    <row r="52" spans="1:36" x14ac:dyDescent="0.25">
      <c r="A52" s="17">
        <v>607570</v>
      </c>
      <c r="B52" s="18">
        <v>0.23952200000000001</v>
      </c>
      <c r="C52" s="18" t="s">
        <v>1014</v>
      </c>
      <c r="D52" s="18" t="s">
        <v>4711</v>
      </c>
      <c r="E52" s="18" t="s">
        <v>4756</v>
      </c>
      <c r="F52" s="18" t="s">
        <v>952</v>
      </c>
      <c r="G52" s="18" t="s">
        <v>953</v>
      </c>
      <c r="H52" s="18" t="s">
        <v>1015</v>
      </c>
      <c r="I52" s="18" t="s">
        <v>4859</v>
      </c>
      <c r="J52" s="19">
        <v>1254</v>
      </c>
      <c r="K52" s="34" t="s">
        <v>8560</v>
      </c>
      <c r="M52" s="29" t="str">
        <f t="shared" si="4"/>
        <v>YES</v>
      </c>
      <c r="N52" s="9" t="s">
        <v>4658</v>
      </c>
      <c r="O52" s="9">
        <f t="shared" si="5"/>
        <v>1.0001608301299323</v>
      </c>
      <c r="P52" s="9" t="str">
        <f t="shared" si="2"/>
        <v>YES</v>
      </c>
      <c r="Q52" s="9" t="s">
        <v>4658</v>
      </c>
      <c r="R52" s="30" t="s">
        <v>4658</v>
      </c>
      <c r="T52" s="17">
        <v>50</v>
      </c>
      <c r="U52" s="18" t="s">
        <v>4423</v>
      </c>
      <c r="V52" s="18">
        <v>50</v>
      </c>
      <c r="W52" s="18">
        <v>1</v>
      </c>
      <c r="X52" s="18">
        <v>4</v>
      </c>
      <c r="Y52" s="18">
        <v>5</v>
      </c>
      <c r="Z52" s="18">
        <v>30</v>
      </c>
      <c r="AA52" s="18">
        <v>11227.3133113</v>
      </c>
      <c r="AB52" s="18">
        <v>6676416.3558900002</v>
      </c>
      <c r="AD52" s="24" t="s">
        <v>4711</v>
      </c>
      <c r="AF52" s="36" t="str">
        <f t="shared" si="3"/>
        <v>0400350</v>
      </c>
      <c r="AH52" s="17" t="s">
        <v>4711</v>
      </c>
      <c r="AI52" s="18" t="s">
        <v>8560</v>
      </c>
      <c r="AJ52" s="19" t="s">
        <v>7243</v>
      </c>
    </row>
    <row r="53" spans="1:36" x14ac:dyDescent="0.25">
      <c r="A53" s="17">
        <v>404521</v>
      </c>
      <c r="B53" s="18">
        <v>22.656362999999999</v>
      </c>
      <c r="C53" s="18" t="s">
        <v>912</v>
      </c>
      <c r="D53" s="18" t="s">
        <v>4711</v>
      </c>
      <c r="E53" s="18" t="s">
        <v>4756</v>
      </c>
      <c r="F53" s="18" t="s">
        <v>4861</v>
      </c>
      <c r="G53" s="18" t="s">
        <v>4758</v>
      </c>
      <c r="H53" s="18" t="s">
        <v>913</v>
      </c>
      <c r="I53" s="18" t="s">
        <v>4859</v>
      </c>
      <c r="J53" s="19">
        <v>2025</v>
      </c>
      <c r="K53" s="34" t="s">
        <v>8561</v>
      </c>
      <c r="M53" s="29" t="str">
        <f t="shared" si="4"/>
        <v>YES</v>
      </c>
      <c r="N53" s="9" t="s">
        <v>4658</v>
      </c>
      <c r="O53" s="9">
        <f t="shared" si="5"/>
        <v>0.98495755224707338</v>
      </c>
      <c r="P53" s="9" t="str">
        <f t="shared" si="2"/>
        <v>YES</v>
      </c>
      <c r="Q53" s="9" t="s">
        <v>4658</v>
      </c>
      <c r="R53" s="30" t="s">
        <v>4658</v>
      </c>
      <c r="T53" s="17">
        <v>51</v>
      </c>
      <c r="U53" s="18" t="s">
        <v>4424</v>
      </c>
      <c r="V53" s="18">
        <v>51</v>
      </c>
      <c r="W53" s="18">
        <v>1</v>
      </c>
      <c r="X53" s="18">
        <v>5</v>
      </c>
      <c r="Y53" s="18">
        <v>5</v>
      </c>
      <c r="Z53" s="18">
        <v>25</v>
      </c>
      <c r="AA53" s="18">
        <v>135618.45071400001</v>
      </c>
      <c r="AB53" s="18">
        <v>641269411.88300002</v>
      </c>
      <c r="AD53" s="24" t="s">
        <v>4711</v>
      </c>
      <c r="AF53" s="36" t="str">
        <f t="shared" si="3"/>
        <v>0400351</v>
      </c>
      <c r="AH53" s="17" t="s">
        <v>4711</v>
      </c>
      <c r="AI53" s="18" t="s">
        <v>8561</v>
      </c>
      <c r="AJ53" s="19" t="s">
        <v>7244</v>
      </c>
    </row>
    <row r="54" spans="1:36" x14ac:dyDescent="0.25">
      <c r="A54" s="17">
        <v>667447</v>
      </c>
      <c r="B54" s="18">
        <v>3.138633</v>
      </c>
      <c r="C54" s="18" t="s">
        <v>955</v>
      </c>
      <c r="D54" s="18" t="s">
        <v>4711</v>
      </c>
      <c r="E54" s="18" t="s">
        <v>4756</v>
      </c>
      <c r="F54" s="18" t="s">
        <v>4758</v>
      </c>
      <c r="G54" s="18" t="s">
        <v>4758</v>
      </c>
      <c r="H54" s="18" t="s">
        <v>956</v>
      </c>
      <c r="I54" s="18" t="s">
        <v>4859</v>
      </c>
      <c r="J54" s="19">
        <v>2243</v>
      </c>
      <c r="K54" s="34" t="s">
        <v>8562</v>
      </c>
      <c r="M54" s="29" t="str">
        <f t="shared" si="4"/>
        <v>YES</v>
      </c>
      <c r="N54" s="9" t="s">
        <v>4658</v>
      </c>
      <c r="O54" s="9">
        <f t="shared" si="5"/>
        <v>1.0316155743134128</v>
      </c>
      <c r="P54" s="9" t="str">
        <f>IF(O54&gt;0.970001,IF(O54&lt;1.02999,"YES","NO"),"NO")</f>
        <v>NO</v>
      </c>
      <c r="Q54" s="9" t="s">
        <v>4658</v>
      </c>
      <c r="R54" s="30" t="s">
        <v>4658</v>
      </c>
      <c r="T54" s="17">
        <v>52</v>
      </c>
      <c r="U54" s="18" t="s">
        <v>4425</v>
      </c>
      <c r="V54" s="18">
        <v>52</v>
      </c>
      <c r="W54" s="18">
        <v>1</v>
      </c>
      <c r="X54" s="18">
        <v>5</v>
      </c>
      <c r="Y54" s="18">
        <v>5</v>
      </c>
      <c r="Z54" s="18">
        <v>30</v>
      </c>
      <c r="AA54" s="18">
        <v>43993.373048900001</v>
      </c>
      <c r="AB54" s="18">
        <v>84818481.230700001</v>
      </c>
      <c r="AD54" s="24" t="s">
        <v>4711</v>
      </c>
      <c r="AF54" s="36" t="str">
        <f t="shared" si="3"/>
        <v>0400352</v>
      </c>
      <c r="AH54" s="17" t="s">
        <v>4711</v>
      </c>
      <c r="AI54" s="18" t="s">
        <v>8562</v>
      </c>
      <c r="AJ54" s="19" t="s">
        <v>7245</v>
      </c>
    </row>
    <row r="55" spans="1:36" x14ac:dyDescent="0.25">
      <c r="A55" s="17">
        <v>607436</v>
      </c>
      <c r="B55" s="18">
        <v>0.94839799999999996</v>
      </c>
      <c r="C55" s="18" t="s">
        <v>1000</v>
      </c>
      <c r="D55" s="18" t="s">
        <v>4711</v>
      </c>
      <c r="E55" s="18" t="s">
        <v>4756</v>
      </c>
      <c r="F55" s="18" t="s">
        <v>952</v>
      </c>
      <c r="G55" s="18" t="s">
        <v>953</v>
      </c>
      <c r="H55" s="18" t="s">
        <v>1001</v>
      </c>
      <c r="I55" s="18" t="s">
        <v>4859</v>
      </c>
      <c r="J55" s="19">
        <v>3092</v>
      </c>
      <c r="K55" s="34" t="s">
        <v>8563</v>
      </c>
      <c r="M55" s="29" t="str">
        <f t="shared" si="4"/>
        <v>YES</v>
      </c>
      <c r="N55" s="9" t="s">
        <v>4658</v>
      </c>
      <c r="O55" s="9">
        <f t="shared" si="5"/>
        <v>0.97475329704906055</v>
      </c>
      <c r="P55" s="9" t="str">
        <f t="shared" ref="P55:P66" si="6">IF(O55&gt;0.970001,IF(O55&lt;1.02999,"YES","NO"),"NO")</f>
        <v>YES</v>
      </c>
      <c r="Q55" s="9" t="s">
        <v>4658</v>
      </c>
      <c r="R55" s="30" t="s">
        <v>4658</v>
      </c>
      <c r="T55" s="17">
        <v>53</v>
      </c>
      <c r="U55" s="18" t="s">
        <v>4426</v>
      </c>
      <c r="V55" s="18">
        <v>53</v>
      </c>
      <c r="W55" s="18">
        <v>1</v>
      </c>
      <c r="X55" s="18">
        <v>4</v>
      </c>
      <c r="Y55" s="18">
        <v>5</v>
      </c>
      <c r="Z55" s="18">
        <v>30</v>
      </c>
      <c r="AA55" s="18">
        <v>24559.317413299999</v>
      </c>
      <c r="AB55" s="18">
        <v>27124626.1831</v>
      </c>
      <c r="AD55" s="24" t="s">
        <v>4711</v>
      </c>
      <c r="AF55" s="36" t="str">
        <f t="shared" si="3"/>
        <v>0400353</v>
      </c>
      <c r="AH55" s="17" t="s">
        <v>4711</v>
      </c>
      <c r="AI55" s="18" t="s">
        <v>8563</v>
      </c>
      <c r="AJ55" s="19" t="s">
        <v>7246</v>
      </c>
    </row>
    <row r="56" spans="1:36" x14ac:dyDescent="0.25">
      <c r="A56" s="17">
        <v>607492</v>
      </c>
      <c r="B56" s="18">
        <v>1.907462</v>
      </c>
      <c r="C56" s="18" t="s">
        <v>1006</v>
      </c>
      <c r="D56" s="18" t="s">
        <v>4711</v>
      </c>
      <c r="E56" s="18" t="s">
        <v>4756</v>
      </c>
      <c r="F56" s="18" t="s">
        <v>952</v>
      </c>
      <c r="G56" s="18" t="s">
        <v>4758</v>
      </c>
      <c r="H56" s="18" t="s">
        <v>1007</v>
      </c>
      <c r="I56" s="18" t="s">
        <v>4859</v>
      </c>
      <c r="J56" s="19">
        <v>3281</v>
      </c>
      <c r="K56" s="34" t="s">
        <v>8564</v>
      </c>
      <c r="M56" s="29" t="str">
        <f t="shared" si="4"/>
        <v>YES</v>
      </c>
      <c r="N56" s="9" t="s">
        <v>4658</v>
      </c>
      <c r="O56" s="9">
        <f t="shared" si="5"/>
        <v>1.005476685111161</v>
      </c>
      <c r="P56" s="9" t="str">
        <f t="shared" si="6"/>
        <v>YES</v>
      </c>
      <c r="Q56" s="9" t="s">
        <v>4658</v>
      </c>
      <c r="R56" s="30" t="s">
        <v>4658</v>
      </c>
      <c r="T56" s="17">
        <v>54</v>
      </c>
      <c r="U56" s="18" t="s">
        <v>4427</v>
      </c>
      <c r="V56" s="18">
        <v>54</v>
      </c>
      <c r="W56" s="18">
        <v>1</v>
      </c>
      <c r="X56" s="18">
        <v>4</v>
      </c>
      <c r="Y56" s="18">
        <v>5</v>
      </c>
      <c r="Z56" s="18">
        <v>30</v>
      </c>
      <c r="AA56" s="18">
        <v>30145.415047400002</v>
      </c>
      <c r="AB56" s="18">
        <v>52887341.306100003</v>
      </c>
      <c r="AD56" s="24" t="s">
        <v>4711</v>
      </c>
      <c r="AF56" s="36" t="str">
        <f t="shared" si="3"/>
        <v>0400354</v>
      </c>
      <c r="AH56" s="17" t="s">
        <v>4711</v>
      </c>
      <c r="AI56" s="18" t="s">
        <v>8564</v>
      </c>
      <c r="AJ56" s="19" t="s">
        <v>7247</v>
      </c>
    </row>
    <row r="57" spans="1:36" x14ac:dyDescent="0.25">
      <c r="A57" s="17">
        <v>607340</v>
      </c>
      <c r="B57" s="18">
        <v>1.901489</v>
      </c>
      <c r="C57" s="18" t="s">
        <v>990</v>
      </c>
      <c r="D57" s="18" t="s">
        <v>4711</v>
      </c>
      <c r="E57" s="18" t="s">
        <v>4756</v>
      </c>
      <c r="F57" s="18" t="s">
        <v>4861</v>
      </c>
      <c r="G57" s="18" t="s">
        <v>917</v>
      </c>
      <c r="H57" s="18" t="s">
        <v>991</v>
      </c>
      <c r="I57" s="18" t="s">
        <v>4859</v>
      </c>
      <c r="J57" s="19">
        <v>1048</v>
      </c>
      <c r="K57" s="34" t="s">
        <v>8565</v>
      </c>
      <c r="M57" s="29" t="str">
        <f t="shared" si="4"/>
        <v>YES</v>
      </c>
      <c r="N57" s="9" t="s">
        <v>4658</v>
      </c>
      <c r="O57" s="9">
        <f t="shared" si="5"/>
        <v>0.99359601828704314</v>
      </c>
      <c r="P57" s="9" t="str">
        <f t="shared" si="6"/>
        <v>YES</v>
      </c>
      <c r="Q57" s="9" t="s">
        <v>4658</v>
      </c>
      <c r="R57" s="30" t="s">
        <v>4658</v>
      </c>
      <c r="T57" s="17">
        <v>55</v>
      </c>
      <c r="U57" s="18" t="s">
        <v>4428</v>
      </c>
      <c r="V57" s="18">
        <v>55</v>
      </c>
      <c r="W57" s="18">
        <v>1</v>
      </c>
      <c r="X57" s="18">
        <v>4</v>
      </c>
      <c r="Y57" s="18">
        <v>5</v>
      </c>
      <c r="Z57" s="18">
        <v>25</v>
      </c>
      <c r="AA57" s="18">
        <v>33671.023045399997</v>
      </c>
      <c r="AB57" s="18">
        <v>53352137.047600001</v>
      </c>
      <c r="AD57" s="24" t="s">
        <v>4711</v>
      </c>
      <c r="AF57" s="36" t="str">
        <f t="shared" si="3"/>
        <v>0400355</v>
      </c>
      <c r="AH57" s="17" t="s">
        <v>4711</v>
      </c>
      <c r="AI57" s="18" t="s">
        <v>8565</v>
      </c>
      <c r="AJ57" s="19" t="s">
        <v>7248</v>
      </c>
    </row>
    <row r="58" spans="1:36" x14ac:dyDescent="0.25">
      <c r="A58" s="17">
        <v>607551</v>
      </c>
      <c r="B58" s="18">
        <v>0.51666100000000004</v>
      </c>
      <c r="C58" s="18" t="s">
        <v>1012</v>
      </c>
      <c r="D58" s="18" t="s">
        <v>4711</v>
      </c>
      <c r="E58" s="18" t="s">
        <v>4756</v>
      </c>
      <c r="F58" s="18" t="s">
        <v>952</v>
      </c>
      <c r="G58" s="18" t="s">
        <v>953</v>
      </c>
      <c r="H58" s="18" t="s">
        <v>1013</v>
      </c>
      <c r="I58" s="18" t="s">
        <v>4859</v>
      </c>
      <c r="J58" s="19">
        <v>2769</v>
      </c>
      <c r="K58" s="34" t="s">
        <v>8566</v>
      </c>
      <c r="M58" s="29" t="str">
        <f t="shared" si="4"/>
        <v>YES</v>
      </c>
      <c r="N58" s="9" t="s">
        <v>4658</v>
      </c>
      <c r="O58" s="9">
        <f t="shared" si="5"/>
        <v>0.9826729333873232</v>
      </c>
      <c r="P58" s="9" t="str">
        <f t="shared" si="6"/>
        <v>YES</v>
      </c>
      <c r="Q58" s="9" t="s">
        <v>4658</v>
      </c>
      <c r="R58" s="30" t="s">
        <v>4658</v>
      </c>
      <c r="T58" s="17">
        <v>56</v>
      </c>
      <c r="U58" s="18" t="s">
        <v>4429</v>
      </c>
      <c r="V58" s="18">
        <v>56</v>
      </c>
      <c r="W58" s="18">
        <v>1</v>
      </c>
      <c r="X58" s="18">
        <v>3</v>
      </c>
      <c r="Y58" s="18">
        <v>5</v>
      </c>
      <c r="Z58" s="18">
        <v>30</v>
      </c>
      <c r="AA58" s="18">
        <v>18734.504773199998</v>
      </c>
      <c r="AB58" s="18">
        <v>14657656.207900001</v>
      </c>
      <c r="AD58" s="24" t="s">
        <v>4711</v>
      </c>
      <c r="AF58" s="36" t="str">
        <f t="shared" si="3"/>
        <v>0400356</v>
      </c>
      <c r="AH58" s="17" t="s">
        <v>4711</v>
      </c>
      <c r="AI58" s="18" t="s">
        <v>8566</v>
      </c>
      <c r="AJ58" s="19" t="s">
        <v>7249</v>
      </c>
    </row>
    <row r="59" spans="1:36" x14ac:dyDescent="0.25">
      <c r="A59" s="17">
        <v>607357</v>
      </c>
      <c r="B59" s="18">
        <v>2.4272559999999999</v>
      </c>
      <c r="C59" s="18" t="s">
        <v>992</v>
      </c>
      <c r="D59" s="18" t="s">
        <v>4711</v>
      </c>
      <c r="E59" s="18" t="s">
        <v>4756</v>
      </c>
      <c r="F59" s="18" t="s">
        <v>4861</v>
      </c>
      <c r="G59" s="18" t="s">
        <v>917</v>
      </c>
      <c r="H59" s="18" t="s">
        <v>993</v>
      </c>
      <c r="I59" s="18" t="s">
        <v>4859</v>
      </c>
      <c r="J59" s="19">
        <v>1455</v>
      </c>
      <c r="K59" s="34" t="s">
        <v>8567</v>
      </c>
      <c r="M59" s="29" t="str">
        <f t="shared" si="4"/>
        <v>YES</v>
      </c>
      <c r="N59" s="9" t="s">
        <v>4658</v>
      </c>
      <c r="O59" s="9">
        <f t="shared" si="5"/>
        <v>1.2081584168568524</v>
      </c>
      <c r="P59" s="9" t="str">
        <f t="shared" si="6"/>
        <v>NO</v>
      </c>
      <c r="Q59" s="9" t="s">
        <v>4658</v>
      </c>
      <c r="R59" s="30" t="s">
        <v>4658</v>
      </c>
      <c r="T59" s="17">
        <v>57</v>
      </c>
      <c r="U59" s="18" t="s">
        <v>4430</v>
      </c>
      <c r="V59" s="18">
        <v>57</v>
      </c>
      <c r="W59" s="18">
        <v>1</v>
      </c>
      <c r="X59" s="18">
        <v>4</v>
      </c>
      <c r="Y59" s="18">
        <v>5</v>
      </c>
      <c r="Z59" s="18">
        <v>25</v>
      </c>
      <c r="AA59" s="18">
        <v>32830.224554100001</v>
      </c>
      <c r="AB59" s="18">
        <v>56009222.570699997</v>
      </c>
      <c r="AD59" s="24" t="s">
        <v>4711</v>
      </c>
      <c r="AF59" s="36" t="str">
        <f t="shared" si="3"/>
        <v>0400357</v>
      </c>
      <c r="AH59" s="17" t="s">
        <v>4711</v>
      </c>
      <c r="AI59" s="18" t="s">
        <v>8567</v>
      </c>
      <c r="AJ59" s="19" t="s">
        <v>7250</v>
      </c>
    </row>
    <row r="60" spans="1:36" x14ac:dyDescent="0.25">
      <c r="A60" s="17">
        <v>746324</v>
      </c>
      <c r="B60" s="18">
        <v>439.48152599999997</v>
      </c>
      <c r="C60" s="18" t="s">
        <v>4857</v>
      </c>
      <c r="D60" s="18" t="s">
        <v>4711</v>
      </c>
      <c r="E60" s="18" t="s">
        <v>4756</v>
      </c>
      <c r="F60" s="18" t="s">
        <v>4758</v>
      </c>
      <c r="G60" s="18" t="s">
        <v>4758</v>
      </c>
      <c r="H60" s="18" t="s">
        <v>4858</v>
      </c>
      <c r="I60" s="18" t="s">
        <v>4859</v>
      </c>
      <c r="J60" s="19">
        <v>2066</v>
      </c>
      <c r="K60" s="34" t="s">
        <v>8568</v>
      </c>
      <c r="M60" s="29" t="str">
        <f t="shared" si="4"/>
        <v>YES</v>
      </c>
      <c r="N60" s="9" t="s">
        <v>4658</v>
      </c>
      <c r="O60" s="9">
        <f t="shared" si="5"/>
        <v>1.0054945511759363</v>
      </c>
      <c r="P60" s="9" t="str">
        <f t="shared" si="6"/>
        <v>YES</v>
      </c>
      <c r="Q60" s="9" t="s">
        <v>4658</v>
      </c>
      <c r="R60" s="30" t="s">
        <v>4658</v>
      </c>
      <c r="T60" s="17">
        <v>58</v>
      </c>
      <c r="U60" s="18" t="s">
        <v>4431</v>
      </c>
      <c r="V60" s="18">
        <v>58</v>
      </c>
      <c r="W60" s="18">
        <v>2</v>
      </c>
      <c r="X60" s="18">
        <v>5</v>
      </c>
      <c r="Y60" s="18">
        <v>1</v>
      </c>
      <c r="Z60" s="18">
        <v>25</v>
      </c>
      <c r="AA60" s="18">
        <v>598453.41040699999</v>
      </c>
      <c r="AB60" s="18">
        <v>12185090172.9</v>
      </c>
      <c r="AD60" s="24" t="s">
        <v>4711</v>
      </c>
      <c r="AF60" s="36" t="str">
        <f t="shared" si="3"/>
        <v>0400358</v>
      </c>
      <c r="AH60" s="17" t="s">
        <v>4711</v>
      </c>
      <c r="AI60" s="18" t="s">
        <v>8568</v>
      </c>
      <c r="AJ60" s="19" t="s">
        <v>7251</v>
      </c>
    </row>
    <row r="61" spans="1:36" x14ac:dyDescent="0.25">
      <c r="A61" s="17">
        <v>746514</v>
      </c>
      <c r="B61" s="18">
        <v>384.51472100000001</v>
      </c>
      <c r="C61" s="18" t="s">
        <v>898</v>
      </c>
      <c r="D61" s="18" t="s">
        <v>4711</v>
      </c>
      <c r="E61" s="18" t="s">
        <v>4756</v>
      </c>
      <c r="F61" s="18" t="s">
        <v>899</v>
      </c>
      <c r="G61" s="18" t="s">
        <v>4758</v>
      </c>
      <c r="H61" s="18" t="s">
        <v>900</v>
      </c>
      <c r="I61" s="18" t="s">
        <v>4859</v>
      </c>
      <c r="J61" s="19">
        <v>1165</v>
      </c>
      <c r="K61" s="34" t="s">
        <v>8569</v>
      </c>
      <c r="M61" s="29" t="str">
        <f t="shared" si="4"/>
        <v>YES</v>
      </c>
      <c r="N61" s="9" t="s">
        <v>4658</v>
      </c>
      <c r="O61" s="9">
        <f t="shared" si="5"/>
        <v>0.99882599466145894</v>
      </c>
      <c r="P61" s="9" t="str">
        <f t="shared" si="6"/>
        <v>YES</v>
      </c>
      <c r="Q61" s="9" t="s">
        <v>4658</v>
      </c>
      <c r="R61" s="30" t="s">
        <v>4658</v>
      </c>
      <c r="T61" s="17">
        <v>59</v>
      </c>
      <c r="U61" s="18" t="s">
        <v>4432</v>
      </c>
      <c r="V61" s="18">
        <v>59</v>
      </c>
      <c r="W61" s="18">
        <v>2</v>
      </c>
      <c r="X61" s="18">
        <v>2</v>
      </c>
      <c r="Y61" s="18">
        <v>2</v>
      </c>
      <c r="Z61" s="18">
        <v>25</v>
      </c>
      <c r="AA61" s="18">
        <v>701002.24306000001</v>
      </c>
      <c r="AB61" s="18">
        <v>10732254922.5</v>
      </c>
      <c r="AD61" s="24" t="s">
        <v>4711</v>
      </c>
      <c r="AF61" s="36" t="str">
        <f t="shared" si="3"/>
        <v>0400359</v>
      </c>
      <c r="AH61" s="17" t="s">
        <v>4711</v>
      </c>
      <c r="AI61" s="18" t="s">
        <v>8569</v>
      </c>
      <c r="AJ61" s="19" t="s">
        <v>7252</v>
      </c>
    </row>
    <row r="62" spans="1:36" x14ac:dyDescent="0.25">
      <c r="A62" s="17">
        <v>667503</v>
      </c>
      <c r="B62" s="18">
        <v>148.84906599999999</v>
      </c>
      <c r="C62" s="18" t="s">
        <v>961</v>
      </c>
      <c r="D62" s="18" t="s">
        <v>4711</v>
      </c>
      <c r="E62" s="18" t="s">
        <v>4756</v>
      </c>
      <c r="F62" s="18" t="s">
        <v>4758</v>
      </c>
      <c r="G62" s="18" t="s">
        <v>4758</v>
      </c>
      <c r="H62" s="18" t="s">
        <v>962</v>
      </c>
      <c r="I62" s="18" t="s">
        <v>4859</v>
      </c>
      <c r="J62" s="19">
        <v>3488</v>
      </c>
      <c r="K62" s="34" t="s">
        <v>8570</v>
      </c>
      <c r="M62" s="29" t="str">
        <f t="shared" si="4"/>
        <v>YES</v>
      </c>
      <c r="N62" s="9" t="s">
        <v>4658</v>
      </c>
      <c r="O62" s="9">
        <f t="shared" si="5"/>
        <v>0.99899162857740931</v>
      </c>
      <c r="P62" s="9" t="str">
        <f t="shared" si="6"/>
        <v>YES</v>
      </c>
      <c r="Q62" s="9" t="s">
        <v>4658</v>
      </c>
      <c r="R62" s="30" t="s">
        <v>4658</v>
      </c>
      <c r="T62" s="17">
        <v>60</v>
      </c>
      <c r="U62" s="18" t="s">
        <v>4433</v>
      </c>
      <c r="V62" s="18">
        <v>60</v>
      </c>
      <c r="W62" s="18">
        <v>3</v>
      </c>
      <c r="X62" s="18">
        <v>3</v>
      </c>
      <c r="Y62" s="18">
        <v>5</v>
      </c>
      <c r="Z62" s="18">
        <v>25</v>
      </c>
      <c r="AA62" s="18">
        <v>378165.45569700003</v>
      </c>
      <c r="AB62" s="18">
        <v>4153862437.75</v>
      </c>
      <c r="AD62" s="24" t="s">
        <v>4711</v>
      </c>
      <c r="AF62" s="36" t="str">
        <f t="shared" si="3"/>
        <v>0400360</v>
      </c>
      <c r="AH62" s="17" t="s">
        <v>4711</v>
      </c>
      <c r="AI62" s="18" t="s">
        <v>8570</v>
      </c>
      <c r="AJ62" s="19" t="s">
        <v>7253</v>
      </c>
    </row>
    <row r="63" spans="1:36" x14ac:dyDescent="0.25">
      <c r="A63" s="17">
        <v>746491</v>
      </c>
      <c r="B63" s="18">
        <v>442.71248000000003</v>
      </c>
      <c r="C63" s="18" t="s">
        <v>896</v>
      </c>
      <c r="D63" s="18" t="s">
        <v>4711</v>
      </c>
      <c r="E63" s="18" t="s">
        <v>4756</v>
      </c>
      <c r="F63" s="18" t="s">
        <v>4758</v>
      </c>
      <c r="G63" s="18" t="s">
        <v>4758</v>
      </c>
      <c r="H63" s="18" t="s">
        <v>897</v>
      </c>
      <c r="I63" s="18" t="s">
        <v>4859</v>
      </c>
      <c r="J63" s="19">
        <v>1849</v>
      </c>
      <c r="K63" s="34" t="s">
        <v>8571</v>
      </c>
      <c r="M63" s="29" t="str">
        <f t="shared" si="4"/>
        <v>YES</v>
      </c>
      <c r="N63" s="9" t="s">
        <v>4658</v>
      </c>
      <c r="O63" s="9">
        <f t="shared" si="5"/>
        <v>1.0077120943642122</v>
      </c>
      <c r="P63" s="9" t="str">
        <f t="shared" si="6"/>
        <v>YES</v>
      </c>
      <c r="Q63" s="9" t="s">
        <v>4658</v>
      </c>
      <c r="R63" s="30" t="s">
        <v>4658</v>
      </c>
      <c r="T63" s="17">
        <v>61</v>
      </c>
      <c r="U63" s="18" t="s">
        <v>4434</v>
      </c>
      <c r="V63" s="18">
        <v>61</v>
      </c>
      <c r="W63" s="18">
        <v>3</v>
      </c>
      <c r="X63" s="18">
        <v>1</v>
      </c>
      <c r="Y63" s="18">
        <v>4</v>
      </c>
      <c r="Z63" s="18">
        <v>25</v>
      </c>
      <c r="AA63" s="18">
        <v>737679.61799699999</v>
      </c>
      <c r="AB63" s="18">
        <v>12247660489</v>
      </c>
      <c r="AD63" s="24" t="s">
        <v>4711</v>
      </c>
      <c r="AF63" s="36" t="str">
        <f t="shared" si="3"/>
        <v>0400361</v>
      </c>
      <c r="AH63" s="17" t="s">
        <v>4711</v>
      </c>
      <c r="AI63" s="18" t="s">
        <v>8571</v>
      </c>
      <c r="AJ63" s="19" t="s">
        <v>7254</v>
      </c>
    </row>
    <row r="64" spans="1:36" x14ac:dyDescent="0.25">
      <c r="A64" s="17">
        <v>746430</v>
      </c>
      <c r="B64" s="18">
        <v>172.48512400000001</v>
      </c>
      <c r="C64" s="18" t="s">
        <v>889</v>
      </c>
      <c r="D64" s="18" t="s">
        <v>4711</v>
      </c>
      <c r="E64" s="18" t="s">
        <v>4756</v>
      </c>
      <c r="F64" s="18" t="s">
        <v>4758</v>
      </c>
      <c r="G64" s="18" t="s">
        <v>4758</v>
      </c>
      <c r="H64" s="18" t="s">
        <v>890</v>
      </c>
      <c r="I64" s="18" t="s">
        <v>4859</v>
      </c>
      <c r="J64" s="19">
        <v>1828</v>
      </c>
      <c r="K64" s="34" t="s">
        <v>8572</v>
      </c>
      <c r="M64" s="29" t="str">
        <f t="shared" si="4"/>
        <v>YES</v>
      </c>
      <c r="N64" s="9" t="s">
        <v>4658</v>
      </c>
      <c r="O64" s="9">
        <f t="shared" si="5"/>
        <v>0.99839398689607139</v>
      </c>
      <c r="P64" s="9" t="str">
        <f t="shared" si="6"/>
        <v>YES</v>
      </c>
      <c r="Q64" s="9" t="s">
        <v>4658</v>
      </c>
      <c r="R64" s="30" t="s">
        <v>4658</v>
      </c>
      <c r="T64" s="17">
        <v>62</v>
      </c>
      <c r="U64" s="18" t="s">
        <v>4435</v>
      </c>
      <c r="V64" s="18">
        <v>62</v>
      </c>
      <c r="W64" s="18">
        <v>3</v>
      </c>
      <c r="X64" s="18">
        <v>1</v>
      </c>
      <c r="Y64" s="18">
        <v>4</v>
      </c>
      <c r="Z64" s="18">
        <v>25</v>
      </c>
      <c r="AA64" s="18">
        <v>411336.93648099998</v>
      </c>
      <c r="AB64" s="18">
        <v>4816344393.1300001</v>
      </c>
      <c r="AD64" s="24" t="s">
        <v>4711</v>
      </c>
      <c r="AF64" s="36" t="str">
        <f t="shared" si="3"/>
        <v>0400362</v>
      </c>
      <c r="AH64" s="17" t="s">
        <v>4711</v>
      </c>
      <c r="AI64" s="18" t="s">
        <v>8572</v>
      </c>
      <c r="AJ64" s="19" t="s">
        <v>7255</v>
      </c>
    </row>
    <row r="65" spans="1:36" x14ac:dyDescent="0.25">
      <c r="A65" s="17">
        <v>746454</v>
      </c>
      <c r="B65" s="18">
        <v>288.93786599999999</v>
      </c>
      <c r="C65" s="18" t="s">
        <v>891</v>
      </c>
      <c r="D65" s="18" t="s">
        <v>4711</v>
      </c>
      <c r="E65" s="18" t="s">
        <v>4756</v>
      </c>
      <c r="F65" s="18" t="s">
        <v>4758</v>
      </c>
      <c r="G65" s="18" t="s">
        <v>4758</v>
      </c>
      <c r="H65" s="18" t="s">
        <v>892</v>
      </c>
      <c r="I65" s="18" t="s">
        <v>4859</v>
      </c>
      <c r="J65" s="19">
        <v>2517</v>
      </c>
      <c r="K65" s="34" t="s">
        <v>8573</v>
      </c>
      <c r="M65" s="29" t="str">
        <f t="shared" si="4"/>
        <v>YES</v>
      </c>
      <c r="N65" s="9" t="s">
        <v>4658</v>
      </c>
      <c r="O65" s="9">
        <f t="shared" si="5"/>
        <v>0.99826864075157096</v>
      </c>
      <c r="P65" s="9" t="str">
        <f t="shared" si="6"/>
        <v>YES</v>
      </c>
      <c r="Q65" s="9" t="s">
        <v>4658</v>
      </c>
      <c r="R65" s="30" t="s">
        <v>4658</v>
      </c>
      <c r="T65" s="17">
        <v>63</v>
      </c>
      <c r="U65" s="18" t="s">
        <v>4436</v>
      </c>
      <c r="V65" s="18">
        <v>63</v>
      </c>
      <c r="W65" s="18">
        <v>3</v>
      </c>
      <c r="X65" s="18">
        <v>1</v>
      </c>
      <c r="Y65" s="18">
        <v>4</v>
      </c>
      <c r="Z65" s="18">
        <v>25</v>
      </c>
      <c r="AA65" s="18">
        <v>443283.52074100001</v>
      </c>
      <c r="AB65" s="18">
        <v>8069095907.3199997</v>
      </c>
      <c r="AD65" s="24" t="s">
        <v>4711</v>
      </c>
      <c r="AF65" s="36" t="str">
        <f t="shared" si="3"/>
        <v>0400363</v>
      </c>
      <c r="AH65" s="17" t="s">
        <v>4711</v>
      </c>
      <c r="AI65" s="18" t="s">
        <v>8573</v>
      </c>
      <c r="AJ65" s="19" t="s">
        <v>7256</v>
      </c>
    </row>
    <row r="66" spans="1:36" x14ac:dyDescent="0.25">
      <c r="A66" s="17">
        <v>746474</v>
      </c>
      <c r="B66" s="18">
        <v>6.4720399999999998</v>
      </c>
      <c r="C66" s="18" t="s">
        <v>893</v>
      </c>
      <c r="D66" s="18" t="s">
        <v>4711</v>
      </c>
      <c r="E66" s="18" t="s">
        <v>4756</v>
      </c>
      <c r="F66" s="18" t="s">
        <v>894</v>
      </c>
      <c r="G66" s="18" t="s">
        <v>4758</v>
      </c>
      <c r="H66" s="18" t="s">
        <v>895</v>
      </c>
      <c r="I66" s="18" t="s">
        <v>4859</v>
      </c>
      <c r="J66" s="19">
        <v>2272</v>
      </c>
      <c r="K66" s="34" t="s">
        <v>8574</v>
      </c>
      <c r="M66" s="29" t="str">
        <f t="shared" si="4"/>
        <v>YES</v>
      </c>
      <c r="N66" s="9" t="s">
        <v>4658</v>
      </c>
      <c r="O66" s="9">
        <f t="shared" si="5"/>
        <v>1.0007586337991596</v>
      </c>
      <c r="P66" s="9" t="str">
        <f t="shared" si="6"/>
        <v>YES</v>
      </c>
      <c r="Q66" s="9" t="s">
        <v>4658</v>
      </c>
      <c r="R66" s="30" t="s">
        <v>4658</v>
      </c>
      <c r="T66" s="17">
        <v>64</v>
      </c>
      <c r="U66" s="18" t="s">
        <v>4437</v>
      </c>
      <c r="V66" s="18">
        <v>64</v>
      </c>
      <c r="W66" s="18">
        <v>3</v>
      </c>
      <c r="X66" s="18">
        <v>1</v>
      </c>
      <c r="Y66" s="18">
        <v>4</v>
      </c>
      <c r="Z66" s="18">
        <v>25</v>
      </c>
      <c r="AA66" s="18">
        <v>63173.509083899997</v>
      </c>
      <c r="AB66" s="18">
        <v>180293343.31200001</v>
      </c>
      <c r="AD66" s="24" t="s">
        <v>4711</v>
      </c>
      <c r="AF66" s="36" t="str">
        <f t="shared" si="3"/>
        <v>0400364</v>
      </c>
      <c r="AH66" s="17" t="s">
        <v>4711</v>
      </c>
      <c r="AI66" s="18" t="s">
        <v>8574</v>
      </c>
      <c r="AJ66" s="19" t="s">
        <v>7257</v>
      </c>
    </row>
  </sheetData>
  <mergeCells count="5">
    <mergeCell ref="AH1:AJ1"/>
    <mergeCell ref="A1:J1"/>
    <mergeCell ref="M1:R1"/>
    <mergeCell ref="T1:AB1"/>
    <mergeCell ref="AD1:AF1"/>
  </mergeCells>
  <phoneticPr fontId="3" type="noConversion"/>
  <conditionalFormatting sqref="M1:M2">
    <cfRule type="cellIs" dxfId="340" priority="60" operator="equal">
      <formula>"""NO"""</formula>
    </cfRule>
  </conditionalFormatting>
  <conditionalFormatting sqref="N1:P1 N2 P2">
    <cfRule type="expression" dxfId="339" priority="59">
      <formula>"NO"</formula>
    </cfRule>
  </conditionalFormatting>
  <conditionalFormatting sqref="M1:M2">
    <cfRule type="expression" priority="58">
      <formula>"YES"</formula>
    </cfRule>
  </conditionalFormatting>
  <conditionalFormatting sqref="O3">
    <cfRule type="cellIs" dxfId="338" priority="32" operator="between">
      <formula>0.9700001</formula>
      <formula>1.0299999</formula>
    </cfRule>
    <cfRule type="cellIs" dxfId="337" priority="56" operator="lessThan">
      <formula>0.97</formula>
    </cfRule>
    <cfRule type="cellIs" dxfId="336" priority="57" operator="greaterThan">
      <formula>1.03</formula>
    </cfRule>
  </conditionalFormatting>
  <conditionalFormatting sqref="M3">
    <cfRule type="cellIs" dxfId="335" priority="55" operator="equal">
      <formula>"""NO"""</formula>
    </cfRule>
  </conditionalFormatting>
  <conditionalFormatting sqref="N3">
    <cfRule type="expression" dxfId="334" priority="54">
      <formula>"NO"</formula>
    </cfRule>
  </conditionalFormatting>
  <conditionalFormatting sqref="M3">
    <cfRule type="cellIs" dxfId="333" priority="52" stopIfTrue="1" operator="equal">
      <formula>"Yes"</formula>
    </cfRule>
    <cfRule type="cellIs" dxfId="332" priority="53" stopIfTrue="1" operator="notEqual">
      <formula>"Yes"</formula>
    </cfRule>
  </conditionalFormatting>
  <conditionalFormatting sqref="N3">
    <cfRule type="cellIs" dxfId="331" priority="50" stopIfTrue="1" operator="equal">
      <formula>"Yes"</formula>
    </cfRule>
    <cfRule type="cellIs" dxfId="330" priority="51" stopIfTrue="1" operator="notEqual">
      <formula>"Yes"</formula>
    </cfRule>
  </conditionalFormatting>
  <conditionalFormatting sqref="M3:N3">
    <cfRule type="cellIs" dxfId="329" priority="48" stopIfTrue="1" operator="equal">
      <formula>"Yes"</formula>
    </cfRule>
    <cfRule type="cellIs" dxfId="328" priority="49" stopIfTrue="1" operator="notEqual">
      <formula>"Yes"</formula>
    </cfRule>
  </conditionalFormatting>
  <conditionalFormatting sqref="R3">
    <cfRule type="cellIs" dxfId="327" priority="46" stopIfTrue="1" operator="equal">
      <formula>"Yes"</formula>
    </cfRule>
    <cfRule type="cellIs" dxfId="326" priority="47" stopIfTrue="1" operator="notEqual">
      <formula>"Yes"</formula>
    </cfRule>
  </conditionalFormatting>
  <conditionalFormatting sqref="R3">
    <cfRule type="cellIs" dxfId="325" priority="44" stopIfTrue="1" operator="equal">
      <formula>"Yes"</formula>
    </cfRule>
    <cfRule type="cellIs" dxfId="324" priority="45" stopIfTrue="1" operator="notEqual">
      <formula>"Yes"</formula>
    </cfRule>
  </conditionalFormatting>
  <conditionalFormatting sqref="M3">
    <cfRule type="expression" priority="43">
      <formula>"YES"</formula>
    </cfRule>
  </conditionalFormatting>
  <conditionalFormatting sqref="P3">
    <cfRule type="expression" dxfId="323" priority="42">
      <formula>"NO"</formula>
    </cfRule>
  </conditionalFormatting>
  <conditionalFormatting sqref="P3">
    <cfRule type="cellIs" dxfId="322" priority="40" stopIfTrue="1" operator="equal">
      <formula>"Yes"</formula>
    </cfRule>
    <cfRule type="cellIs" dxfId="321" priority="41" stopIfTrue="1" operator="notEqual">
      <formula>"Yes"</formula>
    </cfRule>
  </conditionalFormatting>
  <conditionalFormatting sqref="P3">
    <cfRule type="cellIs" dxfId="320" priority="38" stopIfTrue="1" operator="equal">
      <formula>"Yes"</formula>
    </cfRule>
    <cfRule type="cellIs" dxfId="319" priority="39" stopIfTrue="1" operator="notEqual">
      <formula>"Yes"</formula>
    </cfRule>
  </conditionalFormatting>
  <conditionalFormatting sqref="Q3">
    <cfRule type="expression" dxfId="318" priority="37">
      <formula>"NO"</formula>
    </cfRule>
  </conditionalFormatting>
  <conditionalFormatting sqref="Q3">
    <cfRule type="cellIs" dxfId="317" priority="35" stopIfTrue="1" operator="equal">
      <formula>"Yes"</formula>
    </cfRule>
    <cfRule type="cellIs" dxfId="316" priority="36" stopIfTrue="1" operator="notEqual">
      <formula>"Yes"</formula>
    </cfRule>
  </conditionalFormatting>
  <conditionalFormatting sqref="Q3">
    <cfRule type="cellIs" dxfId="315" priority="33" stopIfTrue="1" operator="equal">
      <formula>"Yes"</formula>
    </cfRule>
    <cfRule type="cellIs" dxfId="314" priority="34" stopIfTrue="1" operator="notEqual">
      <formula>"Yes"</formula>
    </cfRule>
  </conditionalFormatting>
  <conditionalFormatting sqref="P3:P66">
    <cfRule type="cellIs" dxfId="313" priority="1" stopIfTrue="1" operator="equal">
      <formula>"Yes"</formula>
    </cfRule>
    <cfRule type="cellIs" dxfId="312" priority="2" stopIfTrue="1" operator="notEqual">
      <formula>"Yes"</formula>
    </cfRule>
  </conditionalFormatting>
  <conditionalFormatting sqref="O4:O66">
    <cfRule type="cellIs" dxfId="311" priority="6" operator="between">
      <formula>0.9700001</formula>
      <formula>1.0299999</formula>
    </cfRule>
    <cfRule type="cellIs" dxfId="310" priority="30" operator="lessThan">
      <formula>0.97</formula>
    </cfRule>
    <cfRule type="cellIs" dxfId="309" priority="31" operator="greaterThan">
      <formula>1.03</formula>
    </cfRule>
  </conditionalFormatting>
  <conditionalFormatting sqref="M4:M66">
    <cfRule type="cellIs" dxfId="308" priority="29" operator="equal">
      <formula>"""NO"""</formula>
    </cfRule>
  </conditionalFormatting>
  <conditionalFormatting sqref="N4:N66">
    <cfRule type="expression" dxfId="307" priority="28">
      <formula>"NO"</formula>
    </cfRule>
  </conditionalFormatting>
  <conditionalFormatting sqref="M4:M66">
    <cfRule type="cellIs" dxfId="306" priority="26" stopIfTrue="1" operator="equal">
      <formula>"Yes"</formula>
    </cfRule>
    <cfRule type="cellIs" dxfId="305" priority="27" stopIfTrue="1" operator="notEqual">
      <formula>"Yes"</formula>
    </cfRule>
  </conditionalFormatting>
  <conditionalFormatting sqref="N4:N66">
    <cfRule type="cellIs" dxfId="304" priority="24" stopIfTrue="1" operator="equal">
      <formula>"Yes"</formula>
    </cfRule>
    <cfRule type="cellIs" dxfId="303" priority="25" stopIfTrue="1" operator="notEqual">
      <formula>"Yes"</formula>
    </cfRule>
  </conditionalFormatting>
  <conditionalFormatting sqref="M4:N66">
    <cfRule type="cellIs" dxfId="302" priority="22" stopIfTrue="1" operator="equal">
      <formula>"Yes"</formula>
    </cfRule>
    <cfRule type="cellIs" dxfId="301" priority="23" stopIfTrue="1" operator="notEqual">
      <formula>"Yes"</formula>
    </cfRule>
  </conditionalFormatting>
  <conditionalFormatting sqref="R4:R66">
    <cfRule type="cellIs" dxfId="300" priority="20" stopIfTrue="1" operator="equal">
      <formula>"Yes"</formula>
    </cfRule>
    <cfRule type="cellIs" dxfId="299" priority="21" stopIfTrue="1" operator="notEqual">
      <formula>"Yes"</formula>
    </cfRule>
  </conditionalFormatting>
  <conditionalFormatting sqref="R4:R66">
    <cfRule type="cellIs" dxfId="298" priority="18" stopIfTrue="1" operator="equal">
      <formula>"Yes"</formula>
    </cfRule>
    <cfRule type="cellIs" dxfId="297" priority="19" stopIfTrue="1" operator="notEqual">
      <formula>"Yes"</formula>
    </cfRule>
  </conditionalFormatting>
  <conditionalFormatting sqref="M4:M66">
    <cfRule type="expression" priority="17">
      <formula>"YES"</formula>
    </cfRule>
  </conditionalFormatting>
  <conditionalFormatting sqref="Q4:Q66">
    <cfRule type="expression" dxfId="296" priority="11">
      <formula>"NO"</formula>
    </cfRule>
  </conditionalFormatting>
  <conditionalFormatting sqref="Q4:Q66">
    <cfRule type="cellIs" dxfId="295" priority="9" stopIfTrue="1" operator="equal">
      <formula>"Yes"</formula>
    </cfRule>
    <cfRule type="cellIs" dxfId="294" priority="10" stopIfTrue="1" operator="notEqual">
      <formula>"Yes"</formula>
    </cfRule>
  </conditionalFormatting>
  <conditionalFormatting sqref="Q4:Q66">
    <cfRule type="cellIs" dxfId="293" priority="7" stopIfTrue="1" operator="equal">
      <formula>"Yes"</formula>
    </cfRule>
    <cfRule type="cellIs" dxfId="292" priority="8" stopIfTrue="1" operator="notEqual">
      <formula>"Yes"</formula>
    </cfRule>
  </conditionalFormatting>
  <conditionalFormatting sqref="P3:P66">
    <cfRule type="expression" dxfId="291" priority="5">
      <formula>"NO"</formula>
    </cfRule>
  </conditionalFormatting>
  <conditionalFormatting sqref="P3:P66">
    <cfRule type="cellIs" dxfId="290" priority="3" stopIfTrue="1" operator="equal">
      <formula>"Yes"</formula>
    </cfRule>
    <cfRule type="cellIs" dxfId="289" priority="4" stopIfTrue="1" operator="notEqual">
      <formula>"Yes"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Q2" sqref="Q1:Q1048576"/>
    </sheetView>
  </sheetViews>
  <sheetFormatPr defaultRowHeight="15" x14ac:dyDescent="0.25"/>
  <cols>
    <col min="1" max="1" width="8" bestFit="1" customWidth="1"/>
    <col min="2" max="2" width="11" bestFit="1" customWidth="1"/>
    <col min="3" max="3" width="8" bestFit="1" customWidth="1"/>
    <col min="4" max="4" width="7" bestFit="1" customWidth="1"/>
    <col min="5" max="5" width="5.42578125" bestFit="1" customWidth="1"/>
    <col min="6" max="6" width="11" bestFit="1" customWidth="1"/>
    <col min="7" max="7" width="8" bestFit="1" customWidth="1"/>
    <col min="8" max="8" width="20" bestFit="1" customWidth="1"/>
    <col min="9" max="9" width="13.7109375" bestFit="1" customWidth="1"/>
    <col min="10" max="10" width="10.7109375" bestFit="1" customWidth="1"/>
    <col min="11" max="11" width="13.42578125" style="34" bestFit="1" customWidth="1"/>
    <col min="12" max="12" width="3.85546875" style="13" customWidth="1"/>
    <col min="13" max="13" width="29.42578125" style="17" bestFit="1" customWidth="1"/>
    <col min="14" max="14" width="29.42578125" style="19" bestFit="1" customWidth="1"/>
    <col min="15" max="15" width="4.28515625" style="13" customWidth="1"/>
    <col min="16" max="16" width="9.140625" style="17"/>
    <col min="17" max="17" width="13.42578125" style="18" bestFit="1" customWidth="1"/>
    <col min="18" max="18" width="21.85546875" style="19" bestFit="1" customWidth="1"/>
  </cols>
  <sheetData>
    <row r="1" spans="1:18" x14ac:dyDescent="0.25">
      <c r="A1" s="124" t="s">
        <v>4653</v>
      </c>
      <c r="B1" s="124"/>
      <c r="C1" s="124"/>
      <c r="D1" s="124"/>
      <c r="E1" s="124"/>
      <c r="F1" s="124"/>
      <c r="G1" s="124"/>
      <c r="H1" s="124"/>
      <c r="I1" s="124"/>
      <c r="J1" s="124"/>
      <c r="K1" s="38" t="s">
        <v>8456</v>
      </c>
      <c r="L1" s="39"/>
      <c r="M1" s="121" t="s">
        <v>4654</v>
      </c>
      <c r="N1" s="123"/>
      <c r="O1" s="39"/>
      <c r="P1" s="121" t="s">
        <v>8308</v>
      </c>
      <c r="Q1" s="122"/>
      <c r="R1" s="123"/>
    </row>
    <row r="2" spans="1:18" x14ac:dyDescent="0.25">
      <c r="A2" s="40" t="s">
        <v>4744</v>
      </c>
      <c r="B2" s="40" t="s">
        <v>4745</v>
      </c>
      <c r="C2" s="40" t="s">
        <v>4747</v>
      </c>
      <c r="D2" s="40" t="s">
        <v>4748</v>
      </c>
      <c r="E2" s="40" t="s">
        <v>4749</v>
      </c>
      <c r="F2" s="40" t="s">
        <v>4750</v>
      </c>
      <c r="G2" s="40" t="s">
        <v>4751</v>
      </c>
      <c r="H2" s="40" t="s">
        <v>4752</v>
      </c>
      <c r="I2" s="40" t="s">
        <v>4753</v>
      </c>
      <c r="J2" s="40" t="s">
        <v>4754</v>
      </c>
      <c r="K2" s="41" t="s">
        <v>8459</v>
      </c>
      <c r="L2" s="39"/>
      <c r="M2" s="42" t="s">
        <v>8450</v>
      </c>
      <c r="N2" s="43" t="s">
        <v>8451</v>
      </c>
      <c r="O2" s="39"/>
      <c r="P2" s="42" t="s">
        <v>7146</v>
      </c>
      <c r="Q2" s="44" t="s">
        <v>8459</v>
      </c>
      <c r="R2" s="43" t="s">
        <v>7147</v>
      </c>
    </row>
    <row r="3" spans="1:18" x14ac:dyDescent="0.25">
      <c r="A3">
        <v>1527809</v>
      </c>
      <c r="B3">
        <v>1.1103590000000001</v>
      </c>
      <c r="C3" t="s">
        <v>1125</v>
      </c>
      <c r="D3" t="s">
        <v>4713</v>
      </c>
      <c r="E3" t="s">
        <v>4756</v>
      </c>
      <c r="F3" t="s">
        <v>1020</v>
      </c>
      <c r="G3" t="s">
        <v>1099</v>
      </c>
      <c r="H3" t="s">
        <v>1126</v>
      </c>
      <c r="I3" t="s">
        <v>4760</v>
      </c>
      <c r="J3">
        <v>2184</v>
      </c>
      <c r="K3" s="34" t="s">
        <v>8575</v>
      </c>
      <c r="M3" s="27" t="s">
        <v>4658</v>
      </c>
      <c r="N3" s="37" t="s">
        <v>4658</v>
      </c>
      <c r="P3" s="17" t="s">
        <v>4713</v>
      </c>
      <c r="Q3" s="18" t="s">
        <v>8575</v>
      </c>
      <c r="R3" s="19" t="s">
        <v>1126</v>
      </c>
    </row>
    <row r="4" spans="1:18" x14ac:dyDescent="0.25">
      <c r="A4">
        <v>1527731</v>
      </c>
      <c r="B4">
        <v>0.44209799999999999</v>
      </c>
      <c r="C4" t="s">
        <v>1117</v>
      </c>
      <c r="D4" t="s">
        <v>4713</v>
      </c>
      <c r="E4" t="s">
        <v>4756</v>
      </c>
      <c r="F4" t="s">
        <v>1020</v>
      </c>
      <c r="G4" t="s">
        <v>4758</v>
      </c>
      <c r="H4" t="s">
        <v>1118</v>
      </c>
      <c r="I4" t="s">
        <v>4760</v>
      </c>
      <c r="J4">
        <v>2874</v>
      </c>
      <c r="K4" s="34" t="s">
        <v>8576</v>
      </c>
      <c r="M4" s="27" t="s">
        <v>4658</v>
      </c>
      <c r="N4" s="37" t="s">
        <v>4658</v>
      </c>
      <c r="P4" s="17" t="s">
        <v>4713</v>
      </c>
      <c r="Q4" s="18" t="s">
        <v>8576</v>
      </c>
      <c r="R4" s="19" t="s">
        <v>1118</v>
      </c>
    </row>
    <row r="5" spans="1:18" x14ac:dyDescent="0.25">
      <c r="A5">
        <v>1527770</v>
      </c>
      <c r="B5">
        <v>0.25548599999999999</v>
      </c>
      <c r="C5" t="s">
        <v>1121</v>
      </c>
      <c r="D5" t="s">
        <v>4713</v>
      </c>
      <c r="E5" t="s">
        <v>4756</v>
      </c>
      <c r="F5" t="s">
        <v>1020</v>
      </c>
      <c r="G5" t="s">
        <v>1099</v>
      </c>
      <c r="H5" t="s">
        <v>1122</v>
      </c>
      <c r="I5" t="s">
        <v>4760</v>
      </c>
      <c r="J5">
        <v>1141</v>
      </c>
      <c r="K5" s="34" t="s">
        <v>8577</v>
      </c>
      <c r="M5" s="27" t="s">
        <v>4658</v>
      </c>
      <c r="N5" s="37" t="s">
        <v>4658</v>
      </c>
      <c r="P5" s="17" t="s">
        <v>4713</v>
      </c>
      <c r="Q5" s="18" t="s">
        <v>8577</v>
      </c>
      <c r="R5" s="19" t="s">
        <v>1122</v>
      </c>
    </row>
    <row r="6" spans="1:18" x14ac:dyDescent="0.25">
      <c r="A6">
        <v>1504552</v>
      </c>
      <c r="B6">
        <v>2.9681890000000002</v>
      </c>
      <c r="C6" t="s">
        <v>1181</v>
      </c>
      <c r="D6" t="s">
        <v>4713</v>
      </c>
      <c r="E6" t="s">
        <v>4756</v>
      </c>
      <c r="F6" t="s">
        <v>1020</v>
      </c>
      <c r="G6" t="s">
        <v>4758</v>
      </c>
      <c r="H6" t="s">
        <v>1182</v>
      </c>
      <c r="I6" t="s">
        <v>4760</v>
      </c>
      <c r="J6">
        <v>1666</v>
      </c>
      <c r="K6" s="34" t="s">
        <v>8578</v>
      </c>
      <c r="M6" s="27" t="s">
        <v>4658</v>
      </c>
      <c r="N6" s="37" t="s">
        <v>4658</v>
      </c>
      <c r="P6" s="17" t="s">
        <v>4713</v>
      </c>
      <c r="Q6" s="18" t="s">
        <v>8578</v>
      </c>
      <c r="R6" s="19" t="s">
        <v>1182</v>
      </c>
    </row>
    <row r="7" spans="1:18" x14ac:dyDescent="0.25">
      <c r="A7">
        <v>1527753</v>
      </c>
      <c r="B7">
        <v>1.328014</v>
      </c>
      <c r="C7" t="s">
        <v>1119</v>
      </c>
      <c r="D7" t="s">
        <v>4713</v>
      </c>
      <c r="E7" t="s">
        <v>4756</v>
      </c>
      <c r="F7" t="s">
        <v>1020</v>
      </c>
      <c r="G7" t="s">
        <v>4758</v>
      </c>
      <c r="H7" t="s">
        <v>1120</v>
      </c>
      <c r="I7" t="s">
        <v>4760</v>
      </c>
      <c r="J7">
        <v>1086</v>
      </c>
      <c r="K7" s="34" t="s">
        <v>8579</v>
      </c>
      <c r="M7" s="27" t="s">
        <v>4658</v>
      </c>
      <c r="N7" s="37" t="s">
        <v>4658</v>
      </c>
      <c r="P7" s="17" t="s">
        <v>4713</v>
      </c>
      <c r="Q7" s="18" t="s">
        <v>8579</v>
      </c>
      <c r="R7" s="19" t="s">
        <v>1120</v>
      </c>
    </row>
    <row r="8" spans="1:18" x14ac:dyDescent="0.25">
      <c r="A8">
        <v>1527660</v>
      </c>
      <c r="B8">
        <v>1.4204540000000001</v>
      </c>
      <c r="C8" t="s">
        <v>1111</v>
      </c>
      <c r="D8" t="s">
        <v>4713</v>
      </c>
      <c r="E8" t="s">
        <v>4756</v>
      </c>
      <c r="F8" t="s">
        <v>1020</v>
      </c>
      <c r="G8" t="s">
        <v>4758</v>
      </c>
      <c r="H8" t="s">
        <v>1112</v>
      </c>
      <c r="I8" t="s">
        <v>4760</v>
      </c>
      <c r="J8">
        <v>4337</v>
      </c>
      <c r="K8" s="34" t="s">
        <v>8580</v>
      </c>
      <c r="M8" s="27" t="s">
        <v>4658</v>
      </c>
      <c r="N8" s="37" t="s">
        <v>4658</v>
      </c>
      <c r="P8" s="17" t="s">
        <v>4713</v>
      </c>
      <c r="Q8" s="18" t="s">
        <v>8580</v>
      </c>
      <c r="R8" s="19" t="s">
        <v>1112</v>
      </c>
    </row>
    <row r="9" spans="1:18" x14ac:dyDescent="0.25">
      <c r="A9">
        <v>1527683</v>
      </c>
      <c r="B9">
        <v>7.3264860000000001</v>
      </c>
      <c r="C9" t="s">
        <v>1113</v>
      </c>
      <c r="D9" t="s">
        <v>4713</v>
      </c>
      <c r="E9" t="s">
        <v>4756</v>
      </c>
      <c r="F9" t="s">
        <v>1020</v>
      </c>
      <c r="G9" t="s">
        <v>4758</v>
      </c>
      <c r="H9" t="s">
        <v>1114</v>
      </c>
      <c r="I9" t="s">
        <v>4760</v>
      </c>
      <c r="J9">
        <v>2530</v>
      </c>
      <c r="K9" s="34" t="s">
        <v>8581</v>
      </c>
      <c r="M9" s="27" t="s">
        <v>4658</v>
      </c>
      <c r="N9" s="37" t="s">
        <v>4658</v>
      </c>
      <c r="P9" s="17" t="s">
        <v>4713</v>
      </c>
      <c r="Q9" s="18" t="s">
        <v>8581</v>
      </c>
      <c r="R9" s="19" t="s">
        <v>1114</v>
      </c>
    </row>
    <row r="10" spans="1:18" x14ac:dyDescent="0.25">
      <c r="A10">
        <v>1527864</v>
      </c>
      <c r="B10">
        <v>1.1458010000000001</v>
      </c>
      <c r="C10" t="s">
        <v>1131</v>
      </c>
      <c r="D10" t="s">
        <v>4713</v>
      </c>
      <c r="E10" t="s">
        <v>4756</v>
      </c>
      <c r="F10" t="s">
        <v>1020</v>
      </c>
      <c r="G10" t="s">
        <v>1099</v>
      </c>
      <c r="H10" t="s">
        <v>1132</v>
      </c>
      <c r="I10" t="s">
        <v>4760</v>
      </c>
      <c r="J10">
        <v>1305</v>
      </c>
      <c r="K10" s="34" t="s">
        <v>8582</v>
      </c>
      <c r="M10" s="27" t="s">
        <v>4658</v>
      </c>
      <c r="N10" s="37" t="s">
        <v>4658</v>
      </c>
      <c r="P10" s="17" t="s">
        <v>4713</v>
      </c>
      <c r="Q10" s="18" t="s">
        <v>8582</v>
      </c>
      <c r="R10" s="19" t="s">
        <v>1132</v>
      </c>
    </row>
    <row r="11" spans="1:18" x14ac:dyDescent="0.25">
      <c r="A11">
        <v>1527949</v>
      </c>
      <c r="B11">
        <v>0.65428699999999995</v>
      </c>
      <c r="C11" t="s">
        <v>1139</v>
      </c>
      <c r="D11" t="s">
        <v>4713</v>
      </c>
      <c r="E11" t="s">
        <v>4756</v>
      </c>
      <c r="F11" t="s">
        <v>1020</v>
      </c>
      <c r="G11" t="s">
        <v>1099</v>
      </c>
      <c r="H11" t="s">
        <v>1140</v>
      </c>
      <c r="I11" t="s">
        <v>4760</v>
      </c>
      <c r="J11">
        <v>1898</v>
      </c>
      <c r="K11" s="34" t="s">
        <v>8583</v>
      </c>
      <c r="M11" s="27" t="s">
        <v>4658</v>
      </c>
      <c r="N11" s="37" t="s">
        <v>4658</v>
      </c>
      <c r="P11" s="17" t="s">
        <v>4713</v>
      </c>
      <c r="Q11" s="18" t="s">
        <v>8583</v>
      </c>
      <c r="R11" s="19" t="s">
        <v>1140</v>
      </c>
    </row>
    <row r="12" spans="1:18" x14ac:dyDescent="0.25">
      <c r="A12">
        <v>1528020</v>
      </c>
      <c r="B12">
        <v>0.61294099999999996</v>
      </c>
      <c r="C12" t="s">
        <v>1147</v>
      </c>
      <c r="D12" t="s">
        <v>4713</v>
      </c>
      <c r="E12" t="s">
        <v>4756</v>
      </c>
      <c r="F12" t="s">
        <v>1020</v>
      </c>
      <c r="G12" t="s">
        <v>4758</v>
      </c>
      <c r="H12" t="s">
        <v>1148</v>
      </c>
      <c r="I12" t="s">
        <v>4760</v>
      </c>
      <c r="J12">
        <v>1248</v>
      </c>
      <c r="K12" s="34" t="s">
        <v>8584</v>
      </c>
      <c r="M12" s="27" t="s">
        <v>4658</v>
      </c>
      <c r="N12" s="37" t="s">
        <v>4658</v>
      </c>
      <c r="P12" s="17" t="s">
        <v>4713</v>
      </c>
      <c r="Q12" s="18" t="s">
        <v>8584</v>
      </c>
      <c r="R12" s="19" t="s">
        <v>1148</v>
      </c>
    </row>
    <row r="13" spans="1:18" x14ac:dyDescent="0.25">
      <c r="A13">
        <v>1527827</v>
      </c>
      <c r="B13">
        <v>0.62354399999999999</v>
      </c>
      <c r="C13" t="s">
        <v>1127</v>
      </c>
      <c r="D13" t="s">
        <v>4713</v>
      </c>
      <c r="E13" t="s">
        <v>4756</v>
      </c>
      <c r="F13" t="s">
        <v>1020</v>
      </c>
      <c r="G13" t="s">
        <v>1099</v>
      </c>
      <c r="H13" t="s">
        <v>1128</v>
      </c>
      <c r="I13" t="s">
        <v>4760</v>
      </c>
      <c r="J13">
        <v>2439</v>
      </c>
      <c r="K13" s="34" t="s">
        <v>8585</v>
      </c>
      <c r="M13" s="27" t="s">
        <v>4658</v>
      </c>
      <c r="N13" s="37" t="s">
        <v>4658</v>
      </c>
      <c r="P13" s="17" t="s">
        <v>4713</v>
      </c>
      <c r="Q13" s="18" t="s">
        <v>8585</v>
      </c>
      <c r="R13" s="19" t="s">
        <v>1128</v>
      </c>
    </row>
    <row r="14" spans="1:18" x14ac:dyDescent="0.25">
      <c r="A14">
        <v>1527788</v>
      </c>
      <c r="B14">
        <v>0.916018</v>
      </c>
      <c r="C14" t="s">
        <v>1123</v>
      </c>
      <c r="D14" t="s">
        <v>4713</v>
      </c>
      <c r="E14" t="s">
        <v>4756</v>
      </c>
      <c r="F14" t="s">
        <v>1020</v>
      </c>
      <c r="G14" t="s">
        <v>1099</v>
      </c>
      <c r="H14" t="s">
        <v>1124</v>
      </c>
      <c r="I14" t="s">
        <v>4760</v>
      </c>
      <c r="J14">
        <v>1897</v>
      </c>
      <c r="K14" s="34" t="s">
        <v>8586</v>
      </c>
      <c r="M14" s="27" t="s">
        <v>4658</v>
      </c>
      <c r="N14" s="37" t="s">
        <v>4658</v>
      </c>
      <c r="P14" s="17" t="s">
        <v>4713</v>
      </c>
      <c r="Q14" s="18" t="s">
        <v>8586</v>
      </c>
      <c r="R14" s="19" t="s">
        <v>1124</v>
      </c>
    </row>
    <row r="15" spans="1:18" x14ac:dyDescent="0.25">
      <c r="A15">
        <v>1527605</v>
      </c>
      <c r="B15">
        <v>0.237599</v>
      </c>
      <c r="C15" t="s">
        <v>1105</v>
      </c>
      <c r="D15" t="s">
        <v>4713</v>
      </c>
      <c r="E15" t="s">
        <v>4756</v>
      </c>
      <c r="F15" t="s">
        <v>1020</v>
      </c>
      <c r="G15" t="s">
        <v>1099</v>
      </c>
      <c r="H15" t="s">
        <v>1106</v>
      </c>
      <c r="I15" t="s">
        <v>4760</v>
      </c>
      <c r="J15">
        <v>1140</v>
      </c>
      <c r="K15" s="34" t="s">
        <v>8587</v>
      </c>
      <c r="M15" s="27" t="s">
        <v>4658</v>
      </c>
      <c r="N15" s="37" t="s">
        <v>4658</v>
      </c>
      <c r="P15" s="17" t="s">
        <v>4713</v>
      </c>
      <c r="Q15" s="18" t="s">
        <v>8587</v>
      </c>
      <c r="R15" s="19" t="s">
        <v>1106</v>
      </c>
    </row>
    <row r="16" spans="1:18" x14ac:dyDescent="0.25">
      <c r="A16">
        <v>1527564</v>
      </c>
      <c r="B16">
        <v>1.020337</v>
      </c>
      <c r="C16" t="s">
        <v>1101</v>
      </c>
      <c r="D16" t="s">
        <v>4713</v>
      </c>
      <c r="E16" t="s">
        <v>4756</v>
      </c>
      <c r="F16" t="s">
        <v>1020</v>
      </c>
      <c r="G16" t="s">
        <v>1099</v>
      </c>
      <c r="H16" t="s">
        <v>1102</v>
      </c>
      <c r="I16" t="s">
        <v>4760</v>
      </c>
      <c r="J16">
        <v>4319</v>
      </c>
      <c r="K16" s="34" t="s">
        <v>8588</v>
      </c>
      <c r="M16" s="27" t="s">
        <v>4658</v>
      </c>
      <c r="N16" s="37" t="s">
        <v>4658</v>
      </c>
      <c r="P16" s="17" t="s">
        <v>4713</v>
      </c>
      <c r="Q16" s="18" t="s">
        <v>8588</v>
      </c>
      <c r="R16" s="19" t="s">
        <v>1102</v>
      </c>
    </row>
    <row r="17" spans="1:18" x14ac:dyDescent="0.25">
      <c r="A17">
        <v>1527846</v>
      </c>
      <c r="B17">
        <v>0.55827800000000005</v>
      </c>
      <c r="C17" t="s">
        <v>1129</v>
      </c>
      <c r="D17" t="s">
        <v>4713</v>
      </c>
      <c r="E17" t="s">
        <v>4756</v>
      </c>
      <c r="F17" t="s">
        <v>1020</v>
      </c>
      <c r="G17" t="s">
        <v>1099</v>
      </c>
      <c r="H17" t="s">
        <v>1130</v>
      </c>
      <c r="I17" t="s">
        <v>4760</v>
      </c>
      <c r="J17">
        <v>3484</v>
      </c>
      <c r="K17" s="34" t="s">
        <v>8589</v>
      </c>
      <c r="M17" s="27" t="s">
        <v>4658</v>
      </c>
      <c r="N17" s="37" t="s">
        <v>4658</v>
      </c>
      <c r="P17" s="17" t="s">
        <v>4713</v>
      </c>
      <c r="Q17" s="18" t="s">
        <v>8589</v>
      </c>
      <c r="R17" s="19" t="s">
        <v>1130</v>
      </c>
    </row>
    <row r="18" spans="1:18" x14ac:dyDescent="0.25">
      <c r="A18">
        <v>1527926</v>
      </c>
      <c r="B18">
        <v>1.0788770000000001</v>
      </c>
      <c r="C18" t="s">
        <v>1137</v>
      </c>
      <c r="D18" t="s">
        <v>4713</v>
      </c>
      <c r="E18" t="s">
        <v>4756</v>
      </c>
      <c r="F18" t="s">
        <v>1020</v>
      </c>
      <c r="G18" t="s">
        <v>4758</v>
      </c>
      <c r="H18" t="s">
        <v>1138</v>
      </c>
      <c r="I18" t="s">
        <v>4760</v>
      </c>
      <c r="J18">
        <v>2898</v>
      </c>
      <c r="K18" s="34" t="s">
        <v>8590</v>
      </c>
      <c r="M18" s="27" t="s">
        <v>4658</v>
      </c>
      <c r="N18" s="37" t="s">
        <v>4658</v>
      </c>
      <c r="P18" s="17" t="s">
        <v>4713</v>
      </c>
      <c r="Q18" s="18" t="s">
        <v>8590</v>
      </c>
      <c r="R18" s="19" t="s">
        <v>1138</v>
      </c>
    </row>
    <row r="19" spans="1:18" x14ac:dyDescent="0.25">
      <c r="A19">
        <v>1527883</v>
      </c>
      <c r="B19">
        <v>0.85771500000000001</v>
      </c>
      <c r="C19" t="s">
        <v>1133</v>
      </c>
      <c r="D19" t="s">
        <v>4713</v>
      </c>
      <c r="E19" t="s">
        <v>4756</v>
      </c>
      <c r="F19" t="s">
        <v>1020</v>
      </c>
      <c r="G19" t="s">
        <v>1099</v>
      </c>
      <c r="H19" t="s">
        <v>1134</v>
      </c>
      <c r="I19" t="s">
        <v>4760</v>
      </c>
      <c r="J19">
        <v>999</v>
      </c>
      <c r="K19" s="34" t="s">
        <v>8591</v>
      </c>
      <c r="M19" s="27" t="s">
        <v>4658</v>
      </c>
      <c r="N19" s="37" t="s">
        <v>4658</v>
      </c>
      <c r="P19" s="17" t="s">
        <v>4713</v>
      </c>
      <c r="Q19" s="18" t="s">
        <v>8591</v>
      </c>
      <c r="R19" s="19" t="s">
        <v>1134</v>
      </c>
    </row>
    <row r="20" spans="1:18" x14ac:dyDescent="0.25">
      <c r="A20">
        <v>1527623</v>
      </c>
      <c r="B20">
        <v>0.487043</v>
      </c>
      <c r="C20" t="s">
        <v>1107</v>
      </c>
      <c r="D20" t="s">
        <v>4713</v>
      </c>
      <c r="E20" t="s">
        <v>4756</v>
      </c>
      <c r="F20" t="s">
        <v>1020</v>
      </c>
      <c r="G20" t="s">
        <v>1099</v>
      </c>
      <c r="H20" t="s">
        <v>1108</v>
      </c>
      <c r="I20" t="s">
        <v>4760</v>
      </c>
      <c r="J20">
        <v>1987</v>
      </c>
      <c r="K20" s="34" t="s">
        <v>8592</v>
      </c>
      <c r="M20" s="27" t="s">
        <v>4658</v>
      </c>
      <c r="N20" s="37" t="s">
        <v>4658</v>
      </c>
      <c r="P20" s="17" t="s">
        <v>4713</v>
      </c>
      <c r="Q20" s="18" t="s">
        <v>8592</v>
      </c>
      <c r="R20" s="19" t="s">
        <v>1108</v>
      </c>
    </row>
    <row r="21" spans="1:18" x14ac:dyDescent="0.25">
      <c r="A21">
        <v>1527706</v>
      </c>
      <c r="B21">
        <v>5.351864</v>
      </c>
      <c r="C21" t="s">
        <v>1115</v>
      </c>
      <c r="D21" t="s">
        <v>4713</v>
      </c>
      <c r="E21" t="s">
        <v>4756</v>
      </c>
      <c r="F21" t="s">
        <v>1020</v>
      </c>
      <c r="G21" t="s">
        <v>4758</v>
      </c>
      <c r="H21" t="s">
        <v>1116</v>
      </c>
      <c r="I21" t="s">
        <v>4760</v>
      </c>
      <c r="J21">
        <v>2412</v>
      </c>
      <c r="K21" s="34" t="s">
        <v>8593</v>
      </c>
      <c r="M21" s="27" t="s">
        <v>4658</v>
      </c>
      <c r="N21" s="37" t="s">
        <v>4658</v>
      </c>
      <c r="P21" s="17" t="s">
        <v>4713</v>
      </c>
      <c r="Q21" s="18" t="s">
        <v>8593</v>
      </c>
      <c r="R21" s="19" t="s">
        <v>7258</v>
      </c>
    </row>
    <row r="22" spans="1:18" x14ac:dyDescent="0.25">
      <c r="A22">
        <v>1528056</v>
      </c>
      <c r="B22">
        <v>5.3053039999999996</v>
      </c>
      <c r="C22" t="s">
        <v>1151</v>
      </c>
      <c r="D22" t="s">
        <v>4713</v>
      </c>
      <c r="E22" t="s">
        <v>4756</v>
      </c>
      <c r="F22" t="s">
        <v>1020</v>
      </c>
      <c r="G22" t="s">
        <v>4758</v>
      </c>
      <c r="H22" t="s">
        <v>1152</v>
      </c>
      <c r="I22" t="s">
        <v>4760</v>
      </c>
      <c r="J22">
        <v>1640</v>
      </c>
      <c r="K22" s="34" t="s">
        <v>8594</v>
      </c>
      <c r="M22" s="27" t="s">
        <v>4658</v>
      </c>
      <c r="N22" s="37" t="s">
        <v>4658</v>
      </c>
      <c r="P22" s="17" t="s">
        <v>4713</v>
      </c>
      <c r="Q22" s="18" t="s">
        <v>8594</v>
      </c>
      <c r="R22" s="19" t="s">
        <v>1152</v>
      </c>
    </row>
    <row r="23" spans="1:18" x14ac:dyDescent="0.25">
      <c r="A23">
        <v>1527545</v>
      </c>
      <c r="B23">
        <v>0.38058399999999998</v>
      </c>
      <c r="C23" t="s">
        <v>1098</v>
      </c>
      <c r="D23" t="s">
        <v>4713</v>
      </c>
      <c r="E23" t="s">
        <v>4756</v>
      </c>
      <c r="F23" t="s">
        <v>1020</v>
      </c>
      <c r="G23" t="s">
        <v>1099</v>
      </c>
      <c r="H23" t="s">
        <v>1100</v>
      </c>
      <c r="I23" t="s">
        <v>4760</v>
      </c>
      <c r="J23">
        <v>1272</v>
      </c>
      <c r="K23" s="34" t="s">
        <v>8595</v>
      </c>
      <c r="M23" s="27" t="s">
        <v>4658</v>
      </c>
      <c r="N23" s="37" t="s">
        <v>4658</v>
      </c>
      <c r="P23" s="17" t="s">
        <v>4713</v>
      </c>
      <c r="Q23" s="18" t="s">
        <v>8595</v>
      </c>
      <c r="R23" s="19" t="s">
        <v>1100</v>
      </c>
    </row>
    <row r="24" spans="1:18" x14ac:dyDescent="0.25">
      <c r="A24">
        <v>1528039</v>
      </c>
      <c r="B24">
        <v>0.195881</v>
      </c>
      <c r="C24" t="s">
        <v>1149</v>
      </c>
      <c r="D24" t="s">
        <v>4713</v>
      </c>
      <c r="E24" t="s">
        <v>4756</v>
      </c>
      <c r="F24" t="s">
        <v>1020</v>
      </c>
      <c r="G24" t="s">
        <v>1099</v>
      </c>
      <c r="H24" t="s">
        <v>1150</v>
      </c>
      <c r="I24" t="s">
        <v>4760</v>
      </c>
      <c r="J24">
        <v>1509</v>
      </c>
      <c r="K24" s="34" t="s">
        <v>8596</v>
      </c>
      <c r="M24" s="27" t="s">
        <v>4658</v>
      </c>
      <c r="N24" s="37" t="s">
        <v>4658</v>
      </c>
      <c r="P24" s="17" t="s">
        <v>4713</v>
      </c>
      <c r="Q24" s="18" t="s">
        <v>8596</v>
      </c>
      <c r="R24" s="19" t="s">
        <v>1150</v>
      </c>
    </row>
    <row r="25" spans="1:18" x14ac:dyDescent="0.25">
      <c r="A25">
        <v>1504574</v>
      </c>
      <c r="B25">
        <v>2.1556549999999999</v>
      </c>
      <c r="C25" t="s">
        <v>1183</v>
      </c>
      <c r="D25" t="s">
        <v>4713</v>
      </c>
      <c r="E25" t="s">
        <v>4756</v>
      </c>
      <c r="F25" t="s">
        <v>1020</v>
      </c>
      <c r="G25" t="s">
        <v>1099</v>
      </c>
      <c r="H25" t="s">
        <v>1184</v>
      </c>
      <c r="I25" t="s">
        <v>4760</v>
      </c>
      <c r="J25">
        <v>1985</v>
      </c>
      <c r="K25" s="34" t="s">
        <v>8597</v>
      </c>
      <c r="M25" s="27" t="s">
        <v>4658</v>
      </c>
      <c r="N25" s="37" t="s">
        <v>4658</v>
      </c>
      <c r="P25" s="17" t="s">
        <v>4713</v>
      </c>
      <c r="Q25" s="18" t="s">
        <v>8597</v>
      </c>
      <c r="R25" s="19" t="s">
        <v>1184</v>
      </c>
    </row>
    <row r="26" spans="1:18" x14ac:dyDescent="0.25">
      <c r="A26">
        <v>1527901</v>
      </c>
      <c r="B26">
        <v>14.677417</v>
      </c>
      <c r="C26" t="s">
        <v>1135</v>
      </c>
      <c r="D26" t="s">
        <v>4713</v>
      </c>
      <c r="E26" t="s">
        <v>4756</v>
      </c>
      <c r="F26" t="s">
        <v>1020</v>
      </c>
      <c r="G26" t="s">
        <v>4758</v>
      </c>
      <c r="H26" t="s">
        <v>1136</v>
      </c>
      <c r="I26" t="s">
        <v>4760</v>
      </c>
      <c r="J26">
        <v>2919</v>
      </c>
      <c r="K26" s="34" t="s">
        <v>8598</v>
      </c>
      <c r="M26" s="27" t="s">
        <v>4658</v>
      </c>
      <c r="N26" s="37" t="s">
        <v>4658</v>
      </c>
      <c r="P26" s="17" t="s">
        <v>4713</v>
      </c>
      <c r="Q26" s="18" t="s">
        <v>8598</v>
      </c>
      <c r="R26" s="19" t="s">
        <v>1136</v>
      </c>
    </row>
    <row r="27" spans="1:18" x14ac:dyDescent="0.25">
      <c r="A27">
        <v>1527586</v>
      </c>
      <c r="B27">
        <v>0.11328299999999999</v>
      </c>
      <c r="C27" t="s">
        <v>1103</v>
      </c>
      <c r="D27" t="s">
        <v>4713</v>
      </c>
      <c r="E27" t="s">
        <v>4756</v>
      </c>
      <c r="F27" t="s">
        <v>1020</v>
      </c>
      <c r="G27" t="s">
        <v>1099</v>
      </c>
      <c r="H27" t="s">
        <v>1104</v>
      </c>
      <c r="I27" t="s">
        <v>4760</v>
      </c>
      <c r="J27">
        <v>1581</v>
      </c>
      <c r="K27" s="34" t="s">
        <v>8599</v>
      </c>
      <c r="M27" s="27" t="s">
        <v>4658</v>
      </c>
      <c r="N27" s="37" t="s">
        <v>4658</v>
      </c>
      <c r="P27" s="17" t="s">
        <v>4713</v>
      </c>
      <c r="Q27" s="18" t="s">
        <v>8599</v>
      </c>
      <c r="R27" s="19" t="s">
        <v>1104</v>
      </c>
    </row>
    <row r="28" spans="1:18" x14ac:dyDescent="0.25">
      <c r="A28">
        <v>1527642</v>
      </c>
      <c r="B28">
        <v>7.3424000000000003E-2</v>
      </c>
      <c r="C28" t="s">
        <v>1109</v>
      </c>
      <c r="D28" t="s">
        <v>4713</v>
      </c>
      <c r="E28" t="s">
        <v>4756</v>
      </c>
      <c r="F28" t="s">
        <v>1020</v>
      </c>
      <c r="G28" t="s">
        <v>1099</v>
      </c>
      <c r="H28" t="s">
        <v>1110</v>
      </c>
      <c r="I28" t="s">
        <v>4760</v>
      </c>
      <c r="J28">
        <v>2574</v>
      </c>
      <c r="K28" s="34" t="s">
        <v>8600</v>
      </c>
      <c r="M28" s="27" t="s">
        <v>4658</v>
      </c>
      <c r="N28" s="37" t="s">
        <v>4658</v>
      </c>
      <c r="P28" s="17" t="s">
        <v>4713</v>
      </c>
      <c r="Q28" s="18" t="s">
        <v>8600</v>
      </c>
      <c r="R28" s="19" t="s">
        <v>1110</v>
      </c>
    </row>
    <row r="29" spans="1:18" x14ac:dyDescent="0.25">
      <c r="A29">
        <v>1527968</v>
      </c>
      <c r="B29">
        <v>0.28564600000000001</v>
      </c>
      <c r="C29" t="s">
        <v>1141</v>
      </c>
      <c r="D29" t="s">
        <v>4713</v>
      </c>
      <c r="E29" t="s">
        <v>4756</v>
      </c>
      <c r="F29" t="s">
        <v>1020</v>
      </c>
      <c r="G29" t="s">
        <v>4758</v>
      </c>
      <c r="H29" t="s">
        <v>1142</v>
      </c>
      <c r="I29" t="s">
        <v>4760</v>
      </c>
      <c r="J29">
        <v>796</v>
      </c>
      <c r="K29" s="34" t="s">
        <v>8601</v>
      </c>
      <c r="M29" s="27" t="s">
        <v>4658</v>
      </c>
      <c r="N29" s="37" t="s">
        <v>4658</v>
      </c>
      <c r="P29" s="17" t="s">
        <v>4713</v>
      </c>
      <c r="Q29" s="18" t="s">
        <v>8601</v>
      </c>
      <c r="R29" s="19" t="s">
        <v>1142</v>
      </c>
    </row>
    <row r="30" spans="1:18" x14ac:dyDescent="0.25">
      <c r="A30">
        <v>1504512</v>
      </c>
      <c r="B30">
        <v>3.0820310000000002</v>
      </c>
      <c r="C30" t="s">
        <v>1177</v>
      </c>
      <c r="D30" t="s">
        <v>4713</v>
      </c>
      <c r="E30" t="s">
        <v>4756</v>
      </c>
      <c r="F30" t="s">
        <v>1020</v>
      </c>
      <c r="G30" t="s">
        <v>4758</v>
      </c>
      <c r="H30" t="s">
        <v>1178</v>
      </c>
      <c r="I30" t="s">
        <v>4760</v>
      </c>
      <c r="J30">
        <v>1831</v>
      </c>
      <c r="K30" s="34" t="s">
        <v>8602</v>
      </c>
      <c r="M30" s="27" t="s">
        <v>4658</v>
      </c>
      <c r="N30" s="37" t="s">
        <v>4658</v>
      </c>
      <c r="P30" s="17" t="s">
        <v>4713</v>
      </c>
      <c r="Q30" s="18" t="s">
        <v>8602</v>
      </c>
      <c r="R30" s="19" t="s">
        <v>1178</v>
      </c>
    </row>
    <row r="31" spans="1:18" x14ac:dyDescent="0.25">
      <c r="A31">
        <v>1527985</v>
      </c>
      <c r="B31">
        <v>0.57140000000000002</v>
      </c>
      <c r="C31" t="s">
        <v>1143</v>
      </c>
      <c r="D31" t="s">
        <v>4713</v>
      </c>
      <c r="E31" t="s">
        <v>4756</v>
      </c>
      <c r="F31" t="s">
        <v>1020</v>
      </c>
      <c r="G31" t="s">
        <v>1099</v>
      </c>
      <c r="H31" t="s">
        <v>1144</v>
      </c>
      <c r="I31" t="s">
        <v>4760</v>
      </c>
      <c r="J31">
        <v>1741</v>
      </c>
      <c r="K31" s="34" t="s">
        <v>8603</v>
      </c>
      <c r="M31" s="27" t="s">
        <v>4658</v>
      </c>
      <c r="N31" s="37" t="s">
        <v>4658</v>
      </c>
      <c r="P31" s="17" t="s">
        <v>4713</v>
      </c>
      <c r="Q31" s="18" t="s">
        <v>8603</v>
      </c>
      <c r="R31" s="19" t="s">
        <v>1144</v>
      </c>
    </row>
    <row r="32" spans="1:18" x14ac:dyDescent="0.25">
      <c r="A32">
        <v>1528004</v>
      </c>
      <c r="B32">
        <v>0.69317300000000004</v>
      </c>
      <c r="C32" t="s">
        <v>1145</v>
      </c>
      <c r="D32" t="s">
        <v>4713</v>
      </c>
      <c r="E32" t="s">
        <v>4756</v>
      </c>
      <c r="F32" t="s">
        <v>1020</v>
      </c>
      <c r="G32" t="s">
        <v>1099</v>
      </c>
      <c r="H32" t="s">
        <v>1146</v>
      </c>
      <c r="I32" t="s">
        <v>4760</v>
      </c>
      <c r="J32">
        <v>1147</v>
      </c>
      <c r="K32" s="34" t="s">
        <v>8604</v>
      </c>
      <c r="M32" s="27" t="s">
        <v>4658</v>
      </c>
      <c r="N32" s="37" t="s">
        <v>4658</v>
      </c>
      <c r="P32" s="17" t="s">
        <v>4713</v>
      </c>
      <c r="Q32" s="18" t="s">
        <v>8604</v>
      </c>
      <c r="R32" s="19" t="s">
        <v>1146</v>
      </c>
    </row>
    <row r="33" spans="1:18" x14ac:dyDescent="0.25">
      <c r="A33">
        <v>1527523</v>
      </c>
      <c r="B33">
        <v>6.9089119999999999</v>
      </c>
      <c r="C33" t="s">
        <v>1096</v>
      </c>
      <c r="D33" t="s">
        <v>4713</v>
      </c>
      <c r="E33" t="s">
        <v>4756</v>
      </c>
      <c r="F33" t="s">
        <v>1020</v>
      </c>
      <c r="G33" t="s">
        <v>4758</v>
      </c>
      <c r="H33" t="s">
        <v>1097</v>
      </c>
      <c r="I33" t="s">
        <v>4760</v>
      </c>
      <c r="J33">
        <v>4267</v>
      </c>
      <c r="K33" s="34" t="s">
        <v>8605</v>
      </c>
      <c r="M33" s="27" t="s">
        <v>4658</v>
      </c>
      <c r="N33" s="37" t="s">
        <v>4658</v>
      </c>
      <c r="P33" s="17" t="s">
        <v>4713</v>
      </c>
      <c r="Q33" s="18" t="s">
        <v>8605</v>
      </c>
      <c r="R33" s="19" t="s">
        <v>1097</v>
      </c>
    </row>
    <row r="34" spans="1:18" x14ac:dyDescent="0.25">
      <c r="A34">
        <v>1504532</v>
      </c>
      <c r="B34">
        <v>3.0610930000000001</v>
      </c>
      <c r="C34" t="s">
        <v>1179</v>
      </c>
      <c r="D34" t="s">
        <v>4713</v>
      </c>
      <c r="E34" t="s">
        <v>4756</v>
      </c>
      <c r="F34" t="s">
        <v>1020</v>
      </c>
      <c r="G34" t="s">
        <v>4758</v>
      </c>
      <c r="H34" t="s">
        <v>1180</v>
      </c>
      <c r="I34" t="s">
        <v>4760</v>
      </c>
      <c r="J34">
        <v>1569</v>
      </c>
      <c r="K34" s="34" t="s">
        <v>8606</v>
      </c>
      <c r="M34" s="27" t="s">
        <v>4658</v>
      </c>
      <c r="N34" s="37" t="s">
        <v>4658</v>
      </c>
      <c r="P34" s="17" t="s">
        <v>4713</v>
      </c>
      <c r="Q34" s="18" t="s">
        <v>8606</v>
      </c>
      <c r="R34" s="19" t="s">
        <v>1180</v>
      </c>
    </row>
    <row r="35" spans="1:18" x14ac:dyDescent="0.25">
      <c r="A35">
        <v>1504476</v>
      </c>
      <c r="B35">
        <v>13.805845</v>
      </c>
      <c r="C35" t="s">
        <v>1173</v>
      </c>
      <c r="D35" t="s">
        <v>4713</v>
      </c>
      <c r="E35" t="s">
        <v>4756</v>
      </c>
      <c r="F35" t="s">
        <v>1020</v>
      </c>
      <c r="G35" t="s">
        <v>4758</v>
      </c>
      <c r="H35" t="s">
        <v>1174</v>
      </c>
      <c r="I35" t="s">
        <v>4760</v>
      </c>
      <c r="J35">
        <v>860</v>
      </c>
      <c r="K35" s="34" t="s">
        <v>8607</v>
      </c>
      <c r="M35" s="27" t="s">
        <v>4658</v>
      </c>
      <c r="N35" s="37" t="s">
        <v>4658</v>
      </c>
      <c r="P35" s="17" t="s">
        <v>4713</v>
      </c>
      <c r="Q35" s="18" t="s">
        <v>8607</v>
      </c>
      <c r="R35" s="19" t="s">
        <v>7259</v>
      </c>
    </row>
    <row r="36" spans="1:18" x14ac:dyDescent="0.25">
      <c r="A36">
        <v>1504660</v>
      </c>
      <c r="B36">
        <v>1136.9406300000001</v>
      </c>
      <c r="C36" t="s">
        <v>1191</v>
      </c>
      <c r="D36" t="s">
        <v>4713</v>
      </c>
      <c r="E36" t="s">
        <v>4756</v>
      </c>
      <c r="F36" t="s">
        <v>1020</v>
      </c>
      <c r="G36" t="s">
        <v>4758</v>
      </c>
      <c r="H36" t="s">
        <v>1192</v>
      </c>
      <c r="I36" t="s">
        <v>4760</v>
      </c>
      <c r="J36">
        <v>707</v>
      </c>
      <c r="K36" s="34" t="s">
        <v>8608</v>
      </c>
      <c r="M36" s="27" t="s">
        <v>4658</v>
      </c>
      <c r="N36" s="37" t="s">
        <v>4658</v>
      </c>
      <c r="P36" s="17" t="s">
        <v>4713</v>
      </c>
      <c r="Q36" s="18" t="s">
        <v>8608</v>
      </c>
      <c r="R36" s="19" t="s">
        <v>7260</v>
      </c>
    </row>
    <row r="37" spans="1:18" x14ac:dyDescent="0.25">
      <c r="A37">
        <v>1730590</v>
      </c>
      <c r="B37">
        <v>660.014094</v>
      </c>
      <c r="C37" t="s">
        <v>1048</v>
      </c>
      <c r="D37" t="s">
        <v>4713</v>
      </c>
      <c r="E37" t="s">
        <v>4756</v>
      </c>
      <c r="F37" t="s">
        <v>4758</v>
      </c>
      <c r="G37" t="s">
        <v>4758</v>
      </c>
      <c r="H37" t="s">
        <v>1049</v>
      </c>
      <c r="I37" t="s">
        <v>4760</v>
      </c>
      <c r="J37">
        <v>1490</v>
      </c>
      <c r="K37" s="34" t="s">
        <v>8609</v>
      </c>
      <c r="M37" s="27" t="s">
        <v>4658</v>
      </c>
      <c r="N37" s="37" t="s">
        <v>4658</v>
      </c>
      <c r="P37" s="17" t="s">
        <v>4713</v>
      </c>
      <c r="Q37" s="18" t="s">
        <v>8609</v>
      </c>
      <c r="R37" s="19" t="s">
        <v>7261</v>
      </c>
    </row>
    <row r="38" spans="1:18" x14ac:dyDescent="0.25">
      <c r="A38">
        <v>1730470</v>
      </c>
      <c r="B38">
        <v>992.64574900000002</v>
      </c>
      <c r="C38" t="s">
        <v>1037</v>
      </c>
      <c r="D38" t="s">
        <v>4713</v>
      </c>
      <c r="E38" t="s">
        <v>4756</v>
      </c>
      <c r="F38" t="s">
        <v>4758</v>
      </c>
      <c r="G38" t="s">
        <v>4758</v>
      </c>
      <c r="H38" t="s">
        <v>1038</v>
      </c>
      <c r="I38" t="s">
        <v>4760</v>
      </c>
      <c r="J38">
        <v>1351</v>
      </c>
      <c r="K38" s="34" t="s">
        <v>8610</v>
      </c>
      <c r="M38" s="27" t="s">
        <v>4658</v>
      </c>
      <c r="N38" s="37" t="s">
        <v>4658</v>
      </c>
      <c r="P38" s="17" t="s">
        <v>4713</v>
      </c>
      <c r="Q38" s="18" t="s">
        <v>8610</v>
      </c>
      <c r="R38" s="19" t="s">
        <v>7262</v>
      </c>
    </row>
    <row r="39" spans="1:18" x14ac:dyDescent="0.25">
      <c r="A39">
        <v>2061706</v>
      </c>
      <c r="B39">
        <v>435.68710099999998</v>
      </c>
      <c r="C39" t="s">
        <v>1084</v>
      </c>
      <c r="D39" t="s">
        <v>4713</v>
      </c>
      <c r="E39" t="s">
        <v>4756</v>
      </c>
      <c r="F39" t="s">
        <v>1080</v>
      </c>
      <c r="G39" t="s">
        <v>4758</v>
      </c>
      <c r="H39" t="s">
        <v>1085</v>
      </c>
      <c r="I39" t="s">
        <v>4760</v>
      </c>
      <c r="J39">
        <v>27</v>
      </c>
      <c r="K39" s="34" t="s">
        <v>8611</v>
      </c>
      <c r="M39" s="27" t="s">
        <v>4658</v>
      </c>
      <c r="N39" s="37" t="s">
        <v>4658</v>
      </c>
      <c r="P39" s="17" t="s">
        <v>4713</v>
      </c>
      <c r="Q39" s="18" t="s">
        <v>8611</v>
      </c>
      <c r="R39" s="19" t="s">
        <v>7263</v>
      </c>
    </row>
    <row r="40" spans="1:18" x14ac:dyDescent="0.25">
      <c r="A40">
        <v>1730617</v>
      </c>
      <c r="B40">
        <v>390.02003200000001</v>
      </c>
      <c r="C40" t="s">
        <v>1050</v>
      </c>
      <c r="D40" t="s">
        <v>4713</v>
      </c>
      <c r="E40" t="s">
        <v>4756</v>
      </c>
      <c r="F40" t="s">
        <v>1042</v>
      </c>
      <c r="G40" t="s">
        <v>4758</v>
      </c>
      <c r="H40" t="s">
        <v>1051</v>
      </c>
      <c r="I40" t="s">
        <v>4760</v>
      </c>
      <c r="J40">
        <v>527</v>
      </c>
      <c r="K40" s="34" t="s">
        <v>8612</v>
      </c>
      <c r="M40" s="27" t="s">
        <v>4658</v>
      </c>
      <c r="N40" s="37" t="s">
        <v>4658</v>
      </c>
      <c r="P40" s="17" t="s">
        <v>4713</v>
      </c>
      <c r="Q40" s="18" t="s">
        <v>8612</v>
      </c>
      <c r="R40" s="19" t="s">
        <v>7264</v>
      </c>
    </row>
    <row r="41" spans="1:18" x14ac:dyDescent="0.25">
      <c r="A41">
        <v>2061668</v>
      </c>
      <c r="B41">
        <v>293.984195</v>
      </c>
      <c r="C41" t="s">
        <v>1082</v>
      </c>
      <c r="D41" t="s">
        <v>4713</v>
      </c>
      <c r="E41" t="s">
        <v>4756</v>
      </c>
      <c r="F41" t="s">
        <v>1042</v>
      </c>
      <c r="G41" t="s">
        <v>4758</v>
      </c>
      <c r="H41" t="s">
        <v>1083</v>
      </c>
      <c r="I41" t="s">
        <v>4760</v>
      </c>
      <c r="J41">
        <v>414</v>
      </c>
      <c r="K41" s="34" t="s">
        <v>8613</v>
      </c>
      <c r="M41" s="27" t="s">
        <v>4658</v>
      </c>
      <c r="N41" s="37" t="s">
        <v>4658</v>
      </c>
      <c r="P41" s="17" t="s">
        <v>4713</v>
      </c>
      <c r="Q41" s="18" t="s">
        <v>8613</v>
      </c>
      <c r="R41" s="19" t="s">
        <v>7265</v>
      </c>
    </row>
    <row r="42" spans="1:18" x14ac:dyDescent="0.25">
      <c r="A42">
        <v>1528135</v>
      </c>
      <c r="B42">
        <v>64.027906000000002</v>
      </c>
      <c r="C42" t="s">
        <v>1159</v>
      </c>
      <c r="D42" t="s">
        <v>4713</v>
      </c>
      <c r="E42" t="s">
        <v>4756</v>
      </c>
      <c r="F42" t="s">
        <v>1020</v>
      </c>
      <c r="G42" t="s">
        <v>4758</v>
      </c>
      <c r="H42" t="s">
        <v>1160</v>
      </c>
      <c r="I42" t="s">
        <v>4760</v>
      </c>
      <c r="J42">
        <v>2002</v>
      </c>
      <c r="K42" s="34" t="s">
        <v>8614</v>
      </c>
      <c r="M42" s="27" t="s">
        <v>4658</v>
      </c>
      <c r="N42" s="37" t="s">
        <v>4658</v>
      </c>
      <c r="P42" s="17" t="s">
        <v>4713</v>
      </c>
      <c r="Q42" s="18" t="s">
        <v>8614</v>
      </c>
      <c r="R42" s="19" t="s">
        <v>7266</v>
      </c>
    </row>
    <row r="43" spans="1:18" x14ac:dyDescent="0.25">
      <c r="A43">
        <v>1528094</v>
      </c>
      <c r="B43">
        <v>389.798969</v>
      </c>
      <c r="C43" t="s">
        <v>1155</v>
      </c>
      <c r="D43" t="s">
        <v>4713</v>
      </c>
      <c r="E43" t="s">
        <v>4756</v>
      </c>
      <c r="F43" t="s">
        <v>1020</v>
      </c>
      <c r="G43" t="s">
        <v>4758</v>
      </c>
      <c r="H43" t="s">
        <v>1156</v>
      </c>
      <c r="I43" t="s">
        <v>4760</v>
      </c>
      <c r="J43">
        <v>2447</v>
      </c>
      <c r="K43" s="34" t="s">
        <v>8615</v>
      </c>
      <c r="M43" s="27" t="s">
        <v>4658</v>
      </c>
      <c r="N43" s="37" t="s">
        <v>4658</v>
      </c>
      <c r="P43" s="17" t="s">
        <v>4713</v>
      </c>
      <c r="Q43" s="18" t="s">
        <v>8615</v>
      </c>
      <c r="R43" s="19" t="s">
        <v>7267</v>
      </c>
    </row>
    <row r="44" spans="1:18" x14ac:dyDescent="0.25">
      <c r="A44">
        <v>1730903</v>
      </c>
      <c r="B44">
        <v>598.26289599999996</v>
      </c>
      <c r="C44" t="s">
        <v>1069</v>
      </c>
      <c r="D44" t="s">
        <v>4713</v>
      </c>
      <c r="E44" t="s">
        <v>4756</v>
      </c>
      <c r="F44" t="s">
        <v>1020</v>
      </c>
      <c r="G44" t="s">
        <v>4758</v>
      </c>
      <c r="H44" t="s">
        <v>1070</v>
      </c>
      <c r="I44" t="s">
        <v>4760</v>
      </c>
      <c r="J44">
        <v>207</v>
      </c>
      <c r="K44" s="34" t="s">
        <v>8616</v>
      </c>
      <c r="M44" s="27" t="s">
        <v>4658</v>
      </c>
      <c r="N44" s="37" t="s">
        <v>4658</v>
      </c>
      <c r="P44" s="17" t="s">
        <v>4713</v>
      </c>
      <c r="Q44" s="18" t="s">
        <v>8616</v>
      </c>
      <c r="R44" s="19" t="s">
        <v>7268</v>
      </c>
    </row>
    <row r="45" spans="1:18" x14ac:dyDescent="0.25">
      <c r="A45">
        <v>1504410</v>
      </c>
      <c r="B45">
        <v>116.299511</v>
      </c>
      <c r="C45" t="s">
        <v>1167</v>
      </c>
      <c r="D45" t="s">
        <v>4713</v>
      </c>
      <c r="E45" t="s">
        <v>4756</v>
      </c>
      <c r="F45" t="s">
        <v>1020</v>
      </c>
      <c r="G45" t="s">
        <v>4758</v>
      </c>
      <c r="H45" t="s">
        <v>1168</v>
      </c>
      <c r="I45" t="s">
        <v>4760</v>
      </c>
      <c r="J45">
        <v>1131</v>
      </c>
      <c r="K45" s="34" t="s">
        <v>8617</v>
      </c>
      <c r="M45" s="27" t="s">
        <v>4658</v>
      </c>
      <c r="N45" s="37" t="s">
        <v>4658</v>
      </c>
      <c r="P45" s="17" t="s">
        <v>4713</v>
      </c>
      <c r="Q45" s="18" t="s">
        <v>8617</v>
      </c>
      <c r="R45" s="19" t="s">
        <v>7269</v>
      </c>
    </row>
    <row r="46" spans="1:18" x14ac:dyDescent="0.25">
      <c r="A46">
        <v>1838569</v>
      </c>
      <c r="B46">
        <v>0.13478599999999999</v>
      </c>
      <c r="C46" t="s">
        <v>1073</v>
      </c>
      <c r="D46" t="s">
        <v>4713</v>
      </c>
      <c r="E46" t="s">
        <v>4756</v>
      </c>
      <c r="F46" t="s">
        <v>1020</v>
      </c>
      <c r="G46" t="s">
        <v>4758</v>
      </c>
      <c r="H46" t="s">
        <v>1074</v>
      </c>
      <c r="I46" t="s">
        <v>4760</v>
      </c>
      <c r="J46">
        <v>79</v>
      </c>
      <c r="K46" s="34" t="s">
        <v>8618</v>
      </c>
      <c r="M46" s="27" t="s">
        <v>4658</v>
      </c>
      <c r="N46" s="37" t="s">
        <v>8452</v>
      </c>
      <c r="P46" s="17" t="s">
        <v>4713</v>
      </c>
      <c r="Q46" s="18" t="s">
        <v>8618</v>
      </c>
      <c r="R46" s="19" t="s">
        <v>7270</v>
      </c>
    </row>
    <row r="47" spans="1:18" x14ac:dyDescent="0.25">
      <c r="A47">
        <v>1504591</v>
      </c>
      <c r="B47">
        <v>489.41509000000002</v>
      </c>
      <c r="C47" t="s">
        <v>1185</v>
      </c>
      <c r="D47" t="s">
        <v>4713</v>
      </c>
      <c r="E47" t="s">
        <v>4756</v>
      </c>
      <c r="F47" t="s">
        <v>4758</v>
      </c>
      <c r="G47" t="s">
        <v>4758</v>
      </c>
      <c r="H47" t="s">
        <v>1186</v>
      </c>
      <c r="I47" t="s">
        <v>4760</v>
      </c>
      <c r="J47">
        <v>1524</v>
      </c>
      <c r="K47" s="34" t="s">
        <v>8619</v>
      </c>
      <c r="M47" s="27" t="s">
        <v>4658</v>
      </c>
      <c r="N47" s="37" t="s">
        <v>4658</v>
      </c>
      <c r="P47" s="17" t="s">
        <v>4713</v>
      </c>
      <c r="Q47" s="18" t="s">
        <v>8619</v>
      </c>
      <c r="R47" s="19" t="s">
        <v>7271</v>
      </c>
    </row>
    <row r="48" spans="1:18" x14ac:dyDescent="0.25">
      <c r="A48">
        <v>1838522</v>
      </c>
      <c r="B48">
        <v>542.24709299999995</v>
      </c>
      <c r="C48" t="s">
        <v>1071</v>
      </c>
      <c r="D48" t="s">
        <v>4713</v>
      </c>
      <c r="E48" t="s">
        <v>4756</v>
      </c>
      <c r="F48" t="s">
        <v>4758</v>
      </c>
      <c r="G48" t="s">
        <v>4758</v>
      </c>
      <c r="H48" t="s">
        <v>1072</v>
      </c>
      <c r="I48" t="s">
        <v>4760</v>
      </c>
      <c r="J48">
        <v>206</v>
      </c>
      <c r="K48" s="34" t="s">
        <v>8620</v>
      </c>
      <c r="M48" s="27" t="s">
        <v>4658</v>
      </c>
      <c r="N48" s="37" t="s">
        <v>4658</v>
      </c>
      <c r="P48" s="17" t="s">
        <v>4713</v>
      </c>
      <c r="Q48" s="18" t="s">
        <v>8620</v>
      </c>
      <c r="R48" s="19" t="s">
        <v>7272</v>
      </c>
    </row>
    <row r="49" spans="1:18" x14ac:dyDescent="0.25">
      <c r="A49">
        <v>1730358</v>
      </c>
      <c r="B49">
        <v>1495.9490000000001</v>
      </c>
      <c r="C49" t="s">
        <v>1026</v>
      </c>
      <c r="D49" t="s">
        <v>4713</v>
      </c>
      <c r="E49" t="s">
        <v>4756</v>
      </c>
      <c r="F49" t="s">
        <v>1027</v>
      </c>
      <c r="G49" t="s">
        <v>4758</v>
      </c>
      <c r="H49" t="s">
        <v>1028</v>
      </c>
      <c r="I49" t="s">
        <v>4760</v>
      </c>
      <c r="J49">
        <v>1385</v>
      </c>
      <c r="K49" s="34" t="s">
        <v>8621</v>
      </c>
      <c r="M49" s="27" t="s">
        <v>4658</v>
      </c>
      <c r="N49" s="37" t="s">
        <v>4658</v>
      </c>
      <c r="P49" s="17" t="s">
        <v>4713</v>
      </c>
      <c r="Q49" s="18" t="s">
        <v>8621</v>
      </c>
      <c r="R49" s="19" t="s">
        <v>7273</v>
      </c>
    </row>
    <row r="50" spans="1:18" x14ac:dyDescent="0.25">
      <c r="A50">
        <v>1730433</v>
      </c>
      <c r="B50">
        <v>49.639260999999998</v>
      </c>
      <c r="C50" t="s">
        <v>1033</v>
      </c>
      <c r="D50" t="s">
        <v>4713</v>
      </c>
      <c r="E50" t="s">
        <v>4756</v>
      </c>
      <c r="F50" t="s">
        <v>4758</v>
      </c>
      <c r="G50" t="s">
        <v>4758</v>
      </c>
      <c r="H50" t="s">
        <v>1034</v>
      </c>
      <c r="I50" t="s">
        <v>4760</v>
      </c>
      <c r="J50">
        <v>2004</v>
      </c>
      <c r="K50" s="34" t="s">
        <v>8622</v>
      </c>
      <c r="M50" s="27" t="s">
        <v>4658</v>
      </c>
      <c r="N50" s="37" t="s">
        <v>4658</v>
      </c>
      <c r="P50" s="17" t="s">
        <v>4713</v>
      </c>
      <c r="Q50" s="18" t="s">
        <v>8622</v>
      </c>
      <c r="R50" s="19" t="s">
        <v>7274</v>
      </c>
    </row>
    <row r="51" spans="1:18" x14ac:dyDescent="0.25">
      <c r="A51">
        <v>1730313</v>
      </c>
      <c r="B51">
        <v>1365.0068699999999</v>
      </c>
      <c r="C51" t="s">
        <v>1024</v>
      </c>
      <c r="D51" t="s">
        <v>4713</v>
      </c>
      <c r="E51" t="s">
        <v>4756</v>
      </c>
      <c r="F51" t="s">
        <v>4758</v>
      </c>
      <c r="G51" t="s">
        <v>4758</v>
      </c>
      <c r="H51" t="s">
        <v>1025</v>
      </c>
      <c r="I51" t="s">
        <v>4760</v>
      </c>
      <c r="J51">
        <v>481</v>
      </c>
      <c r="K51" s="34" t="s">
        <v>8623</v>
      </c>
      <c r="M51" s="27" t="s">
        <v>4658</v>
      </c>
      <c r="N51" s="37" t="s">
        <v>4658</v>
      </c>
      <c r="P51" s="17" t="s">
        <v>4713</v>
      </c>
      <c r="Q51" s="18" t="s">
        <v>8623</v>
      </c>
      <c r="R51" s="19" t="s">
        <v>7275</v>
      </c>
    </row>
    <row r="52" spans="1:18" x14ac:dyDescent="0.25">
      <c r="A52">
        <v>2061785</v>
      </c>
      <c r="B52">
        <v>159.39426700000001</v>
      </c>
      <c r="C52" t="s">
        <v>1092</v>
      </c>
      <c r="D52" t="s">
        <v>4713</v>
      </c>
      <c r="E52" t="s">
        <v>4756</v>
      </c>
      <c r="F52" t="s">
        <v>1042</v>
      </c>
      <c r="G52" t="s">
        <v>4758</v>
      </c>
      <c r="H52" t="s">
        <v>1093</v>
      </c>
      <c r="I52" t="s">
        <v>4760</v>
      </c>
      <c r="J52">
        <v>1048</v>
      </c>
      <c r="K52" s="34" t="s">
        <v>8624</v>
      </c>
      <c r="M52" s="27" t="s">
        <v>4658</v>
      </c>
      <c r="N52" s="37" t="s">
        <v>4658</v>
      </c>
      <c r="P52" s="17" t="s">
        <v>4713</v>
      </c>
      <c r="Q52" s="18" t="s">
        <v>8624</v>
      </c>
      <c r="R52" s="19" t="s">
        <v>7276</v>
      </c>
    </row>
    <row r="53" spans="1:18" x14ac:dyDescent="0.25">
      <c r="A53">
        <v>1504434</v>
      </c>
      <c r="B53">
        <v>8.6366350000000001</v>
      </c>
      <c r="C53" t="s">
        <v>1169</v>
      </c>
      <c r="D53" t="s">
        <v>4713</v>
      </c>
      <c r="E53" t="s">
        <v>4756</v>
      </c>
      <c r="F53" t="s">
        <v>1020</v>
      </c>
      <c r="G53" t="s">
        <v>4758</v>
      </c>
      <c r="H53" t="s">
        <v>1170</v>
      </c>
      <c r="I53" t="s">
        <v>4760</v>
      </c>
      <c r="J53">
        <v>2935</v>
      </c>
      <c r="K53" s="34" t="s">
        <v>8625</v>
      </c>
      <c r="M53" s="27" t="s">
        <v>4658</v>
      </c>
      <c r="N53" s="37" t="s">
        <v>4658</v>
      </c>
      <c r="P53" s="17" t="s">
        <v>4713</v>
      </c>
      <c r="Q53" s="18" t="s">
        <v>8625</v>
      </c>
      <c r="R53" s="19" t="s">
        <v>7277</v>
      </c>
    </row>
    <row r="54" spans="1:18" x14ac:dyDescent="0.25">
      <c r="A54">
        <v>1504638</v>
      </c>
      <c r="B54">
        <v>250.63246799999999</v>
      </c>
      <c r="C54" t="s">
        <v>1189</v>
      </c>
      <c r="D54" t="s">
        <v>4713</v>
      </c>
      <c r="E54" t="s">
        <v>4756</v>
      </c>
      <c r="F54" t="s">
        <v>1020</v>
      </c>
      <c r="G54" t="s">
        <v>4758</v>
      </c>
      <c r="H54" t="s">
        <v>1190</v>
      </c>
      <c r="I54" t="s">
        <v>4760</v>
      </c>
      <c r="J54">
        <v>234</v>
      </c>
      <c r="K54" s="34" t="s">
        <v>8626</v>
      </c>
      <c r="M54" s="27" t="s">
        <v>4658</v>
      </c>
      <c r="N54" s="37" t="s">
        <v>4658</v>
      </c>
      <c r="P54" s="17" t="s">
        <v>4713</v>
      </c>
      <c r="Q54" s="18" t="s">
        <v>8626</v>
      </c>
      <c r="R54" s="19" t="s">
        <v>7278</v>
      </c>
    </row>
    <row r="55" spans="1:18" x14ac:dyDescent="0.25">
      <c r="A55">
        <v>1730292</v>
      </c>
      <c r="B55">
        <v>1757.97965</v>
      </c>
      <c r="C55" t="s">
        <v>1022</v>
      </c>
      <c r="D55" t="s">
        <v>4713</v>
      </c>
      <c r="E55" t="s">
        <v>4756</v>
      </c>
      <c r="F55" t="s">
        <v>1017</v>
      </c>
      <c r="G55" t="s">
        <v>4758</v>
      </c>
      <c r="H55" t="s">
        <v>1023</v>
      </c>
      <c r="I55" t="s">
        <v>4760</v>
      </c>
      <c r="J55">
        <v>952</v>
      </c>
      <c r="K55" s="34" t="s">
        <v>8627</v>
      </c>
      <c r="M55" s="27" t="s">
        <v>4658</v>
      </c>
      <c r="N55" s="37" t="s">
        <v>4658</v>
      </c>
      <c r="P55" s="17" t="s">
        <v>4713</v>
      </c>
      <c r="Q55" s="18" t="s">
        <v>8627</v>
      </c>
      <c r="R55" s="19" t="s">
        <v>7279</v>
      </c>
    </row>
    <row r="56" spans="1:18" x14ac:dyDescent="0.25">
      <c r="A56">
        <v>2061746</v>
      </c>
      <c r="B56">
        <v>515.13525500000003</v>
      </c>
      <c r="C56" t="s">
        <v>1088</v>
      </c>
      <c r="D56" t="s">
        <v>4713</v>
      </c>
      <c r="E56" t="s">
        <v>4756</v>
      </c>
      <c r="F56" t="s">
        <v>1042</v>
      </c>
      <c r="G56" t="s">
        <v>4758</v>
      </c>
      <c r="H56" t="s">
        <v>1089</v>
      </c>
      <c r="I56" t="s">
        <v>4760</v>
      </c>
      <c r="J56">
        <v>2083</v>
      </c>
      <c r="K56" s="34" t="s">
        <v>8628</v>
      </c>
      <c r="M56" s="27" t="s">
        <v>4658</v>
      </c>
      <c r="N56" s="37" t="s">
        <v>4658</v>
      </c>
      <c r="P56" s="17" t="s">
        <v>4713</v>
      </c>
      <c r="Q56" s="18" t="s">
        <v>8628</v>
      </c>
      <c r="R56" s="19" t="s">
        <v>7280</v>
      </c>
    </row>
    <row r="57" spans="1:18" x14ac:dyDescent="0.25">
      <c r="A57">
        <v>1730449</v>
      </c>
      <c r="B57">
        <v>620.91490999999996</v>
      </c>
      <c r="C57" t="s">
        <v>1035</v>
      </c>
      <c r="D57" t="s">
        <v>4713</v>
      </c>
      <c r="E57" t="s">
        <v>4756</v>
      </c>
      <c r="F57" t="s">
        <v>4758</v>
      </c>
      <c r="G57" t="s">
        <v>4758</v>
      </c>
      <c r="H57" t="s">
        <v>1036</v>
      </c>
      <c r="I57" t="s">
        <v>4760</v>
      </c>
      <c r="J57">
        <v>23</v>
      </c>
      <c r="K57" s="34" t="s">
        <v>8629</v>
      </c>
      <c r="M57" s="27" t="s">
        <v>4658</v>
      </c>
      <c r="N57" s="37" t="s">
        <v>4658</v>
      </c>
      <c r="P57" s="17" t="s">
        <v>4713</v>
      </c>
      <c r="Q57" s="18" t="s">
        <v>8629</v>
      </c>
      <c r="R57" s="19" t="s">
        <v>7281</v>
      </c>
    </row>
    <row r="58" spans="1:18" x14ac:dyDescent="0.25">
      <c r="A58">
        <v>1730774</v>
      </c>
      <c r="B58">
        <v>282.15592600000002</v>
      </c>
      <c r="C58" t="s">
        <v>1067</v>
      </c>
      <c r="D58" t="s">
        <v>4713</v>
      </c>
      <c r="E58" t="s">
        <v>4756</v>
      </c>
      <c r="F58" t="s">
        <v>4758</v>
      </c>
      <c r="G58" t="s">
        <v>4758</v>
      </c>
      <c r="H58" t="s">
        <v>1068</v>
      </c>
      <c r="I58" t="s">
        <v>4760</v>
      </c>
      <c r="J58">
        <v>1630</v>
      </c>
      <c r="K58" s="34" t="s">
        <v>8630</v>
      </c>
      <c r="M58" s="27" t="s">
        <v>4658</v>
      </c>
      <c r="N58" s="37" t="s">
        <v>4658</v>
      </c>
      <c r="P58" s="17" t="s">
        <v>4713</v>
      </c>
      <c r="Q58" s="18" t="s">
        <v>8630</v>
      </c>
      <c r="R58" s="19" t="s">
        <v>7282</v>
      </c>
    </row>
    <row r="59" spans="1:18" x14ac:dyDescent="0.25">
      <c r="A59">
        <v>1730502</v>
      </c>
      <c r="B59">
        <v>262.70169800000002</v>
      </c>
      <c r="C59" t="s">
        <v>1039</v>
      </c>
      <c r="D59" t="s">
        <v>4713</v>
      </c>
      <c r="E59" t="s">
        <v>4756</v>
      </c>
      <c r="F59" t="s">
        <v>4758</v>
      </c>
      <c r="G59" t="s">
        <v>4758</v>
      </c>
      <c r="H59" t="s">
        <v>1040</v>
      </c>
      <c r="I59" t="s">
        <v>4760</v>
      </c>
      <c r="J59">
        <v>38</v>
      </c>
      <c r="K59" s="34" t="s">
        <v>8631</v>
      </c>
      <c r="M59" s="27" t="s">
        <v>4658</v>
      </c>
      <c r="N59" s="37" t="s">
        <v>4658</v>
      </c>
      <c r="P59" s="17" t="s">
        <v>4713</v>
      </c>
      <c r="Q59" s="18" t="s">
        <v>8631</v>
      </c>
      <c r="R59" s="19" t="s">
        <v>7283</v>
      </c>
    </row>
    <row r="60" spans="1:18" x14ac:dyDescent="0.25">
      <c r="A60">
        <v>1838641</v>
      </c>
      <c r="B60">
        <v>516.33575299999995</v>
      </c>
      <c r="C60" t="s">
        <v>1075</v>
      </c>
      <c r="D60" t="s">
        <v>4713</v>
      </c>
      <c r="E60" t="s">
        <v>4756</v>
      </c>
      <c r="F60" t="s">
        <v>1042</v>
      </c>
      <c r="G60" t="s">
        <v>4758</v>
      </c>
      <c r="H60" t="s">
        <v>1076</v>
      </c>
      <c r="I60" t="s">
        <v>4760</v>
      </c>
      <c r="J60">
        <v>2081</v>
      </c>
      <c r="K60" s="34" t="s">
        <v>8632</v>
      </c>
      <c r="M60" s="27" t="s">
        <v>4658</v>
      </c>
      <c r="N60" s="37" t="s">
        <v>4658</v>
      </c>
      <c r="P60" s="17" t="s">
        <v>4713</v>
      </c>
      <c r="Q60" s="18" t="s">
        <v>8632</v>
      </c>
      <c r="R60" s="19" t="s">
        <v>7284</v>
      </c>
    </row>
    <row r="61" spans="1:18" x14ac:dyDescent="0.25">
      <c r="A61">
        <v>1730568</v>
      </c>
      <c r="B61">
        <v>96.689100999999994</v>
      </c>
      <c r="C61" t="s">
        <v>1046</v>
      </c>
      <c r="D61" t="s">
        <v>4713</v>
      </c>
      <c r="E61" t="s">
        <v>4756</v>
      </c>
      <c r="F61" t="s">
        <v>1042</v>
      </c>
      <c r="G61" t="s">
        <v>4758</v>
      </c>
      <c r="H61" t="s">
        <v>1047</v>
      </c>
      <c r="I61" t="s">
        <v>4760</v>
      </c>
      <c r="J61">
        <v>988</v>
      </c>
      <c r="K61" s="34" t="s">
        <v>8633</v>
      </c>
      <c r="M61" s="27" t="s">
        <v>4658</v>
      </c>
      <c r="N61" s="37" t="s">
        <v>4658</v>
      </c>
      <c r="P61" s="17" t="s">
        <v>4713</v>
      </c>
      <c r="Q61" s="18" t="s">
        <v>8633</v>
      </c>
      <c r="R61" s="19" t="s">
        <v>7285</v>
      </c>
    </row>
    <row r="62" spans="1:18" x14ac:dyDescent="0.25">
      <c r="A62">
        <v>2061970</v>
      </c>
      <c r="B62">
        <v>376.34675700000003</v>
      </c>
      <c r="C62" t="s">
        <v>1094</v>
      </c>
      <c r="D62" t="s">
        <v>4713</v>
      </c>
      <c r="E62" t="s">
        <v>4756</v>
      </c>
      <c r="F62" t="s">
        <v>1042</v>
      </c>
      <c r="G62" t="s">
        <v>4758</v>
      </c>
      <c r="H62" t="s">
        <v>1095</v>
      </c>
      <c r="I62" t="s">
        <v>4760</v>
      </c>
      <c r="J62">
        <v>110</v>
      </c>
      <c r="K62" s="34" t="s">
        <v>8634</v>
      </c>
      <c r="M62" s="27" t="s">
        <v>4658</v>
      </c>
      <c r="N62" s="37" t="s">
        <v>4658</v>
      </c>
      <c r="P62" s="17" t="s">
        <v>4713</v>
      </c>
      <c r="Q62" s="18" t="s">
        <v>8634</v>
      </c>
      <c r="R62" s="19" t="s">
        <v>7286</v>
      </c>
    </row>
    <row r="63" spans="1:18" x14ac:dyDescent="0.25">
      <c r="A63">
        <v>1730721</v>
      </c>
      <c r="B63">
        <v>0.19500700000000001</v>
      </c>
      <c r="C63" t="s">
        <v>1061</v>
      </c>
      <c r="D63" t="s">
        <v>4713</v>
      </c>
      <c r="E63" t="s">
        <v>4756</v>
      </c>
      <c r="F63" t="s">
        <v>1042</v>
      </c>
      <c r="G63" t="s">
        <v>1059</v>
      </c>
      <c r="H63" t="s">
        <v>1062</v>
      </c>
      <c r="I63" t="s">
        <v>4760</v>
      </c>
      <c r="J63">
        <v>1339</v>
      </c>
      <c r="K63" s="34" t="s">
        <v>8635</v>
      </c>
      <c r="M63" s="27" t="s">
        <v>8452</v>
      </c>
      <c r="N63" s="37" t="s">
        <v>8452</v>
      </c>
      <c r="P63" s="17" t="s">
        <v>4713</v>
      </c>
      <c r="Q63" s="18" t="s">
        <v>8635</v>
      </c>
      <c r="R63" s="19" t="s">
        <v>7287</v>
      </c>
    </row>
    <row r="64" spans="1:18" x14ac:dyDescent="0.25">
      <c r="A64">
        <v>1730737</v>
      </c>
      <c r="B64">
        <v>4.721349</v>
      </c>
      <c r="C64" t="s">
        <v>1063</v>
      </c>
      <c r="D64" t="s">
        <v>4713</v>
      </c>
      <c r="E64" t="s">
        <v>4756</v>
      </c>
      <c r="F64" t="s">
        <v>1042</v>
      </c>
      <c r="G64" t="s">
        <v>1059</v>
      </c>
      <c r="H64" t="s">
        <v>1064</v>
      </c>
      <c r="I64" t="s">
        <v>4760</v>
      </c>
      <c r="J64">
        <v>1769</v>
      </c>
      <c r="K64" s="34" t="s">
        <v>8636</v>
      </c>
      <c r="M64" s="27" t="s">
        <v>8452</v>
      </c>
      <c r="N64" s="37" t="s">
        <v>8452</v>
      </c>
      <c r="P64" s="17" t="s">
        <v>4713</v>
      </c>
      <c r="Q64" s="18" t="s">
        <v>8636</v>
      </c>
      <c r="R64" s="19" t="s">
        <v>7288</v>
      </c>
    </row>
    <row r="65" spans="1:18" x14ac:dyDescent="0.25">
      <c r="A65">
        <v>1730703</v>
      </c>
      <c r="B65">
        <v>8.5020690000000005</v>
      </c>
      <c r="C65" t="s">
        <v>1058</v>
      </c>
      <c r="D65" t="s">
        <v>4713</v>
      </c>
      <c r="E65" t="s">
        <v>4756</v>
      </c>
      <c r="F65" t="s">
        <v>1042</v>
      </c>
      <c r="G65" t="s">
        <v>1059</v>
      </c>
      <c r="H65" t="s">
        <v>1060</v>
      </c>
      <c r="I65" t="s">
        <v>4760</v>
      </c>
      <c r="J65">
        <v>2905</v>
      </c>
      <c r="K65" s="34" t="s">
        <v>8637</v>
      </c>
      <c r="M65" s="27" t="s">
        <v>4658</v>
      </c>
      <c r="N65" s="37" t="s">
        <v>4658</v>
      </c>
      <c r="P65" s="17" t="s">
        <v>4713</v>
      </c>
      <c r="Q65" s="18" t="s">
        <v>8637</v>
      </c>
      <c r="R65" s="19" t="s">
        <v>7289</v>
      </c>
    </row>
    <row r="66" spans="1:18" x14ac:dyDescent="0.25">
      <c r="A66">
        <v>1730680</v>
      </c>
      <c r="B66">
        <v>629.27621799999997</v>
      </c>
      <c r="C66" t="s">
        <v>1056</v>
      </c>
      <c r="D66" t="s">
        <v>4713</v>
      </c>
      <c r="E66" t="s">
        <v>4756</v>
      </c>
      <c r="F66" t="s">
        <v>4758</v>
      </c>
      <c r="G66" t="s">
        <v>4758</v>
      </c>
      <c r="H66" t="s">
        <v>1057</v>
      </c>
      <c r="I66" t="s">
        <v>4760</v>
      </c>
      <c r="J66">
        <v>1846</v>
      </c>
      <c r="K66" s="34" t="s">
        <v>8638</v>
      </c>
      <c r="M66" s="27" t="s">
        <v>4658</v>
      </c>
      <c r="N66" s="37" t="s">
        <v>4658</v>
      </c>
      <c r="P66" s="17" t="s">
        <v>4713</v>
      </c>
      <c r="Q66" s="18" t="s">
        <v>8638</v>
      </c>
      <c r="R66" s="19" t="s">
        <v>7290</v>
      </c>
    </row>
    <row r="67" spans="1:18" x14ac:dyDescent="0.25">
      <c r="A67">
        <v>1504450</v>
      </c>
      <c r="B67">
        <v>494.94345199999998</v>
      </c>
      <c r="C67" t="s">
        <v>1171</v>
      </c>
      <c r="D67" t="s">
        <v>4713</v>
      </c>
      <c r="E67" t="s">
        <v>4756</v>
      </c>
      <c r="F67" t="s">
        <v>4758</v>
      </c>
      <c r="G67" t="s">
        <v>4758</v>
      </c>
      <c r="H67" t="s">
        <v>1172</v>
      </c>
      <c r="I67" t="s">
        <v>4760</v>
      </c>
      <c r="J67">
        <v>1323</v>
      </c>
      <c r="K67" s="34" t="s">
        <v>8639</v>
      </c>
      <c r="M67" s="27" t="s">
        <v>4658</v>
      </c>
      <c r="N67" s="37" t="s">
        <v>4658</v>
      </c>
      <c r="P67" s="17" t="s">
        <v>4713</v>
      </c>
      <c r="Q67" s="18" t="s">
        <v>8639</v>
      </c>
      <c r="R67" s="19" t="s">
        <v>7291</v>
      </c>
    </row>
    <row r="68" spans="1:18" x14ac:dyDescent="0.25">
      <c r="A68">
        <v>1504617</v>
      </c>
      <c r="B68">
        <v>86.356560000000002</v>
      </c>
      <c r="C68" t="s">
        <v>1187</v>
      </c>
      <c r="D68" t="s">
        <v>4713</v>
      </c>
      <c r="E68" t="s">
        <v>4756</v>
      </c>
      <c r="F68" t="s">
        <v>1020</v>
      </c>
      <c r="G68" t="s">
        <v>4758</v>
      </c>
      <c r="H68" t="s">
        <v>1188</v>
      </c>
      <c r="I68" t="s">
        <v>4760</v>
      </c>
      <c r="J68">
        <v>659</v>
      </c>
      <c r="K68" s="34" t="s">
        <v>8640</v>
      </c>
      <c r="M68" s="27" t="s">
        <v>4658</v>
      </c>
      <c r="N68" s="37" t="s">
        <v>4658</v>
      </c>
      <c r="P68" s="17" t="s">
        <v>4713</v>
      </c>
      <c r="Q68" s="18" t="s">
        <v>8640</v>
      </c>
      <c r="R68" s="19" t="s">
        <v>7292</v>
      </c>
    </row>
    <row r="69" spans="1:18" x14ac:dyDescent="0.25">
      <c r="A69">
        <v>1730396</v>
      </c>
      <c r="B69">
        <v>20.987981999999999</v>
      </c>
      <c r="C69" t="s">
        <v>1029</v>
      </c>
      <c r="D69" t="s">
        <v>4713</v>
      </c>
      <c r="E69" t="s">
        <v>4756</v>
      </c>
      <c r="F69" t="s">
        <v>1027</v>
      </c>
      <c r="G69" t="s">
        <v>4758</v>
      </c>
      <c r="H69" t="s">
        <v>1030</v>
      </c>
      <c r="I69" t="s">
        <v>4760</v>
      </c>
      <c r="J69">
        <v>0</v>
      </c>
      <c r="K69" s="34" t="s">
        <v>8641</v>
      </c>
      <c r="M69" s="27" t="s">
        <v>4658</v>
      </c>
      <c r="N69" s="37" t="s">
        <v>4658</v>
      </c>
      <c r="P69" s="17" t="s">
        <v>4713</v>
      </c>
      <c r="Q69" s="18" t="s">
        <v>8641</v>
      </c>
      <c r="R69" s="19" t="s">
        <v>7293</v>
      </c>
    </row>
    <row r="70" spans="1:18" x14ac:dyDescent="0.25">
      <c r="A70">
        <v>1504390</v>
      </c>
      <c r="B70">
        <v>40.038023000000003</v>
      </c>
      <c r="C70" t="s">
        <v>1165</v>
      </c>
      <c r="D70" t="s">
        <v>4713</v>
      </c>
      <c r="E70" t="s">
        <v>4756</v>
      </c>
      <c r="F70" t="s">
        <v>1020</v>
      </c>
      <c r="G70" t="s">
        <v>4758</v>
      </c>
      <c r="H70" t="s">
        <v>1166</v>
      </c>
      <c r="I70" t="s">
        <v>4760</v>
      </c>
      <c r="J70">
        <v>1268</v>
      </c>
      <c r="K70" s="34" t="s">
        <v>8642</v>
      </c>
      <c r="M70" s="27" t="s">
        <v>4658</v>
      </c>
      <c r="N70" s="37" t="s">
        <v>4658</v>
      </c>
      <c r="P70" s="17" t="s">
        <v>4713</v>
      </c>
      <c r="Q70" s="18" t="s">
        <v>8642</v>
      </c>
      <c r="R70" s="19" t="s">
        <v>7294</v>
      </c>
    </row>
    <row r="71" spans="1:18" x14ac:dyDescent="0.25">
      <c r="A71">
        <v>1504292</v>
      </c>
      <c r="B71">
        <v>19.144072999999999</v>
      </c>
      <c r="C71" t="s">
        <v>1163</v>
      </c>
      <c r="D71" t="s">
        <v>4713</v>
      </c>
      <c r="E71" t="s">
        <v>4756</v>
      </c>
      <c r="F71" t="s">
        <v>1020</v>
      </c>
      <c r="G71" t="s">
        <v>4758</v>
      </c>
      <c r="H71" t="s">
        <v>1164</v>
      </c>
      <c r="I71" t="s">
        <v>4760</v>
      </c>
      <c r="J71">
        <v>1882</v>
      </c>
      <c r="K71" s="34" t="s">
        <v>8643</v>
      </c>
      <c r="M71" s="27" t="s">
        <v>4658</v>
      </c>
      <c r="N71" s="37" t="s">
        <v>4658</v>
      </c>
      <c r="P71" s="17" t="s">
        <v>4713</v>
      </c>
      <c r="Q71" s="18" t="s">
        <v>8643</v>
      </c>
      <c r="R71" s="19" t="s">
        <v>7295</v>
      </c>
    </row>
    <row r="72" spans="1:18" x14ac:dyDescent="0.25">
      <c r="A72">
        <v>1504492</v>
      </c>
      <c r="B72">
        <v>22.235925000000002</v>
      </c>
      <c r="C72" t="s">
        <v>1175</v>
      </c>
      <c r="D72" t="s">
        <v>4713</v>
      </c>
      <c r="E72" t="s">
        <v>4756</v>
      </c>
      <c r="F72" t="s">
        <v>1020</v>
      </c>
      <c r="G72" t="s">
        <v>4758</v>
      </c>
      <c r="H72" t="s">
        <v>1176</v>
      </c>
      <c r="I72" t="s">
        <v>4760</v>
      </c>
      <c r="J72">
        <v>590</v>
      </c>
      <c r="K72" s="34" t="s">
        <v>8644</v>
      </c>
      <c r="M72" s="27" t="s">
        <v>4658</v>
      </c>
      <c r="N72" s="37" t="s">
        <v>4658</v>
      </c>
      <c r="P72" s="17" t="s">
        <v>4713</v>
      </c>
      <c r="Q72" s="18" t="s">
        <v>8644</v>
      </c>
      <c r="R72" s="19" t="s">
        <v>7296</v>
      </c>
    </row>
    <row r="73" spans="1:18" x14ac:dyDescent="0.25">
      <c r="A73">
        <v>1730274</v>
      </c>
      <c r="B73">
        <v>113.266777</v>
      </c>
      <c r="C73" t="s">
        <v>1019</v>
      </c>
      <c r="D73" t="s">
        <v>4713</v>
      </c>
      <c r="E73" t="s">
        <v>4756</v>
      </c>
      <c r="F73" t="s">
        <v>1020</v>
      </c>
      <c r="G73" t="s">
        <v>4758</v>
      </c>
      <c r="H73" t="s">
        <v>1021</v>
      </c>
      <c r="I73" t="s">
        <v>4760</v>
      </c>
      <c r="J73">
        <v>3525</v>
      </c>
      <c r="K73" s="34" t="s">
        <v>8645</v>
      </c>
      <c r="M73" s="27" t="s">
        <v>4658</v>
      </c>
      <c r="N73" s="37" t="s">
        <v>4658</v>
      </c>
      <c r="P73" s="17" t="s">
        <v>4713</v>
      </c>
      <c r="Q73" s="18" t="s">
        <v>8645</v>
      </c>
      <c r="R73" s="19" t="s">
        <v>7297</v>
      </c>
    </row>
    <row r="74" spans="1:18" x14ac:dyDescent="0.25">
      <c r="A74">
        <v>1528076</v>
      </c>
      <c r="B74">
        <v>7.1195789999999999</v>
      </c>
      <c r="C74" t="s">
        <v>1153</v>
      </c>
      <c r="D74" t="s">
        <v>4713</v>
      </c>
      <c r="E74" t="s">
        <v>4756</v>
      </c>
      <c r="F74" t="s">
        <v>1020</v>
      </c>
      <c r="G74" t="s">
        <v>4758</v>
      </c>
      <c r="H74" t="s">
        <v>1154</v>
      </c>
      <c r="I74" t="s">
        <v>4760</v>
      </c>
      <c r="J74">
        <v>2659</v>
      </c>
      <c r="K74" s="34" t="s">
        <v>8646</v>
      </c>
      <c r="M74" s="27" t="s">
        <v>4658</v>
      </c>
      <c r="N74" s="37" t="s">
        <v>4658</v>
      </c>
      <c r="P74" s="17" t="s">
        <v>4713</v>
      </c>
      <c r="Q74" s="18" t="s">
        <v>8646</v>
      </c>
      <c r="R74" s="19" t="s">
        <v>7298</v>
      </c>
    </row>
    <row r="75" spans="1:18" x14ac:dyDescent="0.25">
      <c r="A75">
        <v>1730756</v>
      </c>
      <c r="B75">
        <v>19.631285999999999</v>
      </c>
      <c r="C75" t="s">
        <v>1065</v>
      </c>
      <c r="D75" t="s">
        <v>4713</v>
      </c>
      <c r="E75" t="s">
        <v>4756</v>
      </c>
      <c r="F75" t="s">
        <v>4758</v>
      </c>
      <c r="G75" t="s">
        <v>4758</v>
      </c>
      <c r="H75" t="s">
        <v>1066</v>
      </c>
      <c r="I75" t="s">
        <v>4760</v>
      </c>
      <c r="J75">
        <v>17</v>
      </c>
      <c r="K75" s="34" t="s">
        <v>8647</v>
      </c>
      <c r="M75" s="27" t="s">
        <v>4658</v>
      </c>
      <c r="N75" s="37" t="s">
        <v>4658</v>
      </c>
      <c r="P75" s="17" t="s">
        <v>4713</v>
      </c>
      <c r="Q75" s="18" t="s">
        <v>8647</v>
      </c>
      <c r="R75" s="19" t="s">
        <v>7299</v>
      </c>
    </row>
    <row r="76" spans="1:18" x14ac:dyDescent="0.25">
      <c r="A76">
        <v>1838705</v>
      </c>
      <c r="B76">
        <v>169.91799399999999</v>
      </c>
      <c r="C76" t="s">
        <v>1079</v>
      </c>
      <c r="D76" t="s">
        <v>4713</v>
      </c>
      <c r="E76" t="s">
        <v>4756</v>
      </c>
      <c r="F76" t="s">
        <v>1080</v>
      </c>
      <c r="G76" t="s">
        <v>4758</v>
      </c>
      <c r="H76" t="s">
        <v>1081</v>
      </c>
      <c r="I76" t="s">
        <v>4760</v>
      </c>
      <c r="J76">
        <v>41</v>
      </c>
      <c r="K76" s="34" t="s">
        <v>8648</v>
      </c>
      <c r="M76" s="27" t="s">
        <v>4658</v>
      </c>
      <c r="N76" s="37" t="s">
        <v>4658</v>
      </c>
      <c r="P76" s="17" t="s">
        <v>4713</v>
      </c>
      <c r="Q76" s="18" t="s">
        <v>8648</v>
      </c>
      <c r="R76" s="19" t="s">
        <v>7300</v>
      </c>
    </row>
    <row r="77" spans="1:18" x14ac:dyDescent="0.25">
      <c r="A77">
        <v>1838665</v>
      </c>
      <c r="B77">
        <v>293.48531300000002</v>
      </c>
      <c r="C77" t="s">
        <v>1077</v>
      </c>
      <c r="D77" t="s">
        <v>4713</v>
      </c>
      <c r="E77" t="s">
        <v>4756</v>
      </c>
      <c r="F77" t="s">
        <v>4758</v>
      </c>
      <c r="G77" t="s">
        <v>4758</v>
      </c>
      <c r="H77" t="s">
        <v>1078</v>
      </c>
      <c r="I77" t="s">
        <v>4760</v>
      </c>
      <c r="J77">
        <v>618</v>
      </c>
      <c r="K77" s="34" t="s">
        <v>8649</v>
      </c>
      <c r="M77" s="27" t="s">
        <v>4658</v>
      </c>
      <c r="N77" s="37" t="s">
        <v>4658</v>
      </c>
      <c r="P77" s="17" t="s">
        <v>4713</v>
      </c>
      <c r="Q77" s="18" t="s">
        <v>8649</v>
      </c>
      <c r="R77" s="19" t="s">
        <v>7301</v>
      </c>
    </row>
    <row r="78" spans="1:18" x14ac:dyDescent="0.25">
      <c r="A78">
        <v>2061727</v>
      </c>
      <c r="B78">
        <v>308.73814199999998</v>
      </c>
      <c r="C78" t="s">
        <v>1086</v>
      </c>
      <c r="D78" t="s">
        <v>4713</v>
      </c>
      <c r="E78" t="s">
        <v>4756</v>
      </c>
      <c r="F78" t="s">
        <v>1042</v>
      </c>
      <c r="G78" t="s">
        <v>4758</v>
      </c>
      <c r="H78" t="s">
        <v>1087</v>
      </c>
      <c r="I78" t="s">
        <v>4760</v>
      </c>
      <c r="J78">
        <v>2550</v>
      </c>
      <c r="K78" s="34" t="s">
        <v>8650</v>
      </c>
      <c r="M78" s="27" t="s">
        <v>4658</v>
      </c>
      <c r="N78" s="37" t="s">
        <v>4658</v>
      </c>
      <c r="P78" s="17" t="s">
        <v>4713</v>
      </c>
      <c r="Q78" s="18" t="s">
        <v>8650</v>
      </c>
      <c r="R78" s="19" t="s">
        <v>7302</v>
      </c>
    </row>
    <row r="79" spans="1:18" x14ac:dyDescent="0.25">
      <c r="A79">
        <v>2061765</v>
      </c>
      <c r="B79">
        <v>168.44828999999999</v>
      </c>
      <c r="C79" t="s">
        <v>1090</v>
      </c>
      <c r="D79" t="s">
        <v>4713</v>
      </c>
      <c r="E79" t="s">
        <v>4756</v>
      </c>
      <c r="F79" t="s">
        <v>4758</v>
      </c>
      <c r="G79" t="s">
        <v>4758</v>
      </c>
      <c r="H79" t="s">
        <v>1091</v>
      </c>
      <c r="I79" t="s">
        <v>4760</v>
      </c>
      <c r="J79">
        <v>17</v>
      </c>
      <c r="K79" s="34" t="s">
        <v>8651</v>
      </c>
      <c r="M79" s="27" t="s">
        <v>4658</v>
      </c>
      <c r="N79" s="37" t="s">
        <v>4658</v>
      </c>
      <c r="P79" s="17" t="s">
        <v>4713</v>
      </c>
      <c r="Q79" s="18" t="s">
        <v>8651</v>
      </c>
      <c r="R79" s="19" t="s">
        <v>7303</v>
      </c>
    </row>
    <row r="80" spans="1:18" x14ac:dyDescent="0.25">
      <c r="A80">
        <v>1528117</v>
      </c>
      <c r="B80">
        <v>51.211081</v>
      </c>
      <c r="C80" t="s">
        <v>1157</v>
      </c>
      <c r="D80" t="s">
        <v>4713</v>
      </c>
      <c r="E80" t="s">
        <v>4756</v>
      </c>
      <c r="F80" t="s">
        <v>4758</v>
      </c>
      <c r="G80" t="s">
        <v>4758</v>
      </c>
      <c r="H80" t="s">
        <v>1158</v>
      </c>
      <c r="I80" t="s">
        <v>4760</v>
      </c>
      <c r="J80">
        <v>29</v>
      </c>
      <c r="K80" s="34" t="s">
        <v>8652</v>
      </c>
      <c r="M80" s="27" t="s">
        <v>4658</v>
      </c>
      <c r="N80" s="37" t="s">
        <v>4658</v>
      </c>
      <c r="P80" s="17" t="s">
        <v>4713</v>
      </c>
      <c r="Q80" s="18" t="s">
        <v>8652</v>
      </c>
      <c r="R80" s="19" t="s">
        <v>7304</v>
      </c>
    </row>
    <row r="81" spans="1:18" x14ac:dyDescent="0.25">
      <c r="A81">
        <v>1730657</v>
      </c>
      <c r="B81">
        <v>205.324331</v>
      </c>
      <c r="C81" t="s">
        <v>1054</v>
      </c>
      <c r="D81" t="s">
        <v>4713</v>
      </c>
      <c r="E81" t="s">
        <v>4756</v>
      </c>
      <c r="F81" t="s">
        <v>1042</v>
      </c>
      <c r="G81" t="s">
        <v>4758</v>
      </c>
      <c r="H81" t="s">
        <v>1055</v>
      </c>
      <c r="I81" t="s">
        <v>4760</v>
      </c>
      <c r="J81">
        <v>2207</v>
      </c>
      <c r="K81" s="34" t="s">
        <v>8653</v>
      </c>
      <c r="M81" s="27" t="s">
        <v>4658</v>
      </c>
      <c r="N81" s="37" t="s">
        <v>4658</v>
      </c>
      <c r="P81" s="17" t="s">
        <v>4713</v>
      </c>
      <c r="Q81" s="18" t="s">
        <v>8653</v>
      </c>
      <c r="R81" s="19" t="s">
        <v>7305</v>
      </c>
    </row>
    <row r="82" spans="1:18" x14ac:dyDescent="0.25">
      <c r="A82">
        <v>1730638</v>
      </c>
      <c r="B82">
        <v>114.92200699999999</v>
      </c>
      <c r="C82" t="s">
        <v>1052</v>
      </c>
      <c r="D82" t="s">
        <v>4713</v>
      </c>
      <c r="E82" t="s">
        <v>4756</v>
      </c>
      <c r="F82" t="s">
        <v>1042</v>
      </c>
      <c r="G82" t="s">
        <v>4758</v>
      </c>
      <c r="H82" t="s">
        <v>1053</v>
      </c>
      <c r="I82" t="s">
        <v>4760</v>
      </c>
      <c r="J82">
        <v>1716</v>
      </c>
      <c r="K82" s="34" t="s">
        <v>8654</v>
      </c>
      <c r="M82" s="27" t="s">
        <v>4658</v>
      </c>
      <c r="N82" s="37" t="s">
        <v>4658</v>
      </c>
      <c r="P82" s="17" t="s">
        <v>4713</v>
      </c>
      <c r="Q82" s="18" t="s">
        <v>8654</v>
      </c>
      <c r="R82" s="19" t="s">
        <v>7306</v>
      </c>
    </row>
    <row r="83" spans="1:18" x14ac:dyDescent="0.25">
      <c r="A83">
        <v>1730549</v>
      </c>
      <c r="B83">
        <v>1.890641</v>
      </c>
      <c r="C83" t="s">
        <v>1044</v>
      </c>
      <c r="D83" t="s">
        <v>4713</v>
      </c>
      <c r="E83" t="s">
        <v>4756</v>
      </c>
      <c r="F83" t="s">
        <v>1042</v>
      </c>
      <c r="G83" t="s">
        <v>4758</v>
      </c>
      <c r="H83" t="s">
        <v>1045</v>
      </c>
      <c r="I83" t="s">
        <v>4760</v>
      </c>
      <c r="J83">
        <v>2632</v>
      </c>
      <c r="K83" s="34" t="s">
        <v>8655</v>
      </c>
      <c r="M83" s="27" t="s">
        <v>8452</v>
      </c>
      <c r="N83" s="37" t="s">
        <v>4658</v>
      </c>
      <c r="P83" s="17" t="s">
        <v>4713</v>
      </c>
      <c r="Q83" s="18" t="s">
        <v>8655</v>
      </c>
      <c r="R83" s="19" t="s">
        <v>7307</v>
      </c>
    </row>
    <row r="84" spans="1:18" x14ac:dyDescent="0.25">
      <c r="A84">
        <v>1730529</v>
      </c>
      <c r="B84">
        <v>44.554192999999998</v>
      </c>
      <c r="C84" t="s">
        <v>1041</v>
      </c>
      <c r="D84" t="s">
        <v>4713</v>
      </c>
      <c r="E84" t="s">
        <v>4756</v>
      </c>
      <c r="F84" t="s">
        <v>1042</v>
      </c>
      <c r="G84" t="s">
        <v>4758</v>
      </c>
      <c r="H84" t="s">
        <v>1043</v>
      </c>
      <c r="I84" t="s">
        <v>4760</v>
      </c>
      <c r="J84">
        <v>3018</v>
      </c>
      <c r="K84" s="34" t="s">
        <v>8656</v>
      </c>
      <c r="M84" s="27" t="s">
        <v>4658</v>
      </c>
      <c r="N84" s="37" t="s">
        <v>4658</v>
      </c>
      <c r="P84" s="17" t="s">
        <v>4713</v>
      </c>
      <c r="Q84" s="18" t="s">
        <v>8656</v>
      </c>
      <c r="R84" s="19" t="s">
        <v>7308</v>
      </c>
    </row>
    <row r="85" spans="1:18" x14ac:dyDescent="0.25">
      <c r="A85">
        <v>1730411</v>
      </c>
      <c r="B85">
        <v>1160.2939100000001</v>
      </c>
      <c r="C85" t="s">
        <v>1031</v>
      </c>
      <c r="D85" t="s">
        <v>4713</v>
      </c>
      <c r="E85" t="s">
        <v>4756</v>
      </c>
      <c r="F85" t="s">
        <v>4758</v>
      </c>
      <c r="G85" t="s">
        <v>4758</v>
      </c>
      <c r="H85" t="s">
        <v>1032</v>
      </c>
      <c r="I85" t="s">
        <v>4760</v>
      </c>
      <c r="J85">
        <v>1417</v>
      </c>
      <c r="K85" s="34" t="s">
        <v>8657</v>
      </c>
      <c r="M85" s="27" t="s">
        <v>4658</v>
      </c>
      <c r="N85" s="37" t="s">
        <v>4658</v>
      </c>
      <c r="P85" s="17" t="s">
        <v>4713</v>
      </c>
      <c r="Q85" s="18" t="s">
        <v>8657</v>
      </c>
      <c r="R85" s="19" t="s">
        <v>7309</v>
      </c>
    </row>
    <row r="86" spans="1:18" x14ac:dyDescent="0.25">
      <c r="A86">
        <v>1178180</v>
      </c>
      <c r="B86">
        <v>330.021748</v>
      </c>
      <c r="C86" t="s">
        <v>1016</v>
      </c>
      <c r="D86" t="s">
        <v>4713</v>
      </c>
      <c r="E86" t="s">
        <v>4756</v>
      </c>
      <c r="F86" t="s">
        <v>1017</v>
      </c>
      <c r="G86" t="s">
        <v>4758</v>
      </c>
      <c r="H86" t="s">
        <v>1018</v>
      </c>
      <c r="I86" t="s">
        <v>4760</v>
      </c>
      <c r="J86">
        <v>3267</v>
      </c>
      <c r="K86" s="34" t="s">
        <v>8658</v>
      </c>
      <c r="M86" s="27" t="s">
        <v>4658</v>
      </c>
      <c r="N86" s="37" t="s">
        <v>4658</v>
      </c>
      <c r="P86" s="17" t="s">
        <v>4713</v>
      </c>
      <c r="Q86" s="18" t="s">
        <v>8658</v>
      </c>
      <c r="R86" s="19" t="s">
        <v>7310</v>
      </c>
    </row>
    <row r="87" spans="1:18" x14ac:dyDescent="0.25">
      <c r="A87">
        <v>1504084</v>
      </c>
      <c r="B87">
        <v>397.22967199999999</v>
      </c>
      <c r="C87" t="s">
        <v>1161</v>
      </c>
      <c r="D87" t="s">
        <v>4713</v>
      </c>
      <c r="E87" t="s">
        <v>4756</v>
      </c>
      <c r="F87" t="s">
        <v>1017</v>
      </c>
      <c r="G87" t="s">
        <v>4758</v>
      </c>
      <c r="H87" t="s">
        <v>1162</v>
      </c>
      <c r="I87" t="s">
        <v>4760</v>
      </c>
      <c r="J87">
        <v>1488</v>
      </c>
      <c r="K87" s="34" t="s">
        <v>8659</v>
      </c>
      <c r="M87" s="27" t="s">
        <v>4658</v>
      </c>
      <c r="N87" s="37" t="s">
        <v>4658</v>
      </c>
      <c r="P87" s="17" t="s">
        <v>4713</v>
      </c>
      <c r="Q87" s="18" t="s">
        <v>8659</v>
      </c>
      <c r="R87" s="19" t="s">
        <v>7311</v>
      </c>
    </row>
  </sheetData>
  <mergeCells count="3">
    <mergeCell ref="P1:R1"/>
    <mergeCell ref="A1:J1"/>
    <mergeCell ref="M1:N1"/>
  </mergeCells>
  <phoneticPr fontId="3" type="noConversion"/>
  <conditionalFormatting sqref="M3:N87">
    <cfRule type="expression" dxfId="288" priority="10">
      <formula>"NO"</formula>
    </cfRule>
  </conditionalFormatting>
  <conditionalFormatting sqref="M3:N87">
    <cfRule type="cellIs" dxfId="287" priority="8" stopIfTrue="1" operator="equal">
      <formula>"Yes"</formula>
    </cfRule>
    <cfRule type="cellIs" dxfId="286" priority="9" stopIfTrue="1" operator="notEqual">
      <formula>"Yes"</formula>
    </cfRule>
  </conditionalFormatting>
  <conditionalFormatting sqref="M3:N87">
    <cfRule type="cellIs" dxfId="285" priority="6" stopIfTrue="1" operator="equal">
      <formula>"Yes"</formula>
    </cfRule>
    <cfRule type="cellIs" dxfId="284" priority="7" stopIfTrue="1" operator="notEqual">
      <formula>"Yes"</formula>
    </cfRule>
  </conditionalFormatting>
  <conditionalFormatting sqref="M3:N87">
    <cfRule type="cellIs" dxfId="283" priority="1" stopIfTrue="1" operator="equal">
      <formula>"Yes"</formula>
    </cfRule>
    <cfRule type="cellIs" dxfId="282" priority="2" stopIfTrue="1" operator="notEqual">
      <formula>"Yes"</formula>
    </cfRule>
  </conditionalFormatting>
  <conditionalFormatting sqref="M3:N87">
    <cfRule type="expression" dxfId="281" priority="5">
      <formula>"NO"</formula>
    </cfRule>
  </conditionalFormatting>
  <conditionalFormatting sqref="M3:N87">
    <cfRule type="cellIs" dxfId="280" priority="3" stopIfTrue="1" operator="equal">
      <formula>"Yes"</formula>
    </cfRule>
    <cfRule type="cellIs" dxfId="279" priority="4" stopIfTrue="1" operator="notEqual">
      <formula>"Yes"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opLeftCell="F1" workbookViewId="0">
      <selection activeCell="AB8" sqref="AB8"/>
    </sheetView>
  </sheetViews>
  <sheetFormatPr defaultRowHeight="15" x14ac:dyDescent="0.25"/>
  <cols>
    <col min="1" max="1" width="9.140625" style="17"/>
    <col min="2" max="4" width="9.140625" style="18"/>
    <col min="5" max="7" width="9.140625" style="18" customWidth="1"/>
    <col min="8" max="8" width="16.5703125" style="18" bestFit="1" customWidth="1"/>
    <col min="9" max="9" width="13.7109375" style="18" customWidth="1"/>
    <col min="10" max="10" width="9.140625" style="19"/>
    <col min="11" max="11" width="13.42578125" style="34" bestFit="1" customWidth="1"/>
    <col min="12" max="12" width="2" style="13" customWidth="1"/>
    <col min="13" max="13" width="11.5703125" style="17" bestFit="1" customWidth="1"/>
    <col min="14" max="14" width="12.28515625" style="18" bestFit="1" customWidth="1"/>
    <col min="15" max="15" width="13.28515625" style="18" bestFit="1" customWidth="1"/>
    <col min="16" max="16" width="13.28515625" style="18" customWidth="1"/>
    <col min="17" max="17" width="23" style="18" customWidth="1"/>
    <col min="18" max="18" width="14.5703125" style="19" bestFit="1" customWidth="1"/>
    <col min="19" max="19" width="2.28515625" style="13" customWidth="1"/>
    <col min="20" max="20" width="16.5703125" style="17" bestFit="1" customWidth="1"/>
    <col min="21" max="21" width="21.7109375" style="19" bestFit="1" customWidth="1"/>
    <col min="22" max="22" width="9.140625" style="24"/>
    <col min="23" max="23" width="9.140625" style="25"/>
    <col min="24" max="24" width="9.140625" style="19"/>
    <col min="25" max="25" width="3.28515625" style="13" customWidth="1"/>
    <col min="26" max="26" width="9.140625" style="17"/>
    <col min="27" max="27" width="13.42578125" style="18" customWidth="1"/>
    <col min="28" max="28" width="29.7109375" style="19" bestFit="1" customWidth="1"/>
  </cols>
  <sheetData>
    <row r="1" spans="1:28" s="6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39"/>
      <c r="M1" s="118" t="s">
        <v>4654</v>
      </c>
      <c r="N1" s="119"/>
      <c r="O1" s="119"/>
      <c r="P1" s="119"/>
      <c r="Q1" s="119"/>
      <c r="R1" s="120"/>
      <c r="S1" s="39"/>
      <c r="T1" s="112" t="s">
        <v>4655</v>
      </c>
      <c r="U1" s="114"/>
      <c r="V1" s="115" t="s">
        <v>8464</v>
      </c>
      <c r="W1" s="116"/>
      <c r="X1" s="117"/>
      <c r="Y1" s="39"/>
      <c r="Z1" s="121" t="s">
        <v>8308</v>
      </c>
      <c r="AA1" s="122"/>
      <c r="AB1" s="123"/>
    </row>
    <row r="2" spans="1:28" s="6" customFormat="1" x14ac:dyDescent="0.25">
      <c r="A2" s="14" t="s">
        <v>4744</v>
      </c>
      <c r="B2" s="15" t="s">
        <v>4745</v>
      </c>
      <c r="C2" s="15" t="s">
        <v>4747</v>
      </c>
      <c r="D2" s="15" t="s">
        <v>4748</v>
      </c>
      <c r="E2" s="15" t="s">
        <v>4749</v>
      </c>
      <c r="F2" s="15" t="s">
        <v>4750</v>
      </c>
      <c r="G2" s="15" t="s">
        <v>4751</v>
      </c>
      <c r="H2" s="15" t="s">
        <v>4752</v>
      </c>
      <c r="I2" s="15" t="s">
        <v>4753</v>
      </c>
      <c r="J2" s="16" t="s">
        <v>4754</v>
      </c>
      <c r="K2" s="41" t="s">
        <v>8459</v>
      </c>
      <c r="L2" s="39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39"/>
      <c r="T2" s="14" t="s">
        <v>4752</v>
      </c>
      <c r="U2" s="16" t="s">
        <v>4660</v>
      </c>
      <c r="V2" s="21" t="s">
        <v>4700</v>
      </c>
      <c r="W2" s="22"/>
      <c r="X2" s="16"/>
      <c r="Y2" s="39"/>
      <c r="Z2" s="42" t="s">
        <v>7146</v>
      </c>
      <c r="AA2" s="44" t="s">
        <v>8459</v>
      </c>
      <c r="AB2" s="43" t="s">
        <v>7147</v>
      </c>
    </row>
    <row r="3" spans="1:28" x14ac:dyDescent="0.25">
      <c r="A3" s="17">
        <v>1730817</v>
      </c>
      <c r="B3" s="18">
        <v>353.40367800000001</v>
      </c>
      <c r="C3" s="18" t="s">
        <v>1224</v>
      </c>
      <c r="D3" s="18" t="s">
        <v>4715</v>
      </c>
      <c r="E3" s="18" t="s">
        <v>4756</v>
      </c>
      <c r="F3" s="18" t="s">
        <v>1225</v>
      </c>
      <c r="G3" s="18" t="s">
        <v>4758</v>
      </c>
      <c r="H3" s="18" t="s">
        <v>1226</v>
      </c>
      <c r="I3" s="18" t="s">
        <v>4760</v>
      </c>
      <c r="J3" s="19">
        <v>1170</v>
      </c>
      <c r="K3" s="34" t="s">
        <v>8660</v>
      </c>
      <c r="M3" s="29" t="str">
        <f t="shared" ref="M3:M41" si="0">IF(C3=X3,"YES","NO")</f>
        <v>YES</v>
      </c>
      <c r="N3" s="9" t="str">
        <f t="shared" ref="N3:N41" si="1">IF(H3=T3,"YES","NO")</f>
        <v>YES</v>
      </c>
      <c r="O3" s="9" t="s">
        <v>4701</v>
      </c>
      <c r="P3" s="9" t="s">
        <v>4701</v>
      </c>
      <c r="Q3" s="9" t="s">
        <v>4658</v>
      </c>
      <c r="R3" s="30" t="s">
        <v>4658</v>
      </c>
      <c r="T3" s="17" t="s">
        <v>1226</v>
      </c>
      <c r="U3" s="19" t="s">
        <v>4689</v>
      </c>
      <c r="V3" s="24" t="s">
        <v>4365</v>
      </c>
      <c r="W3" s="25" t="s">
        <v>4715</v>
      </c>
      <c r="X3" s="19" t="str">
        <f>CONCATENATE(W3,V3)</f>
        <v>0400701</v>
      </c>
      <c r="Z3" s="17" t="s">
        <v>4715</v>
      </c>
      <c r="AA3" s="18" t="s">
        <v>8660</v>
      </c>
      <c r="AB3" s="19" t="s">
        <v>4689</v>
      </c>
    </row>
    <row r="4" spans="1:28" x14ac:dyDescent="0.25">
      <c r="A4" s="17">
        <v>746104</v>
      </c>
      <c r="B4" s="18">
        <v>0.38290600000000002</v>
      </c>
      <c r="C4" s="18" t="s">
        <v>1246</v>
      </c>
      <c r="D4" s="18" t="s">
        <v>4715</v>
      </c>
      <c r="E4" s="18" t="s">
        <v>4756</v>
      </c>
      <c r="F4" s="18" t="s">
        <v>1225</v>
      </c>
      <c r="G4" s="18" t="s">
        <v>1247</v>
      </c>
      <c r="H4" s="18" t="s">
        <v>1248</v>
      </c>
      <c r="I4" s="18" t="s">
        <v>4760</v>
      </c>
      <c r="J4" s="19">
        <v>769</v>
      </c>
      <c r="K4" s="34" t="s">
        <v>8661</v>
      </c>
      <c r="M4" s="29" t="str">
        <f t="shared" si="0"/>
        <v>YES</v>
      </c>
      <c r="N4" s="9" t="str">
        <f t="shared" si="1"/>
        <v>YES</v>
      </c>
      <c r="O4" s="9" t="s">
        <v>4701</v>
      </c>
      <c r="P4" s="9" t="s">
        <v>4701</v>
      </c>
      <c r="Q4" s="9" t="s">
        <v>4658</v>
      </c>
      <c r="R4" s="30" t="s">
        <v>4658</v>
      </c>
      <c r="T4" s="17" t="s">
        <v>1248</v>
      </c>
      <c r="U4" s="19" t="s">
        <v>4696</v>
      </c>
      <c r="V4" s="24" t="s">
        <v>4356</v>
      </c>
      <c r="W4" s="25" t="s">
        <v>4715</v>
      </c>
      <c r="X4" s="19" t="str">
        <f t="shared" ref="X4:X41" si="2">CONCATENATE(W4,V4)</f>
        <v>0400702</v>
      </c>
      <c r="Z4" s="17" t="s">
        <v>4715</v>
      </c>
      <c r="AA4" s="18" t="s">
        <v>8661</v>
      </c>
      <c r="AB4" s="19" t="s">
        <v>4696</v>
      </c>
    </row>
    <row r="5" spans="1:28" x14ac:dyDescent="0.25">
      <c r="A5" s="17">
        <v>746162</v>
      </c>
      <c r="B5" s="18">
        <v>0.12583</v>
      </c>
      <c r="C5" s="18" t="s">
        <v>1253</v>
      </c>
      <c r="D5" s="18" t="s">
        <v>4715</v>
      </c>
      <c r="E5" s="18" t="s">
        <v>4756</v>
      </c>
      <c r="F5" s="18" t="s">
        <v>1225</v>
      </c>
      <c r="G5" s="18" t="s">
        <v>1247</v>
      </c>
      <c r="H5" s="18" t="s">
        <v>1254</v>
      </c>
      <c r="I5" s="18" t="s">
        <v>4760</v>
      </c>
      <c r="J5" s="19">
        <v>365</v>
      </c>
      <c r="K5" s="34" t="s">
        <v>8662</v>
      </c>
      <c r="M5" s="29" t="str">
        <f t="shared" si="0"/>
        <v>YES</v>
      </c>
      <c r="N5" s="9" t="str">
        <f t="shared" si="1"/>
        <v>YES</v>
      </c>
      <c r="O5" s="9" t="s">
        <v>4701</v>
      </c>
      <c r="P5" s="9" t="s">
        <v>4701</v>
      </c>
      <c r="Q5" s="9" t="s">
        <v>4658</v>
      </c>
      <c r="R5" s="30" t="s">
        <v>4658</v>
      </c>
      <c r="T5" s="17" t="s">
        <v>1254</v>
      </c>
      <c r="U5" s="19" t="s">
        <v>4693</v>
      </c>
      <c r="V5" s="24" t="s">
        <v>4352</v>
      </c>
      <c r="W5" s="25" t="s">
        <v>4715</v>
      </c>
      <c r="X5" s="19" t="str">
        <f t="shared" si="2"/>
        <v>0400703</v>
      </c>
      <c r="Z5" s="17" t="s">
        <v>4715</v>
      </c>
      <c r="AA5" s="18" t="s">
        <v>8662</v>
      </c>
      <c r="AB5" s="19" t="s">
        <v>4693</v>
      </c>
    </row>
    <row r="6" spans="1:28" x14ac:dyDescent="0.25">
      <c r="A6" s="17">
        <v>746141</v>
      </c>
      <c r="B6" s="18">
        <v>0.32481100000000002</v>
      </c>
      <c r="C6" s="18" t="s">
        <v>1251</v>
      </c>
      <c r="D6" s="18" t="s">
        <v>4715</v>
      </c>
      <c r="E6" s="18" t="s">
        <v>4756</v>
      </c>
      <c r="F6" s="18" t="s">
        <v>1225</v>
      </c>
      <c r="G6" s="18" t="s">
        <v>1247</v>
      </c>
      <c r="H6" s="18" t="s">
        <v>1252</v>
      </c>
      <c r="I6" s="18" t="s">
        <v>4760</v>
      </c>
      <c r="J6" s="19">
        <v>954</v>
      </c>
      <c r="K6" s="34" t="s">
        <v>8663</v>
      </c>
      <c r="M6" s="29" t="str">
        <f t="shared" si="0"/>
        <v>YES</v>
      </c>
      <c r="N6" s="9" t="str">
        <f t="shared" si="1"/>
        <v>YES</v>
      </c>
      <c r="O6" s="9" t="s">
        <v>4701</v>
      </c>
      <c r="P6" s="9" t="s">
        <v>4701</v>
      </c>
      <c r="Q6" s="9" t="s">
        <v>4658</v>
      </c>
      <c r="R6" s="30" t="s">
        <v>4658</v>
      </c>
      <c r="T6" s="17" t="s">
        <v>1252</v>
      </c>
      <c r="U6" s="19" t="s">
        <v>4694</v>
      </c>
      <c r="V6" s="24" t="s">
        <v>4756</v>
      </c>
      <c r="W6" s="25" t="s">
        <v>4715</v>
      </c>
      <c r="X6" s="19" t="str">
        <f t="shared" si="2"/>
        <v>0400704</v>
      </c>
      <c r="Z6" s="17" t="s">
        <v>4715</v>
      </c>
      <c r="AA6" s="18" t="s">
        <v>8663</v>
      </c>
      <c r="AB6" s="19" t="s">
        <v>4694</v>
      </c>
    </row>
    <row r="7" spans="1:28" x14ac:dyDescent="0.25">
      <c r="A7" s="17">
        <v>746123</v>
      </c>
      <c r="B7" s="18">
        <v>0.10815900000000001</v>
      </c>
      <c r="C7" s="18" t="s">
        <v>1249</v>
      </c>
      <c r="D7" s="18" t="s">
        <v>4715</v>
      </c>
      <c r="E7" s="18" t="s">
        <v>4756</v>
      </c>
      <c r="F7" s="18" t="s">
        <v>1225</v>
      </c>
      <c r="G7" s="18" t="s">
        <v>1247</v>
      </c>
      <c r="H7" s="18" t="s">
        <v>1250</v>
      </c>
      <c r="I7" s="18" t="s">
        <v>4760</v>
      </c>
      <c r="J7" s="19">
        <v>304</v>
      </c>
      <c r="K7" s="34" t="s">
        <v>8664</v>
      </c>
      <c r="M7" s="29" t="str">
        <f t="shared" si="0"/>
        <v>YES</v>
      </c>
      <c r="N7" s="9" t="str">
        <f t="shared" si="1"/>
        <v>YES</v>
      </c>
      <c r="O7" s="9" t="s">
        <v>4701</v>
      </c>
      <c r="P7" s="9" t="s">
        <v>4701</v>
      </c>
      <c r="Q7" s="9" t="s">
        <v>4658</v>
      </c>
      <c r="R7" s="30" t="s">
        <v>4658</v>
      </c>
      <c r="T7" s="17" t="s">
        <v>1250</v>
      </c>
      <c r="U7" s="19" t="s">
        <v>4695</v>
      </c>
      <c r="V7" s="24" t="s">
        <v>4349</v>
      </c>
      <c r="W7" s="25" t="s">
        <v>4715</v>
      </c>
      <c r="X7" s="19" t="str">
        <f t="shared" si="2"/>
        <v>0400705</v>
      </c>
      <c r="Z7" s="17" t="s">
        <v>4715</v>
      </c>
      <c r="AA7" s="18" t="s">
        <v>8664</v>
      </c>
      <c r="AB7" s="19" t="s">
        <v>4695</v>
      </c>
    </row>
    <row r="8" spans="1:28" x14ac:dyDescent="0.25">
      <c r="A8" s="17">
        <v>746086</v>
      </c>
      <c r="B8" s="18">
        <v>1.1029599999999999</v>
      </c>
      <c r="C8" s="18" t="s">
        <v>1244</v>
      </c>
      <c r="D8" s="18" t="s">
        <v>4715</v>
      </c>
      <c r="E8" s="18" t="s">
        <v>4756</v>
      </c>
      <c r="F8" s="18" t="s">
        <v>1225</v>
      </c>
      <c r="G8" s="18" t="s">
        <v>4758</v>
      </c>
      <c r="H8" s="18" t="s">
        <v>1245</v>
      </c>
      <c r="I8" s="18" t="s">
        <v>4760</v>
      </c>
      <c r="J8" s="19">
        <v>1815</v>
      </c>
      <c r="K8" s="34" t="s">
        <v>8665</v>
      </c>
      <c r="M8" s="29" t="str">
        <f t="shared" si="0"/>
        <v>YES</v>
      </c>
      <c r="N8" s="9" t="str">
        <f t="shared" si="1"/>
        <v>YES</v>
      </c>
      <c r="O8" s="9" t="s">
        <v>4701</v>
      </c>
      <c r="P8" s="9" t="s">
        <v>4701</v>
      </c>
      <c r="Q8" s="9" t="s">
        <v>4658</v>
      </c>
      <c r="R8" s="30" t="s">
        <v>4658</v>
      </c>
      <c r="T8" s="17" t="s">
        <v>1245</v>
      </c>
      <c r="U8" s="19" t="s">
        <v>4697</v>
      </c>
      <c r="V8" s="24" t="s">
        <v>4336</v>
      </c>
      <c r="W8" s="25" t="s">
        <v>4715</v>
      </c>
      <c r="X8" s="19" t="str">
        <f t="shared" si="2"/>
        <v>0400706</v>
      </c>
      <c r="Z8" s="17" t="s">
        <v>4715</v>
      </c>
      <c r="AA8" s="18" t="s">
        <v>8665</v>
      </c>
      <c r="AB8" s="19" t="s">
        <v>4697</v>
      </c>
    </row>
    <row r="9" spans="1:28" x14ac:dyDescent="0.25">
      <c r="A9" s="17">
        <v>746199</v>
      </c>
      <c r="B9" s="18">
        <v>10.948898</v>
      </c>
      <c r="C9" s="18" t="s">
        <v>1257</v>
      </c>
      <c r="D9" s="18" t="s">
        <v>4715</v>
      </c>
      <c r="E9" s="18" t="s">
        <v>4756</v>
      </c>
      <c r="F9" s="18" t="s">
        <v>1225</v>
      </c>
      <c r="G9" s="18" t="s">
        <v>4758</v>
      </c>
      <c r="H9" s="18" t="s">
        <v>1258</v>
      </c>
      <c r="I9" s="18" t="s">
        <v>4760</v>
      </c>
      <c r="J9" s="19">
        <v>1263</v>
      </c>
      <c r="K9" s="34" t="s">
        <v>8666</v>
      </c>
      <c r="M9" s="29" t="str">
        <f t="shared" si="0"/>
        <v>YES</v>
      </c>
      <c r="N9" s="9" t="str">
        <f t="shared" si="1"/>
        <v>YES</v>
      </c>
      <c r="O9" s="9" t="s">
        <v>4701</v>
      </c>
      <c r="P9" s="9" t="s">
        <v>4701</v>
      </c>
      <c r="Q9" s="9" t="s">
        <v>4658</v>
      </c>
      <c r="R9" s="30" t="s">
        <v>4658</v>
      </c>
      <c r="T9" s="17" t="s">
        <v>1258</v>
      </c>
      <c r="U9" s="19" t="s">
        <v>4691</v>
      </c>
      <c r="V9" s="24" t="s">
        <v>4362</v>
      </c>
      <c r="W9" s="25" t="s">
        <v>4715</v>
      </c>
      <c r="X9" s="19" t="str">
        <f t="shared" si="2"/>
        <v>0400707</v>
      </c>
      <c r="Z9" s="17" t="s">
        <v>4715</v>
      </c>
      <c r="AA9" s="18" t="s">
        <v>8666</v>
      </c>
      <c r="AB9" s="19" t="s">
        <v>4691</v>
      </c>
    </row>
    <row r="10" spans="1:28" x14ac:dyDescent="0.25">
      <c r="A10" s="17">
        <v>668019</v>
      </c>
      <c r="B10" s="18">
        <v>49.347687000000001</v>
      </c>
      <c r="C10" s="18" t="s">
        <v>1271</v>
      </c>
      <c r="D10" s="18" t="s">
        <v>4715</v>
      </c>
      <c r="E10" s="18" t="s">
        <v>4756</v>
      </c>
      <c r="F10" s="18" t="s">
        <v>4758</v>
      </c>
      <c r="G10" s="18" t="s">
        <v>4758</v>
      </c>
      <c r="H10" s="18" t="s">
        <v>1272</v>
      </c>
      <c r="I10" s="18" t="s">
        <v>4760</v>
      </c>
      <c r="J10" s="19">
        <v>891</v>
      </c>
      <c r="K10" s="34" t="s">
        <v>8667</v>
      </c>
      <c r="M10" s="29" t="str">
        <f t="shared" si="0"/>
        <v>YES</v>
      </c>
      <c r="N10" s="9" t="str">
        <f t="shared" si="1"/>
        <v>YES</v>
      </c>
      <c r="O10" s="9" t="s">
        <v>4701</v>
      </c>
      <c r="P10" s="9" t="s">
        <v>4701</v>
      </c>
      <c r="Q10" s="9" t="s">
        <v>4658</v>
      </c>
      <c r="R10" s="30" t="s">
        <v>4658</v>
      </c>
      <c r="T10" s="17" t="s">
        <v>1272</v>
      </c>
      <c r="U10" s="19" t="s">
        <v>4699</v>
      </c>
      <c r="V10" s="24" t="s">
        <v>4358</v>
      </c>
      <c r="W10" s="25" t="s">
        <v>4715</v>
      </c>
      <c r="X10" s="19" t="str">
        <f t="shared" si="2"/>
        <v>0400708</v>
      </c>
      <c r="Z10" s="17" t="s">
        <v>4715</v>
      </c>
      <c r="AA10" s="18" t="s">
        <v>8667</v>
      </c>
      <c r="AB10" s="19" t="s">
        <v>4699</v>
      </c>
    </row>
    <row r="11" spans="1:28" x14ac:dyDescent="0.25">
      <c r="A11" s="17">
        <v>746062</v>
      </c>
      <c r="B11" s="18">
        <v>1.2138199999999999</v>
      </c>
      <c r="C11" s="18" t="s">
        <v>1242</v>
      </c>
      <c r="D11" s="18" t="s">
        <v>4715</v>
      </c>
      <c r="E11" s="18" t="s">
        <v>4756</v>
      </c>
      <c r="F11" s="18" t="s">
        <v>1225</v>
      </c>
      <c r="G11" s="18" t="s">
        <v>4758</v>
      </c>
      <c r="H11" s="18" t="s">
        <v>1243</v>
      </c>
      <c r="I11" s="18" t="s">
        <v>4760</v>
      </c>
      <c r="J11" s="19">
        <v>1096</v>
      </c>
      <c r="K11" s="34" t="s">
        <v>8668</v>
      </c>
      <c r="M11" s="29" t="str">
        <f t="shared" si="0"/>
        <v>YES</v>
      </c>
      <c r="N11" s="9" t="str">
        <f t="shared" si="1"/>
        <v>YES</v>
      </c>
      <c r="O11" s="9" t="s">
        <v>4701</v>
      </c>
      <c r="P11" s="9" t="s">
        <v>4701</v>
      </c>
      <c r="Q11" s="9" t="s">
        <v>4658</v>
      </c>
      <c r="R11" s="30" t="s">
        <v>4658</v>
      </c>
      <c r="T11" s="17" t="s">
        <v>1243</v>
      </c>
      <c r="U11" s="19" t="s">
        <v>4667</v>
      </c>
      <c r="V11" s="24" t="s">
        <v>4343</v>
      </c>
      <c r="W11" s="25" t="s">
        <v>4715</v>
      </c>
      <c r="X11" s="19" t="str">
        <f t="shared" si="2"/>
        <v>0400709</v>
      </c>
      <c r="Z11" s="17" t="s">
        <v>4715</v>
      </c>
      <c r="AA11" s="18" t="s">
        <v>8668</v>
      </c>
      <c r="AB11" s="19" t="s">
        <v>4667</v>
      </c>
    </row>
    <row r="12" spans="1:28" x14ac:dyDescent="0.25">
      <c r="A12" s="17">
        <v>746284</v>
      </c>
      <c r="B12" s="18">
        <v>1001.47167</v>
      </c>
      <c r="C12" s="18" t="s">
        <v>1259</v>
      </c>
      <c r="D12" s="18" t="s">
        <v>4715</v>
      </c>
      <c r="E12" s="18" t="s">
        <v>4756</v>
      </c>
      <c r="F12" s="18" t="s">
        <v>1260</v>
      </c>
      <c r="G12" s="18" t="s">
        <v>4758</v>
      </c>
      <c r="H12" s="18" t="s">
        <v>1261</v>
      </c>
      <c r="I12" s="18" t="s">
        <v>4760</v>
      </c>
      <c r="J12" s="19">
        <v>5288</v>
      </c>
      <c r="K12" s="34" t="s">
        <v>8669</v>
      </c>
      <c r="M12" s="29" t="str">
        <f t="shared" si="0"/>
        <v>YES</v>
      </c>
      <c r="N12" s="9" t="str">
        <f t="shared" si="1"/>
        <v>YES</v>
      </c>
      <c r="O12" s="9" t="s">
        <v>4701</v>
      </c>
      <c r="P12" s="9" t="s">
        <v>4701</v>
      </c>
      <c r="Q12" s="9" t="s">
        <v>4658</v>
      </c>
      <c r="R12" s="30" t="s">
        <v>4658</v>
      </c>
      <c r="T12" s="17" t="s">
        <v>1261</v>
      </c>
      <c r="U12" s="19" t="s">
        <v>4690</v>
      </c>
      <c r="V12" s="24">
        <v>10</v>
      </c>
      <c r="W12" s="25" t="s">
        <v>4715</v>
      </c>
      <c r="X12" s="19" t="str">
        <f t="shared" si="2"/>
        <v>0400710</v>
      </c>
      <c r="Z12" s="17" t="s">
        <v>4715</v>
      </c>
      <c r="AA12" s="18" t="s">
        <v>8669</v>
      </c>
      <c r="AB12" s="19" t="s">
        <v>4690</v>
      </c>
    </row>
    <row r="13" spans="1:28" x14ac:dyDescent="0.25">
      <c r="A13" s="17">
        <v>1838378</v>
      </c>
      <c r="B13" s="18">
        <v>448.59174300000001</v>
      </c>
      <c r="C13" s="18" t="s">
        <v>1236</v>
      </c>
      <c r="D13" s="18" t="s">
        <v>4715</v>
      </c>
      <c r="E13" s="18" t="s">
        <v>4756</v>
      </c>
      <c r="F13" s="18" t="s">
        <v>1234</v>
      </c>
      <c r="G13" s="18" t="s">
        <v>4758</v>
      </c>
      <c r="H13" s="18" t="s">
        <v>1237</v>
      </c>
      <c r="I13" s="18" t="s">
        <v>4760</v>
      </c>
      <c r="J13" s="19">
        <v>1549</v>
      </c>
      <c r="K13" s="34" t="s">
        <v>8670</v>
      </c>
      <c r="M13" s="29" t="str">
        <f t="shared" si="0"/>
        <v>YES</v>
      </c>
      <c r="N13" s="9" t="str">
        <f t="shared" si="1"/>
        <v>YES</v>
      </c>
      <c r="O13" s="9" t="s">
        <v>4701</v>
      </c>
      <c r="P13" s="9" t="s">
        <v>4701</v>
      </c>
      <c r="Q13" s="9" t="s">
        <v>4658</v>
      </c>
      <c r="R13" s="30" t="s">
        <v>4658</v>
      </c>
      <c r="T13" s="17" t="s">
        <v>1237</v>
      </c>
      <c r="U13" s="19" t="s">
        <v>4663</v>
      </c>
      <c r="V13" s="24">
        <v>11</v>
      </c>
      <c r="W13" s="25" t="s">
        <v>4715</v>
      </c>
      <c r="X13" s="19" t="str">
        <f t="shared" si="2"/>
        <v>0400711</v>
      </c>
      <c r="Z13" s="17" t="s">
        <v>4715</v>
      </c>
      <c r="AA13" s="18" t="s">
        <v>8670</v>
      </c>
      <c r="AB13" s="19" t="s">
        <v>4663</v>
      </c>
    </row>
    <row r="14" spans="1:28" x14ac:dyDescent="0.25">
      <c r="A14" s="17">
        <v>746025</v>
      </c>
      <c r="B14" s="18">
        <v>34.321390999999998</v>
      </c>
      <c r="C14" s="18" t="s">
        <v>1238</v>
      </c>
      <c r="D14" s="18" t="s">
        <v>4715</v>
      </c>
      <c r="E14" s="18" t="s">
        <v>4756</v>
      </c>
      <c r="F14" s="18" t="s">
        <v>1225</v>
      </c>
      <c r="G14" s="18" t="s">
        <v>4758</v>
      </c>
      <c r="H14" s="18" t="s">
        <v>1239</v>
      </c>
      <c r="I14" s="18" t="s">
        <v>4760</v>
      </c>
      <c r="J14" s="19">
        <v>1222</v>
      </c>
      <c r="K14" s="34" t="s">
        <v>8671</v>
      </c>
      <c r="M14" s="29" t="str">
        <f t="shared" si="0"/>
        <v>YES</v>
      </c>
      <c r="N14" s="9" t="str">
        <f t="shared" si="1"/>
        <v>YES</v>
      </c>
      <c r="O14" s="9" t="s">
        <v>4701</v>
      </c>
      <c r="P14" s="9" t="s">
        <v>4701</v>
      </c>
      <c r="Q14" s="9" t="s">
        <v>4658</v>
      </c>
      <c r="R14" s="30" t="s">
        <v>4658</v>
      </c>
      <c r="T14" s="17" t="s">
        <v>1239</v>
      </c>
      <c r="U14" s="19" t="s">
        <v>4669</v>
      </c>
      <c r="V14" s="24">
        <v>12</v>
      </c>
      <c r="W14" s="25" t="s">
        <v>4715</v>
      </c>
      <c r="X14" s="19" t="str">
        <f t="shared" si="2"/>
        <v>0400712</v>
      </c>
      <c r="Z14" s="17" t="s">
        <v>4715</v>
      </c>
      <c r="AA14" s="18" t="s">
        <v>8671</v>
      </c>
      <c r="AB14" s="19" t="s">
        <v>4669</v>
      </c>
    </row>
    <row r="15" spans="1:28" x14ac:dyDescent="0.25">
      <c r="A15" s="17">
        <v>667970</v>
      </c>
      <c r="B15" s="18">
        <v>128.56304299999999</v>
      </c>
      <c r="C15" s="18" t="s">
        <v>1267</v>
      </c>
      <c r="D15" s="18" t="s">
        <v>4715</v>
      </c>
      <c r="E15" s="18" t="s">
        <v>4756</v>
      </c>
      <c r="F15" s="18" t="s">
        <v>1225</v>
      </c>
      <c r="G15" s="18" t="s">
        <v>4758</v>
      </c>
      <c r="H15" s="18" t="s">
        <v>1268</v>
      </c>
      <c r="I15" s="18" t="s">
        <v>4760</v>
      </c>
      <c r="J15" s="19">
        <v>862</v>
      </c>
      <c r="K15" s="34" t="s">
        <v>8672</v>
      </c>
      <c r="M15" s="29" t="str">
        <f t="shared" si="0"/>
        <v>YES</v>
      </c>
      <c r="N15" s="9" t="str">
        <f t="shared" si="1"/>
        <v>YES</v>
      </c>
      <c r="O15" s="9" t="s">
        <v>4701</v>
      </c>
      <c r="P15" s="9" t="s">
        <v>4701</v>
      </c>
      <c r="Q15" s="9" t="s">
        <v>4658</v>
      </c>
      <c r="R15" s="30" t="s">
        <v>4658</v>
      </c>
      <c r="T15" s="17" t="s">
        <v>1268</v>
      </c>
      <c r="U15" s="19" t="s">
        <v>4661</v>
      </c>
      <c r="V15" s="24">
        <v>13</v>
      </c>
      <c r="W15" s="25" t="s">
        <v>4715</v>
      </c>
      <c r="X15" s="19" t="str">
        <f t="shared" si="2"/>
        <v>0400713</v>
      </c>
      <c r="Z15" s="17" t="s">
        <v>4715</v>
      </c>
      <c r="AA15" s="18" t="s">
        <v>8672</v>
      </c>
      <c r="AB15" s="19" t="s">
        <v>4661</v>
      </c>
    </row>
    <row r="16" spans="1:28" x14ac:dyDescent="0.25">
      <c r="A16" s="17">
        <v>668043</v>
      </c>
      <c r="B16" s="18">
        <v>0.59638199999999997</v>
      </c>
      <c r="C16" s="18" t="s">
        <v>1273</v>
      </c>
      <c r="D16" s="18" t="s">
        <v>4715</v>
      </c>
      <c r="E16" s="18" t="s">
        <v>4756</v>
      </c>
      <c r="F16" s="18" t="s">
        <v>1225</v>
      </c>
      <c r="G16" s="18" t="s">
        <v>4758</v>
      </c>
      <c r="H16" s="18" t="s">
        <v>1274</v>
      </c>
      <c r="I16" s="18" t="s">
        <v>4760</v>
      </c>
      <c r="J16" s="19">
        <v>1290</v>
      </c>
      <c r="K16" s="34" t="s">
        <v>8673</v>
      </c>
      <c r="M16" s="29" t="str">
        <f t="shared" si="0"/>
        <v>YES</v>
      </c>
      <c r="N16" s="9" t="str">
        <f t="shared" si="1"/>
        <v>YES</v>
      </c>
      <c r="O16" s="9" t="s">
        <v>4701</v>
      </c>
      <c r="P16" s="9" t="s">
        <v>4701</v>
      </c>
      <c r="Q16" s="9" t="s">
        <v>4658</v>
      </c>
      <c r="R16" s="30" t="s">
        <v>4658</v>
      </c>
      <c r="T16" s="17" t="s">
        <v>1274</v>
      </c>
      <c r="U16" s="19" t="s">
        <v>4671</v>
      </c>
      <c r="V16" s="24">
        <v>14</v>
      </c>
      <c r="W16" s="25" t="s">
        <v>4715</v>
      </c>
      <c r="X16" s="19" t="str">
        <f t="shared" si="2"/>
        <v>0400714</v>
      </c>
      <c r="Z16" s="17" t="s">
        <v>4715</v>
      </c>
      <c r="AA16" s="18" t="s">
        <v>8673</v>
      </c>
      <c r="AB16" s="19" t="s">
        <v>4671</v>
      </c>
    </row>
    <row r="17" spans="1:28" x14ac:dyDescent="0.25">
      <c r="A17" s="17">
        <v>668059</v>
      </c>
      <c r="B17" s="18">
        <v>2.4467189999999999</v>
      </c>
      <c r="C17" s="18" t="s">
        <v>1275</v>
      </c>
      <c r="D17" s="18" t="s">
        <v>4715</v>
      </c>
      <c r="E17" s="18" t="s">
        <v>4756</v>
      </c>
      <c r="F17" s="18" t="s">
        <v>1225</v>
      </c>
      <c r="G17" s="18" t="s">
        <v>4758</v>
      </c>
      <c r="H17" s="18" t="s">
        <v>1276</v>
      </c>
      <c r="I17" s="18" t="s">
        <v>4760</v>
      </c>
      <c r="J17" s="19">
        <v>1111</v>
      </c>
      <c r="K17" s="34" t="s">
        <v>8674</v>
      </c>
      <c r="M17" s="29" t="str">
        <f t="shared" si="0"/>
        <v>NO</v>
      </c>
      <c r="N17" s="9" t="str">
        <f t="shared" si="1"/>
        <v>YES</v>
      </c>
      <c r="O17" s="9" t="s">
        <v>4701</v>
      </c>
      <c r="P17" s="9" t="s">
        <v>4701</v>
      </c>
      <c r="Q17" s="9" t="s">
        <v>7440</v>
      </c>
      <c r="R17" s="30"/>
      <c r="T17" s="17" t="s">
        <v>1276</v>
      </c>
      <c r="U17" s="19" t="s">
        <v>4662</v>
      </c>
      <c r="V17" s="24">
        <v>18</v>
      </c>
      <c r="W17" s="25" t="s">
        <v>4715</v>
      </c>
      <c r="X17" s="19" t="str">
        <f>CONCATENATE(W17,V17)</f>
        <v>0400718</v>
      </c>
      <c r="Z17" s="17" t="s">
        <v>4715</v>
      </c>
      <c r="AA17" s="18" t="s">
        <v>8674</v>
      </c>
      <c r="AB17" s="19" t="s">
        <v>4662</v>
      </c>
    </row>
    <row r="18" spans="1:28" x14ac:dyDescent="0.25">
      <c r="A18" s="17">
        <v>746043</v>
      </c>
      <c r="B18" s="18">
        <v>0.58686499999999997</v>
      </c>
      <c r="C18" s="18" t="s">
        <v>1240</v>
      </c>
      <c r="D18" s="18" t="s">
        <v>4715</v>
      </c>
      <c r="E18" s="18" t="s">
        <v>4756</v>
      </c>
      <c r="F18" s="18" t="s">
        <v>1225</v>
      </c>
      <c r="G18" s="18" t="s">
        <v>4758</v>
      </c>
      <c r="H18" s="18" t="s">
        <v>1241</v>
      </c>
      <c r="I18" s="18" t="s">
        <v>4760</v>
      </c>
      <c r="J18" s="19">
        <v>974</v>
      </c>
      <c r="K18" s="34" t="s">
        <v>8675</v>
      </c>
      <c r="M18" s="29" t="str">
        <f t="shared" si="0"/>
        <v>NO</v>
      </c>
      <c r="N18" s="9" t="str">
        <f t="shared" si="1"/>
        <v>YES</v>
      </c>
      <c r="O18" s="9" t="s">
        <v>4701</v>
      </c>
      <c r="P18" s="9" t="s">
        <v>4701</v>
      </c>
      <c r="Q18" s="9" t="s">
        <v>7440</v>
      </c>
      <c r="R18" s="30"/>
      <c r="T18" s="17" t="s">
        <v>1241</v>
      </c>
      <c r="U18" s="19" t="s">
        <v>4668</v>
      </c>
      <c r="V18" s="24">
        <v>15</v>
      </c>
      <c r="W18" s="25" t="s">
        <v>4715</v>
      </c>
      <c r="X18" s="19" t="str">
        <f t="shared" si="2"/>
        <v>0400715</v>
      </c>
      <c r="Z18" s="17" t="s">
        <v>4715</v>
      </c>
      <c r="AA18" s="18" t="s">
        <v>8675</v>
      </c>
      <c r="AB18" s="19" t="s">
        <v>4668</v>
      </c>
    </row>
    <row r="19" spans="1:28" x14ac:dyDescent="0.25">
      <c r="A19" s="17">
        <v>668079</v>
      </c>
      <c r="B19" s="18">
        <v>4.7305859999999997</v>
      </c>
      <c r="C19" s="18" t="s">
        <v>1277</v>
      </c>
      <c r="D19" s="18" t="s">
        <v>4715</v>
      </c>
      <c r="E19" s="18" t="s">
        <v>4756</v>
      </c>
      <c r="F19" s="18" t="s">
        <v>1225</v>
      </c>
      <c r="G19" s="18" t="s">
        <v>4758</v>
      </c>
      <c r="H19" s="18" t="s">
        <v>1278</v>
      </c>
      <c r="I19" s="18" t="s">
        <v>4760</v>
      </c>
      <c r="J19" s="19">
        <v>1611</v>
      </c>
      <c r="K19" s="34" t="s">
        <v>8676</v>
      </c>
      <c r="M19" s="29" t="str">
        <f t="shared" si="0"/>
        <v>NO</v>
      </c>
      <c r="N19" s="9" t="str">
        <f t="shared" si="1"/>
        <v>YES</v>
      </c>
      <c r="O19" s="9" t="s">
        <v>4701</v>
      </c>
      <c r="P19" s="9" t="s">
        <v>4701</v>
      </c>
      <c r="Q19" s="9" t="s">
        <v>7440</v>
      </c>
      <c r="R19" s="30"/>
      <c r="T19" s="17" t="s">
        <v>1278</v>
      </c>
      <c r="U19" s="19" t="s">
        <v>4670</v>
      </c>
      <c r="V19" s="24">
        <v>16</v>
      </c>
      <c r="W19" s="25" t="s">
        <v>4715</v>
      </c>
      <c r="X19" s="19" t="str">
        <f t="shared" si="2"/>
        <v>0400716</v>
      </c>
      <c r="Z19" s="17" t="s">
        <v>4715</v>
      </c>
      <c r="AA19" s="18" t="s">
        <v>8676</v>
      </c>
      <c r="AB19" s="19" t="s">
        <v>4670</v>
      </c>
    </row>
    <row r="20" spans="1:28" x14ac:dyDescent="0.25">
      <c r="A20" s="17">
        <v>746179</v>
      </c>
      <c r="B20" s="18">
        <v>2.7704119999999999</v>
      </c>
      <c r="C20" s="18" t="s">
        <v>1255</v>
      </c>
      <c r="D20" s="18" t="s">
        <v>4715</v>
      </c>
      <c r="E20" s="18" t="s">
        <v>4756</v>
      </c>
      <c r="F20" s="18" t="s">
        <v>1225</v>
      </c>
      <c r="G20" s="18" t="s">
        <v>4758</v>
      </c>
      <c r="H20" s="18" t="s">
        <v>1256</v>
      </c>
      <c r="I20" s="18" t="s">
        <v>4760</v>
      </c>
      <c r="J20" s="19">
        <v>1873</v>
      </c>
      <c r="K20" s="34" t="s">
        <v>8677</v>
      </c>
      <c r="M20" s="29" t="str">
        <f t="shared" si="0"/>
        <v>NO</v>
      </c>
      <c r="N20" s="9" t="str">
        <f t="shared" si="1"/>
        <v>YES</v>
      </c>
      <c r="O20" s="9" t="s">
        <v>4701</v>
      </c>
      <c r="P20" s="9" t="s">
        <v>4701</v>
      </c>
      <c r="Q20" s="9" t="s">
        <v>7440</v>
      </c>
      <c r="R20" s="30"/>
      <c r="T20" s="17" t="s">
        <v>1256</v>
      </c>
      <c r="U20" s="19" t="s">
        <v>4692</v>
      </c>
      <c r="V20" s="24">
        <v>17</v>
      </c>
      <c r="W20" s="25" t="s">
        <v>4715</v>
      </c>
      <c r="X20" s="19" t="str">
        <f t="shared" si="2"/>
        <v>0400717</v>
      </c>
      <c r="Z20" s="17" t="s">
        <v>4715</v>
      </c>
      <c r="AA20" s="18" t="s">
        <v>8677</v>
      </c>
      <c r="AB20" s="19" t="s">
        <v>4692</v>
      </c>
    </row>
    <row r="21" spans="1:28" x14ac:dyDescent="0.25">
      <c r="A21" s="17">
        <v>667846</v>
      </c>
      <c r="B21" s="18">
        <v>1.518645</v>
      </c>
      <c r="C21" s="18" t="s">
        <v>1265</v>
      </c>
      <c r="D21" s="18" t="s">
        <v>4715</v>
      </c>
      <c r="E21" s="18" t="s">
        <v>4756</v>
      </c>
      <c r="F21" s="18" t="s">
        <v>1263</v>
      </c>
      <c r="G21" s="18" t="s">
        <v>4758</v>
      </c>
      <c r="H21" s="18" t="s">
        <v>1266</v>
      </c>
      <c r="I21" s="18" t="s">
        <v>4760</v>
      </c>
      <c r="J21" s="19">
        <v>662</v>
      </c>
      <c r="K21" s="34" t="s">
        <v>8678</v>
      </c>
      <c r="M21" s="29" t="str">
        <f t="shared" si="0"/>
        <v>YES</v>
      </c>
      <c r="N21" s="9" t="str">
        <f t="shared" si="1"/>
        <v>YES</v>
      </c>
      <c r="O21" s="9" t="s">
        <v>4701</v>
      </c>
      <c r="P21" s="9" t="s">
        <v>4701</v>
      </c>
      <c r="Q21" s="9" t="s">
        <v>4658</v>
      </c>
      <c r="R21" s="30" t="s">
        <v>4658</v>
      </c>
      <c r="T21" s="17" t="s">
        <v>1266</v>
      </c>
      <c r="U21" s="19" t="s">
        <v>4673</v>
      </c>
      <c r="V21" s="24">
        <v>20</v>
      </c>
      <c r="W21" s="25" t="s">
        <v>4715</v>
      </c>
      <c r="X21" s="19" t="str">
        <f t="shared" si="2"/>
        <v>0400720</v>
      </c>
      <c r="Z21" s="17" t="s">
        <v>4715</v>
      </c>
      <c r="AA21" s="18" t="s">
        <v>8678</v>
      </c>
      <c r="AB21" s="19" t="s">
        <v>4673</v>
      </c>
    </row>
    <row r="22" spans="1:28" x14ac:dyDescent="0.25">
      <c r="A22" s="17">
        <v>667830</v>
      </c>
      <c r="B22" s="18">
        <v>0.33272400000000002</v>
      </c>
      <c r="C22" s="18" t="s">
        <v>1262</v>
      </c>
      <c r="D22" s="18" t="s">
        <v>4715</v>
      </c>
      <c r="E22" s="18" t="s">
        <v>4756</v>
      </c>
      <c r="F22" s="18" t="s">
        <v>1263</v>
      </c>
      <c r="G22" s="18" t="s">
        <v>4758</v>
      </c>
      <c r="H22" s="18" t="s">
        <v>1264</v>
      </c>
      <c r="I22" s="18" t="s">
        <v>4760</v>
      </c>
      <c r="J22" s="19">
        <v>353</v>
      </c>
      <c r="K22" s="34" t="s">
        <v>8679</v>
      </c>
      <c r="M22" s="29" t="str">
        <f t="shared" si="0"/>
        <v>YES</v>
      </c>
      <c r="N22" s="9" t="str">
        <f t="shared" si="1"/>
        <v>YES</v>
      </c>
      <c r="O22" s="9" t="s">
        <v>4701</v>
      </c>
      <c r="P22" s="9" t="s">
        <v>4701</v>
      </c>
      <c r="Q22" s="9" t="s">
        <v>4658</v>
      </c>
      <c r="R22" s="30" t="s">
        <v>4658</v>
      </c>
      <c r="T22" s="17" t="s">
        <v>1264</v>
      </c>
      <c r="U22" s="19" t="s">
        <v>4698</v>
      </c>
      <c r="V22" s="24">
        <v>21</v>
      </c>
      <c r="W22" s="25" t="s">
        <v>4715</v>
      </c>
      <c r="X22" s="19" t="str">
        <f t="shared" si="2"/>
        <v>0400721</v>
      </c>
      <c r="Z22" s="17" t="s">
        <v>4715</v>
      </c>
      <c r="AA22" s="18" t="s">
        <v>8679</v>
      </c>
      <c r="AB22" s="19" t="s">
        <v>4698</v>
      </c>
    </row>
    <row r="23" spans="1:28" x14ac:dyDescent="0.25">
      <c r="A23" s="17">
        <v>667998</v>
      </c>
      <c r="B23" s="18">
        <v>160.05357900000001</v>
      </c>
      <c r="C23" s="18" t="s">
        <v>1269</v>
      </c>
      <c r="D23" s="18" t="s">
        <v>4715</v>
      </c>
      <c r="E23" s="18" t="s">
        <v>4756</v>
      </c>
      <c r="F23" s="18" t="s">
        <v>4758</v>
      </c>
      <c r="G23" s="18" t="s">
        <v>4758</v>
      </c>
      <c r="H23" s="18" t="s">
        <v>1270</v>
      </c>
      <c r="I23" s="18" t="s">
        <v>4760</v>
      </c>
      <c r="J23" s="19">
        <v>325</v>
      </c>
      <c r="K23" s="34" t="s">
        <v>8680</v>
      </c>
      <c r="M23" s="29" t="str">
        <f t="shared" si="0"/>
        <v>YES</v>
      </c>
      <c r="N23" s="9" t="str">
        <f t="shared" si="1"/>
        <v>YES</v>
      </c>
      <c r="O23" s="9" t="s">
        <v>4701</v>
      </c>
      <c r="P23" s="9" t="s">
        <v>4701</v>
      </c>
      <c r="Q23" s="9" t="s">
        <v>4658</v>
      </c>
      <c r="R23" s="30" t="s">
        <v>4658</v>
      </c>
      <c r="T23" s="17" t="s">
        <v>1270</v>
      </c>
      <c r="U23" s="19" t="s">
        <v>4672</v>
      </c>
      <c r="V23" s="24">
        <v>22</v>
      </c>
      <c r="W23" s="25" t="s">
        <v>4715</v>
      </c>
      <c r="X23" s="19" t="str">
        <f t="shared" si="2"/>
        <v>0400722</v>
      </c>
      <c r="Z23" s="17" t="s">
        <v>4715</v>
      </c>
      <c r="AA23" s="18" t="s">
        <v>8680</v>
      </c>
      <c r="AB23" s="19" t="s">
        <v>4672</v>
      </c>
    </row>
    <row r="24" spans="1:28" x14ac:dyDescent="0.25">
      <c r="A24" s="17">
        <v>1730797</v>
      </c>
      <c r="B24" s="18">
        <v>169.33093500000001</v>
      </c>
      <c r="C24" s="18" t="s">
        <v>1222</v>
      </c>
      <c r="D24" s="18" t="s">
        <v>4715</v>
      </c>
      <c r="E24" s="18" t="s">
        <v>4756</v>
      </c>
      <c r="F24" s="18" t="s">
        <v>4758</v>
      </c>
      <c r="G24" s="18" t="s">
        <v>4758</v>
      </c>
      <c r="H24" s="18" t="s">
        <v>1223</v>
      </c>
      <c r="I24" s="18" t="s">
        <v>4760</v>
      </c>
      <c r="J24" s="19">
        <v>354</v>
      </c>
      <c r="K24" s="34" t="s">
        <v>8681</v>
      </c>
      <c r="M24" s="29" t="str">
        <f t="shared" si="0"/>
        <v>YES</v>
      </c>
      <c r="N24" s="9" t="str">
        <f t="shared" si="1"/>
        <v>YES</v>
      </c>
      <c r="O24" s="9" t="s">
        <v>4701</v>
      </c>
      <c r="P24" s="9" t="s">
        <v>4701</v>
      </c>
      <c r="Q24" s="9" t="s">
        <v>4658</v>
      </c>
      <c r="R24" s="30" t="s">
        <v>4658</v>
      </c>
      <c r="T24" s="17" t="s">
        <v>1223</v>
      </c>
      <c r="U24" s="19" t="s">
        <v>4674</v>
      </c>
      <c r="V24" s="24">
        <v>23</v>
      </c>
      <c r="W24" s="25" t="s">
        <v>4715</v>
      </c>
      <c r="X24" s="19" t="str">
        <f t="shared" si="2"/>
        <v>0400723</v>
      </c>
      <c r="Z24" s="17" t="s">
        <v>4715</v>
      </c>
      <c r="AA24" s="18" t="s">
        <v>8681</v>
      </c>
      <c r="AB24" s="19" t="s">
        <v>4674</v>
      </c>
    </row>
    <row r="25" spans="1:28" x14ac:dyDescent="0.25">
      <c r="A25" s="17">
        <v>1730839</v>
      </c>
      <c r="B25" s="18">
        <v>731.31964200000004</v>
      </c>
      <c r="C25" s="18" t="s">
        <v>1227</v>
      </c>
      <c r="D25" s="18" t="s">
        <v>4715</v>
      </c>
      <c r="E25" s="18" t="s">
        <v>4756</v>
      </c>
      <c r="F25" s="18" t="s">
        <v>4758</v>
      </c>
      <c r="G25" s="18" t="s">
        <v>4758</v>
      </c>
      <c r="H25" s="18" t="s">
        <v>1228</v>
      </c>
      <c r="I25" s="18" t="s">
        <v>4760</v>
      </c>
      <c r="J25" s="19">
        <v>288</v>
      </c>
      <c r="K25" s="34" t="s">
        <v>8682</v>
      </c>
      <c r="M25" s="29" t="str">
        <f t="shared" si="0"/>
        <v>YES</v>
      </c>
      <c r="N25" s="9" t="str">
        <f t="shared" si="1"/>
        <v>YES</v>
      </c>
      <c r="O25" s="9" t="s">
        <v>4701</v>
      </c>
      <c r="P25" s="9" t="s">
        <v>4701</v>
      </c>
      <c r="Q25" s="9" t="s">
        <v>4658</v>
      </c>
      <c r="R25" s="30" t="s">
        <v>4658</v>
      </c>
      <c r="T25" s="17" t="s">
        <v>1228</v>
      </c>
      <c r="U25" s="19" t="s">
        <v>4688</v>
      </c>
      <c r="V25" s="24">
        <v>24</v>
      </c>
      <c r="W25" s="25" t="s">
        <v>4715</v>
      </c>
      <c r="X25" s="19" t="str">
        <f t="shared" si="2"/>
        <v>0400724</v>
      </c>
      <c r="Z25" s="17" t="s">
        <v>4715</v>
      </c>
      <c r="AA25" s="18" t="s">
        <v>8682</v>
      </c>
      <c r="AB25" s="19" t="s">
        <v>4688</v>
      </c>
    </row>
    <row r="26" spans="1:28" x14ac:dyDescent="0.25">
      <c r="A26" s="17">
        <v>1408679</v>
      </c>
      <c r="B26" s="18">
        <v>331.699183</v>
      </c>
      <c r="C26" s="18" t="s">
        <v>1196</v>
      </c>
      <c r="D26" s="18" t="s">
        <v>4715</v>
      </c>
      <c r="E26" s="18" t="s">
        <v>4756</v>
      </c>
      <c r="F26" s="18" t="s">
        <v>4758</v>
      </c>
      <c r="G26" s="18" t="s">
        <v>4758</v>
      </c>
      <c r="H26" s="18" t="s">
        <v>1197</v>
      </c>
      <c r="I26" s="18" t="s">
        <v>4760</v>
      </c>
      <c r="J26" s="19">
        <v>1634</v>
      </c>
      <c r="K26" s="34" t="s">
        <v>8683</v>
      </c>
      <c r="M26" s="29" t="str">
        <f t="shared" si="0"/>
        <v>YES</v>
      </c>
      <c r="N26" s="9" t="str">
        <f t="shared" si="1"/>
        <v>YES</v>
      </c>
      <c r="O26" s="9" t="s">
        <v>4701</v>
      </c>
      <c r="P26" s="9" t="s">
        <v>4701</v>
      </c>
      <c r="Q26" s="9" t="s">
        <v>4658</v>
      </c>
      <c r="R26" s="30" t="s">
        <v>4658</v>
      </c>
      <c r="T26" s="17" t="s">
        <v>1197</v>
      </c>
      <c r="U26" s="19" t="s">
        <v>4665</v>
      </c>
      <c r="V26" s="24">
        <v>25</v>
      </c>
      <c r="W26" s="25" t="s">
        <v>4715</v>
      </c>
      <c r="X26" s="19" t="str">
        <f t="shared" si="2"/>
        <v>0400725</v>
      </c>
      <c r="Z26" s="17" t="s">
        <v>4715</v>
      </c>
      <c r="AA26" s="18" t="s">
        <v>8683</v>
      </c>
      <c r="AB26" s="19" t="s">
        <v>4665</v>
      </c>
    </row>
    <row r="27" spans="1:28" x14ac:dyDescent="0.25">
      <c r="A27" s="17">
        <v>1408652</v>
      </c>
      <c r="B27" s="18">
        <v>226.21172200000001</v>
      </c>
      <c r="C27" s="18" t="s">
        <v>1193</v>
      </c>
      <c r="D27" s="18" t="s">
        <v>4715</v>
      </c>
      <c r="E27" s="18" t="s">
        <v>4756</v>
      </c>
      <c r="F27" s="18" t="s">
        <v>1194</v>
      </c>
      <c r="G27" s="18" t="s">
        <v>4758</v>
      </c>
      <c r="H27" s="18" t="s">
        <v>1195</v>
      </c>
      <c r="I27" s="18" t="s">
        <v>4760</v>
      </c>
      <c r="J27" s="19">
        <v>2430</v>
      </c>
      <c r="K27" s="34" t="s">
        <v>8684</v>
      </c>
      <c r="M27" s="29" t="str">
        <f t="shared" si="0"/>
        <v>YES</v>
      </c>
      <c r="N27" s="9" t="str">
        <f t="shared" si="1"/>
        <v>YES</v>
      </c>
      <c r="O27" s="9" t="s">
        <v>4701</v>
      </c>
      <c r="P27" s="9" t="s">
        <v>4701</v>
      </c>
      <c r="Q27" s="9" t="s">
        <v>4658</v>
      </c>
      <c r="R27" s="30" t="s">
        <v>4658</v>
      </c>
      <c r="T27" s="17" t="s">
        <v>1195</v>
      </c>
      <c r="U27" s="19" t="s">
        <v>4666</v>
      </c>
      <c r="V27" s="24">
        <v>26</v>
      </c>
      <c r="W27" s="25" t="s">
        <v>4715</v>
      </c>
      <c r="X27" s="19" t="str">
        <f t="shared" si="2"/>
        <v>0400726</v>
      </c>
      <c r="Z27" s="17" t="s">
        <v>4715</v>
      </c>
      <c r="AA27" s="18" t="s">
        <v>8684</v>
      </c>
      <c r="AB27" s="19" t="s">
        <v>4666</v>
      </c>
    </row>
    <row r="28" spans="1:28" x14ac:dyDescent="0.25">
      <c r="A28" s="17">
        <v>1408742</v>
      </c>
      <c r="B28" s="18">
        <v>41.923316</v>
      </c>
      <c r="C28" s="18" t="s">
        <v>1203</v>
      </c>
      <c r="D28" s="18" t="s">
        <v>4715</v>
      </c>
      <c r="E28" s="18" t="s">
        <v>4756</v>
      </c>
      <c r="F28" s="18" t="s">
        <v>1194</v>
      </c>
      <c r="G28" s="18" t="s">
        <v>4758</v>
      </c>
      <c r="H28" s="18" t="s">
        <v>1204</v>
      </c>
      <c r="I28" s="18" t="s">
        <v>4760</v>
      </c>
      <c r="J28" s="19">
        <v>2864</v>
      </c>
      <c r="K28" s="34" t="s">
        <v>8685</v>
      </c>
      <c r="M28" s="29" t="str">
        <f t="shared" si="0"/>
        <v>YES</v>
      </c>
      <c r="N28" s="9" t="str">
        <f t="shared" si="1"/>
        <v>YES</v>
      </c>
      <c r="O28" s="9" t="s">
        <v>4701</v>
      </c>
      <c r="P28" s="9" t="s">
        <v>4701</v>
      </c>
      <c r="Q28" s="9" t="s">
        <v>4658</v>
      </c>
      <c r="R28" s="30" t="s">
        <v>4658</v>
      </c>
      <c r="T28" s="17" t="s">
        <v>1204</v>
      </c>
      <c r="U28" s="19" t="s">
        <v>4683</v>
      </c>
      <c r="V28" s="24">
        <v>27</v>
      </c>
      <c r="W28" s="25" t="s">
        <v>4715</v>
      </c>
      <c r="X28" s="19" t="str">
        <f t="shared" si="2"/>
        <v>0400727</v>
      </c>
      <c r="Z28" s="17" t="s">
        <v>4715</v>
      </c>
      <c r="AA28" s="18" t="s">
        <v>8685</v>
      </c>
      <c r="AB28" s="19" t="s">
        <v>4683</v>
      </c>
    </row>
    <row r="29" spans="1:28" x14ac:dyDescent="0.25">
      <c r="A29" s="17">
        <v>1408780</v>
      </c>
      <c r="B29" s="18">
        <v>2.2381549999999999</v>
      </c>
      <c r="C29" s="18" t="s">
        <v>1207</v>
      </c>
      <c r="D29" s="18" t="s">
        <v>4715</v>
      </c>
      <c r="E29" s="18" t="s">
        <v>4756</v>
      </c>
      <c r="F29" s="18" t="s">
        <v>1194</v>
      </c>
      <c r="G29" s="18" t="s">
        <v>1208</v>
      </c>
      <c r="H29" s="18" t="s">
        <v>1209</v>
      </c>
      <c r="I29" s="18" t="s">
        <v>4760</v>
      </c>
      <c r="J29" s="19">
        <v>3102</v>
      </c>
      <c r="K29" s="34" t="s">
        <v>8686</v>
      </c>
      <c r="M29" s="29" t="str">
        <f t="shared" si="0"/>
        <v>YES</v>
      </c>
      <c r="N29" s="9" t="str">
        <f t="shared" si="1"/>
        <v>YES</v>
      </c>
      <c r="O29" s="9" t="s">
        <v>4701</v>
      </c>
      <c r="P29" s="9" t="s">
        <v>4701</v>
      </c>
      <c r="Q29" s="9" t="s">
        <v>4658</v>
      </c>
      <c r="R29" s="30" t="s">
        <v>4658</v>
      </c>
      <c r="T29" s="17" t="s">
        <v>1209</v>
      </c>
      <c r="U29" s="19" t="s">
        <v>4681</v>
      </c>
      <c r="V29" s="24">
        <v>28</v>
      </c>
      <c r="W29" s="25" t="s">
        <v>4715</v>
      </c>
      <c r="X29" s="19" t="str">
        <f t="shared" si="2"/>
        <v>0400728</v>
      </c>
      <c r="Z29" s="17" t="s">
        <v>4715</v>
      </c>
      <c r="AA29" s="18" t="s">
        <v>8686</v>
      </c>
      <c r="AB29" s="19" t="s">
        <v>4681</v>
      </c>
    </row>
    <row r="30" spans="1:28" x14ac:dyDescent="0.25">
      <c r="A30" s="17">
        <v>1408816</v>
      </c>
      <c r="B30" s="18">
        <v>0.452787</v>
      </c>
      <c r="C30" s="18" t="s">
        <v>1212</v>
      </c>
      <c r="D30" s="18" t="s">
        <v>4715</v>
      </c>
      <c r="E30" s="18" t="s">
        <v>4756</v>
      </c>
      <c r="F30" s="18" t="s">
        <v>1194</v>
      </c>
      <c r="G30" s="18" t="s">
        <v>1208</v>
      </c>
      <c r="H30" s="18" t="s">
        <v>1213</v>
      </c>
      <c r="I30" s="18" t="s">
        <v>4760</v>
      </c>
      <c r="J30" s="19">
        <v>1567</v>
      </c>
      <c r="K30" s="34" t="s">
        <v>8687</v>
      </c>
      <c r="M30" s="29" t="str">
        <f t="shared" si="0"/>
        <v>YES</v>
      </c>
      <c r="N30" s="9" t="str">
        <f t="shared" si="1"/>
        <v>YES</v>
      </c>
      <c r="O30" s="9" t="s">
        <v>4701</v>
      </c>
      <c r="P30" s="9" t="s">
        <v>4701</v>
      </c>
      <c r="Q30" s="9" t="s">
        <v>4658</v>
      </c>
      <c r="R30" s="30" t="s">
        <v>4658</v>
      </c>
      <c r="T30" s="17" t="s">
        <v>1213</v>
      </c>
      <c r="U30" s="19" t="s">
        <v>4679</v>
      </c>
      <c r="V30" s="24">
        <v>29</v>
      </c>
      <c r="W30" s="25" t="s">
        <v>4715</v>
      </c>
      <c r="X30" s="19" t="str">
        <f t="shared" si="2"/>
        <v>0400729</v>
      </c>
      <c r="Z30" s="17" t="s">
        <v>4715</v>
      </c>
      <c r="AA30" s="18" t="s">
        <v>8687</v>
      </c>
      <c r="AB30" s="19" t="s">
        <v>4679</v>
      </c>
    </row>
    <row r="31" spans="1:28" x14ac:dyDescent="0.25">
      <c r="A31" s="17">
        <v>1408832</v>
      </c>
      <c r="B31" s="18">
        <v>1.467808</v>
      </c>
      <c r="C31" s="18" t="s">
        <v>1214</v>
      </c>
      <c r="D31" s="18" t="s">
        <v>4715</v>
      </c>
      <c r="E31" s="18" t="s">
        <v>4756</v>
      </c>
      <c r="F31" s="18" t="s">
        <v>1194</v>
      </c>
      <c r="G31" s="18" t="s">
        <v>1208</v>
      </c>
      <c r="H31" s="18" t="s">
        <v>1215</v>
      </c>
      <c r="I31" s="18" t="s">
        <v>4760</v>
      </c>
      <c r="J31" s="19">
        <v>1590</v>
      </c>
      <c r="K31" s="34" t="s">
        <v>8688</v>
      </c>
      <c r="M31" s="29" t="str">
        <f t="shared" si="0"/>
        <v>YES</v>
      </c>
      <c r="N31" s="9" t="str">
        <f t="shared" si="1"/>
        <v>YES</v>
      </c>
      <c r="O31" s="9" t="s">
        <v>4701</v>
      </c>
      <c r="P31" s="9" t="s">
        <v>4701</v>
      </c>
      <c r="Q31" s="9" t="s">
        <v>4658</v>
      </c>
      <c r="R31" s="30" t="s">
        <v>4658</v>
      </c>
      <c r="T31" s="17" t="s">
        <v>1215</v>
      </c>
      <c r="U31" s="19" t="s">
        <v>4678</v>
      </c>
      <c r="V31" s="24">
        <v>30</v>
      </c>
      <c r="W31" s="25" t="s">
        <v>4715</v>
      </c>
      <c r="X31" s="19" t="str">
        <f t="shared" si="2"/>
        <v>0400730</v>
      </c>
      <c r="Z31" s="17" t="s">
        <v>4715</v>
      </c>
      <c r="AA31" s="18" t="s">
        <v>8688</v>
      </c>
      <c r="AB31" s="19" t="s">
        <v>4678</v>
      </c>
    </row>
    <row r="32" spans="1:28" x14ac:dyDescent="0.25">
      <c r="A32" s="17">
        <v>1408796</v>
      </c>
      <c r="B32" s="18">
        <v>0.70818599999999998</v>
      </c>
      <c r="C32" s="18" t="s">
        <v>1210</v>
      </c>
      <c r="D32" s="18" t="s">
        <v>4715</v>
      </c>
      <c r="E32" s="18" t="s">
        <v>4756</v>
      </c>
      <c r="F32" s="18" t="s">
        <v>1194</v>
      </c>
      <c r="G32" s="18" t="s">
        <v>1208</v>
      </c>
      <c r="H32" s="18" t="s">
        <v>1211</v>
      </c>
      <c r="I32" s="18" t="s">
        <v>4760</v>
      </c>
      <c r="J32" s="19">
        <v>1396</v>
      </c>
      <c r="K32" s="34" t="s">
        <v>8689</v>
      </c>
      <c r="M32" s="29" t="str">
        <f t="shared" si="0"/>
        <v>YES</v>
      </c>
      <c r="N32" s="9" t="str">
        <f t="shared" si="1"/>
        <v>YES</v>
      </c>
      <c r="O32" s="9" t="s">
        <v>4701</v>
      </c>
      <c r="P32" s="9" t="s">
        <v>4701</v>
      </c>
      <c r="Q32" s="9" t="s">
        <v>4658</v>
      </c>
      <c r="R32" s="30" t="s">
        <v>4658</v>
      </c>
      <c r="T32" s="17" t="s">
        <v>1211</v>
      </c>
      <c r="U32" s="19" t="s">
        <v>4680</v>
      </c>
      <c r="V32" s="24">
        <v>31</v>
      </c>
      <c r="W32" s="25" t="s">
        <v>4715</v>
      </c>
      <c r="X32" s="19" t="str">
        <f t="shared" si="2"/>
        <v>0400731</v>
      </c>
      <c r="Z32" s="17" t="s">
        <v>4715</v>
      </c>
      <c r="AA32" s="18" t="s">
        <v>8689</v>
      </c>
      <c r="AB32" s="19" t="s">
        <v>4680</v>
      </c>
    </row>
    <row r="33" spans="1:28" x14ac:dyDescent="0.25">
      <c r="A33" s="17">
        <v>1408761</v>
      </c>
      <c r="B33" s="18">
        <v>37.104861</v>
      </c>
      <c r="C33" s="18" t="s">
        <v>1205</v>
      </c>
      <c r="D33" s="18" t="s">
        <v>4715</v>
      </c>
      <c r="E33" s="18" t="s">
        <v>4756</v>
      </c>
      <c r="F33" s="18" t="s">
        <v>1194</v>
      </c>
      <c r="G33" s="18" t="s">
        <v>4758</v>
      </c>
      <c r="H33" s="18" t="s">
        <v>1206</v>
      </c>
      <c r="I33" s="18" t="s">
        <v>4760</v>
      </c>
      <c r="J33" s="19">
        <v>1793</v>
      </c>
      <c r="K33" s="34" t="s">
        <v>8690</v>
      </c>
      <c r="M33" s="29" t="str">
        <f t="shared" si="0"/>
        <v>YES</v>
      </c>
      <c r="N33" s="9" t="str">
        <f t="shared" si="1"/>
        <v>YES</v>
      </c>
      <c r="O33" s="9" t="s">
        <v>4701</v>
      </c>
      <c r="P33" s="9" t="s">
        <v>4701</v>
      </c>
      <c r="Q33" s="9" t="s">
        <v>4658</v>
      </c>
      <c r="R33" s="30" t="s">
        <v>4658</v>
      </c>
      <c r="T33" s="17" t="s">
        <v>1206</v>
      </c>
      <c r="U33" s="19" t="s">
        <v>4682</v>
      </c>
      <c r="V33" s="24">
        <v>32</v>
      </c>
      <c r="W33" s="25" t="s">
        <v>4715</v>
      </c>
      <c r="X33" s="19" t="str">
        <f t="shared" si="2"/>
        <v>0400732</v>
      </c>
      <c r="Z33" s="17" t="s">
        <v>4715</v>
      </c>
      <c r="AA33" s="18" t="s">
        <v>8690</v>
      </c>
      <c r="AB33" s="19" t="s">
        <v>4682</v>
      </c>
    </row>
    <row r="34" spans="1:28" x14ac:dyDescent="0.25">
      <c r="A34" s="17">
        <v>1408852</v>
      </c>
      <c r="B34" s="18">
        <v>44.357024000000003</v>
      </c>
      <c r="C34" s="18" t="s">
        <v>1216</v>
      </c>
      <c r="D34" s="18" t="s">
        <v>4715</v>
      </c>
      <c r="E34" s="18" t="s">
        <v>4756</v>
      </c>
      <c r="F34" s="18" t="s">
        <v>1194</v>
      </c>
      <c r="G34" s="18" t="s">
        <v>4758</v>
      </c>
      <c r="H34" s="18" t="s">
        <v>1217</v>
      </c>
      <c r="I34" s="18" t="s">
        <v>4760</v>
      </c>
      <c r="J34" s="19">
        <v>2180</v>
      </c>
      <c r="K34" s="34" t="s">
        <v>8691</v>
      </c>
      <c r="M34" s="29" t="str">
        <f t="shared" si="0"/>
        <v>YES</v>
      </c>
      <c r="N34" s="9" t="str">
        <f t="shared" si="1"/>
        <v>YES</v>
      </c>
      <c r="O34" s="9" t="s">
        <v>4701</v>
      </c>
      <c r="P34" s="9" t="s">
        <v>4701</v>
      </c>
      <c r="Q34" s="9" t="s">
        <v>4658</v>
      </c>
      <c r="R34" s="30" t="s">
        <v>4658</v>
      </c>
      <c r="T34" s="17" t="s">
        <v>1217</v>
      </c>
      <c r="U34" s="19" t="s">
        <v>4677</v>
      </c>
      <c r="V34" s="24">
        <v>33</v>
      </c>
      <c r="W34" s="25" t="s">
        <v>4715</v>
      </c>
      <c r="X34" s="19" t="str">
        <f t="shared" si="2"/>
        <v>0400733</v>
      </c>
      <c r="Z34" s="17" t="s">
        <v>4715</v>
      </c>
      <c r="AA34" s="18" t="s">
        <v>8691</v>
      </c>
      <c r="AB34" s="19" t="s">
        <v>4677</v>
      </c>
    </row>
    <row r="35" spans="1:28" x14ac:dyDescent="0.25">
      <c r="A35" s="17">
        <v>1408874</v>
      </c>
      <c r="B35" s="18">
        <v>74.074175999999994</v>
      </c>
      <c r="C35" s="18" t="s">
        <v>1218</v>
      </c>
      <c r="D35" s="18" t="s">
        <v>4715</v>
      </c>
      <c r="E35" s="18" t="s">
        <v>4756</v>
      </c>
      <c r="F35" s="18" t="s">
        <v>1194</v>
      </c>
      <c r="G35" s="18" t="s">
        <v>4758</v>
      </c>
      <c r="H35" s="18" t="s">
        <v>1219</v>
      </c>
      <c r="I35" s="18" t="s">
        <v>4760</v>
      </c>
      <c r="J35" s="19">
        <v>2836</v>
      </c>
      <c r="K35" s="34" t="s">
        <v>8692</v>
      </c>
      <c r="M35" s="29" t="str">
        <f t="shared" si="0"/>
        <v>YES</v>
      </c>
      <c r="N35" s="9" t="str">
        <f t="shared" si="1"/>
        <v>YES</v>
      </c>
      <c r="O35" s="9" t="s">
        <v>4701</v>
      </c>
      <c r="P35" s="9" t="s">
        <v>4701</v>
      </c>
      <c r="Q35" s="9" t="s">
        <v>4658</v>
      </c>
      <c r="R35" s="30" t="s">
        <v>4658</v>
      </c>
      <c r="T35" s="17" t="s">
        <v>1219</v>
      </c>
      <c r="U35" s="19" t="s">
        <v>4676</v>
      </c>
      <c r="V35" s="24">
        <v>34</v>
      </c>
      <c r="W35" s="25" t="s">
        <v>4715</v>
      </c>
      <c r="X35" s="19" t="str">
        <f t="shared" si="2"/>
        <v>0400734</v>
      </c>
      <c r="Z35" s="17" t="s">
        <v>4715</v>
      </c>
      <c r="AA35" s="18" t="s">
        <v>8692</v>
      </c>
      <c r="AB35" s="19" t="s">
        <v>4676</v>
      </c>
    </row>
    <row r="36" spans="1:28" x14ac:dyDescent="0.25">
      <c r="A36" s="17">
        <v>1408895</v>
      </c>
      <c r="B36" s="18">
        <v>60.255361000000001</v>
      </c>
      <c r="C36" s="18" t="s">
        <v>1220</v>
      </c>
      <c r="D36" s="18" t="s">
        <v>4715</v>
      </c>
      <c r="E36" s="18" t="s">
        <v>4756</v>
      </c>
      <c r="F36" s="18" t="s">
        <v>1194</v>
      </c>
      <c r="G36" s="18" t="s">
        <v>4758</v>
      </c>
      <c r="H36" s="18" t="s">
        <v>1221</v>
      </c>
      <c r="I36" s="18" t="s">
        <v>4760</v>
      </c>
      <c r="J36" s="19">
        <v>305</v>
      </c>
      <c r="K36" s="34" t="s">
        <v>8693</v>
      </c>
      <c r="M36" s="29" t="str">
        <f t="shared" si="0"/>
        <v>YES</v>
      </c>
      <c r="N36" s="9" t="str">
        <f t="shared" si="1"/>
        <v>YES</v>
      </c>
      <c r="O36" s="9" t="s">
        <v>4701</v>
      </c>
      <c r="P36" s="9" t="s">
        <v>4701</v>
      </c>
      <c r="Q36" s="9" t="s">
        <v>4658</v>
      </c>
      <c r="R36" s="30" t="s">
        <v>4658</v>
      </c>
      <c r="T36" s="17" t="s">
        <v>1221</v>
      </c>
      <c r="U36" s="19" t="s">
        <v>4675</v>
      </c>
      <c r="V36" s="24">
        <v>35</v>
      </c>
      <c r="W36" s="25" t="s">
        <v>4715</v>
      </c>
      <c r="X36" s="19" t="str">
        <f t="shared" si="2"/>
        <v>0400735</v>
      </c>
      <c r="Z36" s="17" t="s">
        <v>4715</v>
      </c>
      <c r="AA36" s="18" t="s">
        <v>8693</v>
      </c>
      <c r="AB36" s="19" t="s">
        <v>4675</v>
      </c>
    </row>
    <row r="37" spans="1:28" x14ac:dyDescent="0.25">
      <c r="A37" s="17">
        <v>1730862</v>
      </c>
      <c r="B37" s="18">
        <v>120.56464200000001</v>
      </c>
      <c r="C37" s="18" t="s">
        <v>1229</v>
      </c>
      <c r="D37" s="18" t="s">
        <v>4715</v>
      </c>
      <c r="E37" s="18" t="s">
        <v>4756</v>
      </c>
      <c r="F37" s="18" t="s">
        <v>1194</v>
      </c>
      <c r="G37" s="18" t="s">
        <v>4758</v>
      </c>
      <c r="H37" s="18" t="s">
        <v>1230</v>
      </c>
      <c r="I37" s="18" t="s">
        <v>4760</v>
      </c>
      <c r="J37" s="19">
        <v>793</v>
      </c>
      <c r="K37" s="34" t="s">
        <v>8694</v>
      </c>
      <c r="M37" s="29" t="str">
        <f t="shared" si="0"/>
        <v>YES</v>
      </c>
      <c r="N37" s="9" t="str">
        <f t="shared" si="1"/>
        <v>YES</v>
      </c>
      <c r="O37" s="9" t="s">
        <v>4701</v>
      </c>
      <c r="P37" s="9" t="s">
        <v>4701</v>
      </c>
      <c r="Q37" s="9" t="s">
        <v>4658</v>
      </c>
      <c r="R37" s="30" t="s">
        <v>4658</v>
      </c>
      <c r="T37" s="17" t="s">
        <v>1230</v>
      </c>
      <c r="U37" s="19" t="s">
        <v>4687</v>
      </c>
      <c r="V37" s="24">
        <v>36</v>
      </c>
      <c r="W37" s="25" t="s">
        <v>4715</v>
      </c>
      <c r="X37" s="19" t="str">
        <f t="shared" si="2"/>
        <v>0400736</v>
      </c>
      <c r="Z37" s="17" t="s">
        <v>4715</v>
      </c>
      <c r="AA37" s="18" t="s">
        <v>8694</v>
      </c>
      <c r="AB37" s="19" t="s">
        <v>4687</v>
      </c>
    </row>
    <row r="38" spans="1:28" x14ac:dyDescent="0.25">
      <c r="A38" s="17">
        <v>1408702</v>
      </c>
      <c r="B38" s="18">
        <v>89.871043</v>
      </c>
      <c r="C38" s="18" t="s">
        <v>1198</v>
      </c>
      <c r="D38" s="18" t="s">
        <v>4715</v>
      </c>
      <c r="E38" s="18" t="s">
        <v>4756</v>
      </c>
      <c r="F38" s="18" t="s">
        <v>1199</v>
      </c>
      <c r="G38" s="18" t="s">
        <v>4758</v>
      </c>
      <c r="H38" s="18" t="s">
        <v>1200</v>
      </c>
      <c r="I38" s="18" t="s">
        <v>4760</v>
      </c>
      <c r="J38" s="19">
        <v>886</v>
      </c>
      <c r="K38" s="34" t="s">
        <v>8695</v>
      </c>
      <c r="M38" s="29" t="str">
        <f t="shared" si="0"/>
        <v>YES</v>
      </c>
      <c r="N38" s="9" t="str">
        <f t="shared" si="1"/>
        <v>YES</v>
      </c>
      <c r="O38" s="9" t="s">
        <v>4701</v>
      </c>
      <c r="P38" s="9" t="s">
        <v>4701</v>
      </c>
      <c r="Q38" s="9" t="s">
        <v>4658</v>
      </c>
      <c r="R38" s="30" t="s">
        <v>4658</v>
      </c>
      <c r="T38" s="17" t="s">
        <v>1200</v>
      </c>
      <c r="U38" s="19" t="s">
        <v>4664</v>
      </c>
      <c r="V38" s="24">
        <v>37</v>
      </c>
      <c r="W38" s="25" t="s">
        <v>4715</v>
      </c>
      <c r="X38" s="19" t="str">
        <f t="shared" si="2"/>
        <v>0400737</v>
      </c>
      <c r="Z38" s="17" t="s">
        <v>4715</v>
      </c>
      <c r="AA38" s="18" t="s">
        <v>8695</v>
      </c>
      <c r="AB38" s="19" t="s">
        <v>4664</v>
      </c>
    </row>
    <row r="39" spans="1:28" x14ac:dyDescent="0.25">
      <c r="A39" s="17">
        <v>1730882</v>
      </c>
      <c r="B39" s="18">
        <v>465.28607899999997</v>
      </c>
      <c r="C39" s="18" t="s">
        <v>1231</v>
      </c>
      <c r="D39" s="18" t="s">
        <v>4715</v>
      </c>
      <c r="E39" s="18" t="s">
        <v>4756</v>
      </c>
      <c r="F39" s="18" t="s">
        <v>4758</v>
      </c>
      <c r="G39" s="18" t="s">
        <v>4758</v>
      </c>
      <c r="H39" s="18" t="s">
        <v>1232</v>
      </c>
      <c r="I39" s="18" t="s">
        <v>4760</v>
      </c>
      <c r="J39" s="19">
        <v>756</v>
      </c>
      <c r="K39" s="34" t="s">
        <v>8696</v>
      </c>
      <c r="M39" s="29" t="str">
        <f t="shared" si="0"/>
        <v>YES</v>
      </c>
      <c r="N39" s="9" t="str">
        <f t="shared" si="1"/>
        <v>YES</v>
      </c>
      <c r="O39" s="9" t="s">
        <v>4701</v>
      </c>
      <c r="P39" s="9" t="s">
        <v>4701</v>
      </c>
      <c r="Q39" s="9" t="s">
        <v>4658</v>
      </c>
      <c r="R39" s="30" t="s">
        <v>4658</v>
      </c>
      <c r="T39" s="17" t="s">
        <v>1232</v>
      </c>
      <c r="U39" s="19" t="s">
        <v>4686</v>
      </c>
      <c r="V39" s="24">
        <v>38</v>
      </c>
      <c r="W39" s="25" t="s">
        <v>4715</v>
      </c>
      <c r="X39" s="19" t="str">
        <f t="shared" si="2"/>
        <v>0400738</v>
      </c>
      <c r="Z39" s="17" t="s">
        <v>4715</v>
      </c>
      <c r="AA39" s="18" t="s">
        <v>8696</v>
      </c>
      <c r="AB39" s="19" t="s">
        <v>4686</v>
      </c>
    </row>
    <row r="40" spans="1:28" x14ac:dyDescent="0.25">
      <c r="A40" s="17">
        <v>1408720</v>
      </c>
      <c r="B40" s="18">
        <v>177.739868</v>
      </c>
      <c r="C40" s="18" t="s">
        <v>1201</v>
      </c>
      <c r="D40" s="18" t="s">
        <v>4715</v>
      </c>
      <c r="E40" s="18" t="s">
        <v>4756</v>
      </c>
      <c r="F40" s="18" t="s">
        <v>1194</v>
      </c>
      <c r="G40" s="18" t="s">
        <v>4758</v>
      </c>
      <c r="H40" s="18" t="s">
        <v>1202</v>
      </c>
      <c r="I40" s="18" t="s">
        <v>4760</v>
      </c>
      <c r="J40" s="19">
        <v>2949</v>
      </c>
      <c r="K40" s="34" t="s">
        <v>8697</v>
      </c>
      <c r="M40" s="29" t="str">
        <f t="shared" si="0"/>
        <v>YES</v>
      </c>
      <c r="N40" s="9" t="str">
        <f t="shared" si="1"/>
        <v>YES</v>
      </c>
      <c r="O40" s="9" t="s">
        <v>4701</v>
      </c>
      <c r="P40" s="9" t="s">
        <v>4701</v>
      </c>
      <c r="Q40" s="9" t="s">
        <v>4658</v>
      </c>
      <c r="R40" s="30" t="s">
        <v>4658</v>
      </c>
      <c r="T40" s="17" t="s">
        <v>1202</v>
      </c>
      <c r="U40" s="19" t="s">
        <v>4684</v>
      </c>
      <c r="V40" s="24">
        <v>39</v>
      </c>
      <c r="W40" s="25" t="s">
        <v>4715</v>
      </c>
      <c r="X40" s="19" t="str">
        <f t="shared" si="2"/>
        <v>0400739</v>
      </c>
      <c r="Z40" s="17" t="s">
        <v>4715</v>
      </c>
      <c r="AA40" s="18" t="s">
        <v>8697</v>
      </c>
      <c r="AB40" s="19" t="s">
        <v>4684</v>
      </c>
    </row>
    <row r="41" spans="1:28" x14ac:dyDescent="0.25">
      <c r="A41" s="17">
        <v>1730924</v>
      </c>
      <c r="B41" s="18">
        <v>19.538482999999999</v>
      </c>
      <c r="C41" s="18" t="s">
        <v>1233</v>
      </c>
      <c r="D41" s="18" t="s">
        <v>4715</v>
      </c>
      <c r="E41" s="18" t="s">
        <v>4756</v>
      </c>
      <c r="F41" s="18" t="s">
        <v>1234</v>
      </c>
      <c r="G41" s="18" t="s">
        <v>4758</v>
      </c>
      <c r="H41" s="18" t="s">
        <v>1235</v>
      </c>
      <c r="I41" s="18" t="s">
        <v>4760</v>
      </c>
      <c r="J41" s="19">
        <v>127</v>
      </c>
      <c r="K41" s="34" t="s">
        <v>8698</v>
      </c>
      <c r="M41" s="29" t="str">
        <f t="shared" si="0"/>
        <v>YES</v>
      </c>
      <c r="N41" s="9" t="str">
        <f t="shared" si="1"/>
        <v>YES</v>
      </c>
      <c r="O41" s="9" t="s">
        <v>4701</v>
      </c>
      <c r="P41" s="9" t="s">
        <v>4701</v>
      </c>
      <c r="Q41" s="9" t="s">
        <v>4658</v>
      </c>
      <c r="R41" s="30" t="s">
        <v>4658</v>
      </c>
      <c r="T41" s="17" t="s">
        <v>1235</v>
      </c>
      <c r="U41" s="19" t="s">
        <v>4685</v>
      </c>
      <c r="V41" s="24" t="s">
        <v>68</v>
      </c>
      <c r="W41" s="25" t="s">
        <v>4715</v>
      </c>
      <c r="X41" s="19" t="str">
        <f t="shared" si="2"/>
        <v>0400740</v>
      </c>
      <c r="Z41" s="17" t="s">
        <v>4715</v>
      </c>
      <c r="AA41" s="18" t="s">
        <v>8698</v>
      </c>
      <c r="AB41" s="19" t="s">
        <v>4685</v>
      </c>
    </row>
    <row r="42" spans="1:28" x14ac:dyDescent="0.25">
      <c r="Z42" s="17" t="s">
        <v>4715</v>
      </c>
      <c r="AA42" s="18" t="s">
        <v>10708</v>
      </c>
      <c r="AB42" s="19" t="s">
        <v>7312</v>
      </c>
    </row>
  </sheetData>
  <mergeCells count="5">
    <mergeCell ref="M1:R1"/>
    <mergeCell ref="A1:J1"/>
    <mergeCell ref="T1:U1"/>
    <mergeCell ref="Z1:AB1"/>
    <mergeCell ref="V1:X1"/>
  </mergeCells>
  <phoneticPr fontId="3" type="noConversion"/>
  <conditionalFormatting sqref="M1:M2">
    <cfRule type="cellIs" dxfId="278" priority="37" operator="equal">
      <formula>"""NO"""</formula>
    </cfRule>
  </conditionalFormatting>
  <conditionalFormatting sqref="N1:P1 N2 P2">
    <cfRule type="expression" dxfId="277" priority="36">
      <formula>"NO"</formula>
    </cfRule>
  </conditionalFormatting>
  <conditionalFormatting sqref="M1:M2">
    <cfRule type="expression" priority="35">
      <formula>"YES"</formula>
    </cfRule>
  </conditionalFormatting>
  <conditionalFormatting sqref="O3:O41">
    <cfRule type="cellIs" dxfId="276" priority="9" operator="between">
      <formula>0.9700001</formula>
      <formula>1.0299999</formula>
    </cfRule>
    <cfRule type="cellIs" dxfId="275" priority="33" operator="lessThan">
      <formula>0.97</formula>
    </cfRule>
    <cfRule type="cellIs" dxfId="274" priority="34" operator="greaterThan">
      <formula>1.03</formula>
    </cfRule>
  </conditionalFormatting>
  <conditionalFormatting sqref="M3:M41">
    <cfRule type="cellIs" dxfId="273" priority="32" operator="equal">
      <formula>"""NO"""</formula>
    </cfRule>
  </conditionalFormatting>
  <conditionalFormatting sqref="N3:N41">
    <cfRule type="expression" dxfId="272" priority="31">
      <formula>"NO"</formula>
    </cfRule>
  </conditionalFormatting>
  <conditionalFormatting sqref="M3:M41">
    <cfRule type="cellIs" dxfId="271" priority="29" stopIfTrue="1" operator="equal">
      <formula>"Yes"</formula>
    </cfRule>
    <cfRule type="cellIs" dxfId="270" priority="30" stopIfTrue="1" operator="notEqual">
      <formula>"Yes"</formula>
    </cfRule>
  </conditionalFormatting>
  <conditionalFormatting sqref="N3:N41">
    <cfRule type="cellIs" dxfId="269" priority="27" stopIfTrue="1" operator="equal">
      <formula>"Yes"</formula>
    </cfRule>
    <cfRule type="cellIs" dxfId="268" priority="28" stopIfTrue="1" operator="notEqual">
      <formula>"Yes"</formula>
    </cfRule>
  </conditionalFormatting>
  <conditionalFormatting sqref="M3:N41">
    <cfRule type="cellIs" dxfId="267" priority="25" stopIfTrue="1" operator="equal">
      <formula>"Yes"</formula>
    </cfRule>
    <cfRule type="cellIs" dxfId="266" priority="26" stopIfTrue="1" operator="notEqual">
      <formula>"Yes"</formula>
    </cfRule>
  </conditionalFormatting>
  <conditionalFormatting sqref="R3:R41">
    <cfRule type="cellIs" dxfId="265" priority="23" stopIfTrue="1" operator="equal">
      <formula>"Yes"</formula>
    </cfRule>
    <cfRule type="cellIs" dxfId="264" priority="24" stopIfTrue="1" operator="notEqual">
      <formula>"Yes"</formula>
    </cfRule>
  </conditionalFormatting>
  <conditionalFormatting sqref="R3:R41">
    <cfRule type="cellIs" dxfId="263" priority="21" stopIfTrue="1" operator="equal">
      <formula>"Yes"</formula>
    </cfRule>
    <cfRule type="cellIs" dxfId="262" priority="22" stopIfTrue="1" operator="notEqual">
      <formula>"Yes"</formula>
    </cfRule>
  </conditionalFormatting>
  <conditionalFormatting sqref="M3:M41">
    <cfRule type="expression" priority="20">
      <formula>"YES"</formula>
    </cfRule>
  </conditionalFormatting>
  <conditionalFormatting sqref="Q3:Q41">
    <cfRule type="expression" dxfId="261" priority="14">
      <formula>"NO"</formula>
    </cfRule>
  </conditionalFormatting>
  <conditionalFormatting sqref="Q3:Q41">
    <cfRule type="cellIs" dxfId="260" priority="12" stopIfTrue="1" operator="equal">
      <formula>"Yes"</formula>
    </cfRule>
    <cfRule type="cellIs" dxfId="259" priority="13" stopIfTrue="1" operator="notEqual">
      <formula>"Yes"</formula>
    </cfRule>
  </conditionalFormatting>
  <conditionalFormatting sqref="Q3:Q41">
    <cfRule type="cellIs" dxfId="258" priority="10" stopIfTrue="1" operator="equal">
      <formula>"Yes"</formula>
    </cfRule>
    <cfRule type="cellIs" dxfId="257" priority="11" stopIfTrue="1" operator="notEqual">
      <formula>"Yes"</formula>
    </cfRule>
  </conditionalFormatting>
  <conditionalFormatting sqref="P3:P41">
    <cfRule type="cellIs" dxfId="256" priority="1" operator="between">
      <formula>0.9700001</formula>
      <formula>1.0299999</formula>
    </cfRule>
    <cfRule type="cellIs" dxfId="255" priority="2" operator="lessThan">
      <formula>0.97</formula>
    </cfRule>
    <cfRule type="cellIs" dxfId="254" priority="3" operator="greaterThan">
      <formula>1.03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"/>
  <sheetViews>
    <sheetView topLeftCell="L1" workbookViewId="0">
      <selection activeCell="CC21" sqref="CC21"/>
    </sheetView>
  </sheetViews>
  <sheetFormatPr defaultRowHeight="15" x14ac:dyDescent="0.25"/>
  <cols>
    <col min="1" max="1" width="9.140625" style="17"/>
    <col min="2" max="4" width="9.140625" style="18"/>
    <col min="5" max="7" width="9.140625" style="18" customWidth="1"/>
    <col min="8" max="8" width="14.5703125" style="18" bestFit="1" customWidth="1"/>
    <col min="9" max="9" width="9.140625" style="18" customWidth="1"/>
    <col min="10" max="10" width="8.5703125" style="19" customWidth="1"/>
    <col min="11" max="11" width="13.42578125" style="34" bestFit="1" customWidth="1"/>
    <col min="12" max="12" width="4" style="51" customWidth="1"/>
    <col min="13" max="13" width="11.5703125" style="17" bestFit="1" customWidth="1"/>
    <col min="14" max="14" width="12.28515625" style="18" bestFit="1" customWidth="1"/>
    <col min="15" max="15" width="19.7109375" style="18" bestFit="1" customWidth="1"/>
    <col min="16" max="16" width="13.28515625" style="18" bestFit="1" customWidth="1"/>
    <col min="17" max="17" width="13.28515625" style="18" customWidth="1"/>
    <col min="18" max="18" width="10.85546875" style="18" bestFit="1" customWidth="1"/>
    <col min="19" max="19" width="14.5703125" style="19" bestFit="1" customWidth="1"/>
    <col min="20" max="20" width="2.85546875" style="13" customWidth="1"/>
    <col min="21" max="21" width="8.28515625" style="17" bestFit="1" customWidth="1"/>
    <col min="22" max="22" width="6" style="18" bestFit="1" customWidth="1"/>
    <col min="23" max="23" width="4.85546875" style="18" bestFit="1" customWidth="1"/>
    <col min="24" max="24" width="7.140625" style="18" bestFit="1" customWidth="1"/>
    <col min="25" max="71" width="0" style="18" hidden="1" customWidth="1"/>
    <col min="72" max="72" width="19.85546875" style="18" bestFit="1" customWidth="1"/>
    <col min="73" max="73" width="16.28515625" style="18" bestFit="1" customWidth="1"/>
    <col min="74" max="74" width="12" style="18" bestFit="1" customWidth="1"/>
    <col min="75" max="75" width="11" style="19" customWidth="1"/>
    <col min="76" max="76" width="12.42578125" style="24" customWidth="1"/>
    <col min="77" max="77" width="12.7109375" style="19" customWidth="1"/>
    <col min="78" max="78" width="3.140625" style="13" customWidth="1"/>
    <col min="79" max="79" width="9.140625" style="17"/>
    <col min="80" max="80" width="13.42578125" style="18" bestFit="1" customWidth="1"/>
    <col min="81" max="81" width="17.42578125" style="19" bestFit="1" customWidth="1"/>
  </cols>
  <sheetData>
    <row r="1" spans="1:81" s="6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53"/>
      <c r="M1" s="118" t="s">
        <v>4654</v>
      </c>
      <c r="N1" s="119"/>
      <c r="O1" s="119"/>
      <c r="P1" s="119"/>
      <c r="Q1" s="119"/>
      <c r="R1" s="119"/>
      <c r="S1" s="120"/>
      <c r="T1" s="39"/>
      <c r="U1" s="112" t="s">
        <v>4655</v>
      </c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4"/>
      <c r="BX1" s="115" t="s">
        <v>8464</v>
      </c>
      <c r="BY1" s="117"/>
      <c r="BZ1" s="54"/>
      <c r="CA1" s="109" t="s">
        <v>8308</v>
      </c>
      <c r="CB1" s="110"/>
      <c r="CC1" s="111"/>
    </row>
    <row r="2" spans="1:81" x14ac:dyDescent="0.25">
      <c r="A2" s="14" t="s">
        <v>4744</v>
      </c>
      <c r="B2" s="15" t="s">
        <v>4745</v>
      </c>
      <c r="C2" s="15" t="s">
        <v>4747</v>
      </c>
      <c r="D2" s="15" t="s">
        <v>4748</v>
      </c>
      <c r="E2" s="15" t="s">
        <v>4749</v>
      </c>
      <c r="F2" s="15" t="s">
        <v>4750</v>
      </c>
      <c r="G2" s="15" t="s">
        <v>4751</v>
      </c>
      <c r="H2" s="15" t="s">
        <v>4752</v>
      </c>
      <c r="I2" s="15" t="s">
        <v>4753</v>
      </c>
      <c r="J2" s="16" t="s">
        <v>4754</v>
      </c>
      <c r="K2" s="41" t="s">
        <v>8459</v>
      </c>
      <c r="L2" s="53"/>
      <c r="M2" s="102" t="s">
        <v>4651</v>
      </c>
      <c r="N2" s="10" t="s">
        <v>4650</v>
      </c>
      <c r="O2" s="10" t="s">
        <v>8404</v>
      </c>
      <c r="P2" s="10" t="s">
        <v>4652</v>
      </c>
      <c r="Q2" s="49" t="s">
        <v>8455</v>
      </c>
      <c r="R2" s="10" t="s">
        <v>7439</v>
      </c>
      <c r="S2" s="28" t="s">
        <v>4656</v>
      </c>
      <c r="T2" s="39"/>
      <c r="U2" s="42" t="s">
        <v>4438</v>
      </c>
      <c r="V2" s="44" t="s">
        <v>4744</v>
      </c>
      <c r="W2" s="44" t="s">
        <v>4439</v>
      </c>
      <c r="X2" s="44" t="s">
        <v>4440</v>
      </c>
      <c r="Y2" s="44" t="s">
        <v>4754</v>
      </c>
      <c r="Z2" s="44" t="s">
        <v>4441</v>
      </c>
      <c r="AA2" s="44" t="s">
        <v>4442</v>
      </c>
      <c r="AB2" s="44" t="s">
        <v>4443</v>
      </c>
      <c r="AC2" s="44" t="s">
        <v>4444</v>
      </c>
      <c r="AD2" s="44" t="s">
        <v>4445</v>
      </c>
      <c r="AE2" s="44" t="s">
        <v>4446</v>
      </c>
      <c r="AF2" s="44" t="s">
        <v>4447</v>
      </c>
      <c r="AG2" s="44" t="s">
        <v>4448</v>
      </c>
      <c r="AH2" s="44" t="s">
        <v>4449</v>
      </c>
      <c r="AI2" s="44" t="s">
        <v>4450</v>
      </c>
      <c r="AJ2" s="44" t="s">
        <v>4451</v>
      </c>
      <c r="AK2" s="44" t="s">
        <v>4452</v>
      </c>
      <c r="AL2" s="44" t="s">
        <v>4453</v>
      </c>
      <c r="AM2" s="44" t="s">
        <v>4454</v>
      </c>
      <c r="AN2" s="44" t="s">
        <v>4455</v>
      </c>
      <c r="AO2" s="44" t="s">
        <v>4456</v>
      </c>
      <c r="AP2" s="44" t="s">
        <v>4457</v>
      </c>
      <c r="AQ2" s="44" t="s">
        <v>4458</v>
      </c>
      <c r="AR2" s="44" t="s">
        <v>4459</v>
      </c>
      <c r="AS2" s="44" t="s">
        <v>4460</v>
      </c>
      <c r="AT2" s="44" t="s">
        <v>4461</v>
      </c>
      <c r="AU2" s="44" t="s">
        <v>4462</v>
      </c>
      <c r="AV2" s="44" t="s">
        <v>4463</v>
      </c>
      <c r="AW2" s="44" t="s">
        <v>4464</v>
      </c>
      <c r="AX2" s="44" t="s">
        <v>4465</v>
      </c>
      <c r="AY2" s="44" t="s">
        <v>4466</v>
      </c>
      <c r="AZ2" s="44" t="s">
        <v>4467</v>
      </c>
      <c r="BA2" s="44" t="s">
        <v>4468</v>
      </c>
      <c r="BB2" s="44" t="s">
        <v>4469</v>
      </c>
      <c r="BC2" s="44" t="s">
        <v>4470</v>
      </c>
      <c r="BD2" s="44" t="s">
        <v>4471</v>
      </c>
      <c r="BE2" s="44" t="s">
        <v>4472</v>
      </c>
      <c r="BF2" s="44" t="s">
        <v>4473</v>
      </c>
      <c r="BG2" s="44" t="s">
        <v>4474</v>
      </c>
      <c r="BH2" s="44" t="s">
        <v>4475</v>
      </c>
      <c r="BI2" s="44" t="s">
        <v>4476</v>
      </c>
      <c r="BJ2" s="44" t="s">
        <v>4477</v>
      </c>
      <c r="BK2" s="44" t="s">
        <v>4478</v>
      </c>
      <c r="BL2" s="44" t="s">
        <v>4479</v>
      </c>
      <c r="BM2" s="44" t="s">
        <v>4480</v>
      </c>
      <c r="BN2" s="44" t="s">
        <v>4481</v>
      </c>
      <c r="BO2" s="44" t="s">
        <v>4482</v>
      </c>
      <c r="BP2" s="44" t="s">
        <v>4483</v>
      </c>
      <c r="BQ2" s="44" t="s">
        <v>4484</v>
      </c>
      <c r="BR2" s="44" t="s">
        <v>4485</v>
      </c>
      <c r="BS2" s="44" t="s">
        <v>4486</v>
      </c>
      <c r="BT2" s="44" t="s">
        <v>4487</v>
      </c>
      <c r="BU2" s="44" t="s">
        <v>4488</v>
      </c>
      <c r="BV2" s="44" t="s">
        <v>4374</v>
      </c>
      <c r="BW2" s="43" t="s">
        <v>4489</v>
      </c>
      <c r="BX2" s="21"/>
      <c r="BY2" s="52"/>
      <c r="BZ2" s="55"/>
      <c r="CA2" s="42" t="s">
        <v>7146</v>
      </c>
      <c r="CB2" s="44" t="s">
        <v>8459</v>
      </c>
      <c r="CC2" s="43" t="s">
        <v>7147</v>
      </c>
    </row>
    <row r="3" spans="1:81" x14ac:dyDescent="0.25">
      <c r="A3" s="17">
        <v>841440</v>
      </c>
      <c r="B3" s="18">
        <v>895.57905900000003</v>
      </c>
      <c r="C3" s="18" t="s">
        <v>1311</v>
      </c>
      <c r="D3" s="18" t="s">
        <v>4717</v>
      </c>
      <c r="E3" s="18" t="s">
        <v>4756</v>
      </c>
      <c r="F3" s="18" t="s">
        <v>1288</v>
      </c>
      <c r="G3" s="18" t="s">
        <v>4758</v>
      </c>
      <c r="H3" s="18" t="s">
        <v>1312</v>
      </c>
      <c r="I3" s="18" t="s">
        <v>4760</v>
      </c>
      <c r="J3" s="19">
        <v>2879</v>
      </c>
      <c r="K3" s="34" t="s">
        <v>8699</v>
      </c>
      <c r="M3" s="29" t="str">
        <f t="shared" ref="M3:M21" si="0">IF(C3=BY3,"YES","NO")</f>
        <v>YES</v>
      </c>
      <c r="N3" s="11" t="str">
        <f t="shared" ref="N3:N21" si="1">IF(H3=BU3,"YES","NO")</f>
        <v>YES</v>
      </c>
      <c r="O3" s="11" t="s">
        <v>4658</v>
      </c>
      <c r="P3" s="9">
        <f t="shared" ref="P3:P21" si="2">BV3/(B3*27878400)</f>
        <v>0.99991032831271975</v>
      </c>
      <c r="Q3" s="11" t="str">
        <f>IF(P3&gt;0.970001,IF(P3&lt;1.02999,"YES","NO"),"NO")</f>
        <v>YES</v>
      </c>
      <c r="R3" s="11" t="s">
        <v>4658</v>
      </c>
      <c r="S3" s="30" t="s">
        <v>4658</v>
      </c>
      <c r="U3" s="17">
        <v>12</v>
      </c>
      <c r="V3" s="18">
        <v>53934</v>
      </c>
      <c r="W3" s="18">
        <v>7</v>
      </c>
      <c r="X3" s="18" t="s">
        <v>4365</v>
      </c>
      <c r="Y3" s="18">
        <v>2716</v>
      </c>
      <c r="Z3" s="18">
        <v>1274</v>
      </c>
      <c r="AA3" s="18">
        <v>1223</v>
      </c>
      <c r="AB3" s="18">
        <v>148</v>
      </c>
      <c r="AC3" s="18">
        <v>45</v>
      </c>
      <c r="AD3" s="18">
        <v>3</v>
      </c>
      <c r="AE3" s="18">
        <v>1</v>
      </c>
      <c r="AF3" s="18">
        <v>2</v>
      </c>
      <c r="AG3" s="18">
        <v>20</v>
      </c>
      <c r="AH3" s="18">
        <v>2282</v>
      </c>
      <c r="AI3" s="18">
        <v>1011</v>
      </c>
      <c r="AJ3" s="18">
        <v>1067</v>
      </c>
      <c r="AK3" s="18">
        <v>147</v>
      </c>
      <c r="AL3" s="18">
        <v>42</v>
      </c>
      <c r="AM3" s="18">
        <v>3</v>
      </c>
      <c r="AN3" s="18">
        <v>1</v>
      </c>
      <c r="AO3" s="18">
        <v>2</v>
      </c>
      <c r="AP3" s="18">
        <v>9</v>
      </c>
      <c r="AQ3" s="18">
        <v>1674</v>
      </c>
      <c r="AR3" s="18">
        <v>1042</v>
      </c>
      <c r="AS3" s="18">
        <v>0.62246102000000003</v>
      </c>
      <c r="AT3" s="18">
        <v>0.84020602</v>
      </c>
      <c r="AU3" s="18">
        <v>0.46907200999999998</v>
      </c>
      <c r="AV3" s="18">
        <v>0.450295</v>
      </c>
      <c r="AW3" s="18">
        <v>5.4491999999999999E-2</v>
      </c>
      <c r="AX3" s="18">
        <v>1.6567990000000001E-2</v>
      </c>
      <c r="AY3" s="18">
        <v>1.1050000000000001E-3</v>
      </c>
      <c r="AZ3" s="18">
        <v>3.68E-4</v>
      </c>
      <c r="BA3" s="18">
        <v>7.36E-4</v>
      </c>
      <c r="BB3" s="18">
        <v>7.3639999999999999E-3</v>
      </c>
      <c r="BC3" s="18">
        <v>0.44303198999999999</v>
      </c>
      <c r="BD3" s="18">
        <v>0.46757199999999999</v>
      </c>
      <c r="BE3" s="18">
        <v>6.4416989999999993E-2</v>
      </c>
      <c r="BF3" s="18">
        <v>1.840499E-2</v>
      </c>
      <c r="BG3" s="18">
        <v>1.315E-3</v>
      </c>
      <c r="BH3" s="18">
        <v>4.3799000000000003E-4</v>
      </c>
      <c r="BI3" s="18">
        <v>8.7598999999999999E-4</v>
      </c>
      <c r="BJ3" s="18">
        <v>3.9439999999999996E-3</v>
      </c>
      <c r="BK3" s="18">
        <v>0</v>
      </c>
      <c r="BL3" s="18">
        <v>0</v>
      </c>
      <c r="BM3" s="18">
        <v>0</v>
      </c>
      <c r="BN3" s="18">
        <v>0</v>
      </c>
      <c r="BO3" s="18">
        <v>0</v>
      </c>
      <c r="BP3" s="18">
        <v>0</v>
      </c>
      <c r="BQ3" s="18">
        <v>0</v>
      </c>
      <c r="BR3" s="18" t="s">
        <v>4526</v>
      </c>
      <c r="BS3" s="18" t="s">
        <v>4527</v>
      </c>
      <c r="BT3" s="18" t="s">
        <v>4528</v>
      </c>
      <c r="BU3" s="18" t="s">
        <v>4529</v>
      </c>
      <c r="BV3" s="18">
        <v>24965072377.5</v>
      </c>
      <c r="BW3" s="19">
        <v>759039.591013</v>
      </c>
      <c r="BX3" s="24" t="s">
        <v>4717</v>
      </c>
      <c r="BY3" s="19" t="str">
        <f t="shared" ref="BY3:BY21" si="3">CONCATENATE(BX3,X3)</f>
        <v>0400901</v>
      </c>
      <c r="CA3" s="17" t="s">
        <v>4717</v>
      </c>
      <c r="CB3" s="18" t="s">
        <v>8699</v>
      </c>
      <c r="CC3" s="19" t="s">
        <v>7313</v>
      </c>
    </row>
    <row r="4" spans="1:81" x14ac:dyDescent="0.25">
      <c r="A4" s="17">
        <v>841377</v>
      </c>
      <c r="B4" s="18">
        <v>48.233460000000001</v>
      </c>
      <c r="C4" s="18" t="s">
        <v>1303</v>
      </c>
      <c r="D4" s="18" t="s">
        <v>4717</v>
      </c>
      <c r="E4" s="18" t="s">
        <v>4756</v>
      </c>
      <c r="F4" s="18" t="s">
        <v>1288</v>
      </c>
      <c r="G4" s="18" t="s">
        <v>4758</v>
      </c>
      <c r="H4" s="18" t="s">
        <v>1304</v>
      </c>
      <c r="I4" s="18" t="s">
        <v>4760</v>
      </c>
      <c r="J4" s="19">
        <v>3829</v>
      </c>
      <c r="K4" s="34" t="s">
        <v>8700</v>
      </c>
      <c r="M4" s="29" t="str">
        <f t="shared" si="0"/>
        <v>YES</v>
      </c>
      <c r="N4" s="11" t="str">
        <f t="shared" si="1"/>
        <v>YES</v>
      </c>
      <c r="O4" s="11" t="s">
        <v>4658</v>
      </c>
      <c r="P4" s="9">
        <f t="shared" si="2"/>
        <v>0.99849930682923582</v>
      </c>
      <c r="Q4" s="11" t="str">
        <f t="shared" ref="Q4:Q21" si="4">IF(P4&gt;0.970001,IF(P4&lt;1.02999,"YES","NO"),"NO")</f>
        <v>YES</v>
      </c>
      <c r="R4" s="11" t="s">
        <v>4658</v>
      </c>
      <c r="S4" s="30" t="s">
        <v>4658</v>
      </c>
      <c r="U4" s="17">
        <v>10</v>
      </c>
      <c r="V4" s="18">
        <v>34657</v>
      </c>
      <c r="W4" s="18">
        <v>9</v>
      </c>
      <c r="X4" s="18" t="s">
        <v>4356</v>
      </c>
      <c r="Y4" s="18">
        <v>3902</v>
      </c>
      <c r="Z4" s="18">
        <v>1729</v>
      </c>
      <c r="AA4" s="18">
        <v>1988</v>
      </c>
      <c r="AB4" s="18">
        <v>62</v>
      </c>
      <c r="AC4" s="18">
        <v>32</v>
      </c>
      <c r="AD4" s="18">
        <v>39</v>
      </c>
      <c r="AE4" s="18">
        <v>0</v>
      </c>
      <c r="AF4" s="18">
        <v>4</v>
      </c>
      <c r="AG4" s="18">
        <v>48</v>
      </c>
      <c r="AH4" s="18">
        <v>2706</v>
      </c>
      <c r="AI4" s="18">
        <v>1117</v>
      </c>
      <c r="AJ4" s="18">
        <v>1455</v>
      </c>
      <c r="AK4" s="18">
        <v>47</v>
      </c>
      <c r="AL4" s="18">
        <v>24</v>
      </c>
      <c r="AM4" s="18">
        <v>33</v>
      </c>
      <c r="AN4" s="18">
        <v>0</v>
      </c>
      <c r="AO4" s="18">
        <v>2</v>
      </c>
      <c r="AP4" s="18">
        <v>28</v>
      </c>
      <c r="AQ4" s="18">
        <v>1674</v>
      </c>
      <c r="AR4" s="18">
        <v>2228</v>
      </c>
      <c r="AS4" s="18">
        <v>1.33094394</v>
      </c>
      <c r="AT4" s="18">
        <v>0.69349097999999998</v>
      </c>
      <c r="AU4" s="18">
        <v>0.44310599000000001</v>
      </c>
      <c r="AV4" s="18">
        <v>0.50948201999999998</v>
      </c>
      <c r="AW4" s="18">
        <v>1.5889E-2</v>
      </c>
      <c r="AX4" s="18">
        <v>8.201E-3</v>
      </c>
      <c r="AY4" s="18">
        <v>9.9950000000000004E-3</v>
      </c>
      <c r="AZ4" s="18">
        <v>0</v>
      </c>
      <c r="BA4" s="18">
        <v>1.0250000000000001E-3</v>
      </c>
      <c r="BB4" s="18">
        <v>1.2300989999999999E-2</v>
      </c>
      <c r="BC4" s="18">
        <v>0.41278599999999999</v>
      </c>
      <c r="BD4" s="18">
        <v>0.53769396999999997</v>
      </c>
      <c r="BE4" s="18">
        <v>1.7368999999999999E-2</v>
      </c>
      <c r="BF4" s="18">
        <v>8.8689900000000002E-3</v>
      </c>
      <c r="BG4" s="18">
        <v>1.2194999999999999E-2</v>
      </c>
      <c r="BH4" s="18">
        <v>0</v>
      </c>
      <c r="BI4" s="18">
        <v>7.3899000000000002E-4</v>
      </c>
      <c r="BJ4" s="18">
        <v>1.0347E-2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 t="s">
        <v>4518</v>
      </c>
      <c r="BS4" s="18" t="s">
        <v>4519</v>
      </c>
      <c r="BT4" s="18" t="s">
        <v>4520</v>
      </c>
      <c r="BU4" s="18" t="s">
        <v>4521</v>
      </c>
      <c r="BV4" s="18">
        <v>1342653751.6400001</v>
      </c>
      <c r="BW4" s="19">
        <v>252481.839267</v>
      </c>
      <c r="BX4" s="24" t="s">
        <v>4717</v>
      </c>
      <c r="BY4" s="19" t="str">
        <f t="shared" si="3"/>
        <v>0400902</v>
      </c>
      <c r="CA4" s="17" t="s">
        <v>4717</v>
      </c>
      <c r="CB4" s="18" t="s">
        <v>8700</v>
      </c>
      <c r="CC4" s="19" t="s">
        <v>7314</v>
      </c>
    </row>
    <row r="5" spans="1:81" x14ac:dyDescent="0.25">
      <c r="A5" s="17">
        <v>841356</v>
      </c>
      <c r="B5" s="18">
        <v>42.600729999999999</v>
      </c>
      <c r="C5" s="18" t="s">
        <v>1301</v>
      </c>
      <c r="D5" s="18" t="s">
        <v>4717</v>
      </c>
      <c r="E5" s="18" t="s">
        <v>4756</v>
      </c>
      <c r="F5" s="18" t="s">
        <v>1288</v>
      </c>
      <c r="G5" s="18" t="s">
        <v>4758</v>
      </c>
      <c r="H5" s="18" t="s">
        <v>1302</v>
      </c>
      <c r="I5" s="18" t="s">
        <v>4760</v>
      </c>
      <c r="J5" s="19">
        <v>1134</v>
      </c>
      <c r="K5" s="34" t="s">
        <v>8701</v>
      </c>
      <c r="M5" s="29" t="str">
        <f t="shared" si="0"/>
        <v>YES</v>
      </c>
      <c r="N5" s="11" t="str">
        <f t="shared" si="1"/>
        <v>YES</v>
      </c>
      <c r="O5" s="11" t="s">
        <v>4658</v>
      </c>
      <c r="P5" s="9">
        <f t="shared" si="2"/>
        <v>1.002907963273302</v>
      </c>
      <c r="Q5" s="11" t="str">
        <f t="shared" si="4"/>
        <v>YES</v>
      </c>
      <c r="R5" s="11" t="s">
        <v>4658</v>
      </c>
      <c r="S5" s="30" t="s">
        <v>4658</v>
      </c>
      <c r="U5" s="17">
        <v>9</v>
      </c>
      <c r="V5" s="18">
        <v>34566</v>
      </c>
      <c r="W5" s="18">
        <v>8</v>
      </c>
      <c r="X5" s="18" t="s">
        <v>4352</v>
      </c>
      <c r="Y5" s="18">
        <v>1130</v>
      </c>
      <c r="Z5" s="18">
        <v>320</v>
      </c>
      <c r="AA5" s="18">
        <v>767</v>
      </c>
      <c r="AB5" s="18">
        <v>10</v>
      </c>
      <c r="AC5" s="18">
        <v>4</v>
      </c>
      <c r="AD5" s="18">
        <v>16</v>
      </c>
      <c r="AE5" s="18">
        <v>0</v>
      </c>
      <c r="AF5" s="18">
        <v>0</v>
      </c>
      <c r="AG5" s="18">
        <v>13</v>
      </c>
      <c r="AH5" s="18">
        <v>830</v>
      </c>
      <c r="AI5" s="18">
        <v>206</v>
      </c>
      <c r="AJ5" s="18">
        <v>599</v>
      </c>
      <c r="AK5" s="18">
        <v>5</v>
      </c>
      <c r="AL5" s="18">
        <v>2</v>
      </c>
      <c r="AM5" s="18">
        <v>10</v>
      </c>
      <c r="AN5" s="18">
        <v>0</v>
      </c>
      <c r="AO5" s="18">
        <v>0</v>
      </c>
      <c r="AP5" s="18">
        <v>8</v>
      </c>
      <c r="AQ5" s="18">
        <v>1674</v>
      </c>
      <c r="AR5" s="18">
        <v>-544</v>
      </c>
      <c r="AS5" s="18">
        <v>0.32496999999999998</v>
      </c>
      <c r="AT5" s="18">
        <v>0.73451297999999998</v>
      </c>
      <c r="AU5" s="18">
        <v>0.28318598</v>
      </c>
      <c r="AV5" s="18">
        <v>0.67876099999999995</v>
      </c>
      <c r="AW5" s="18">
        <v>8.8499900000000003E-3</v>
      </c>
      <c r="AX5" s="18">
        <v>3.5399899999999998E-3</v>
      </c>
      <c r="AY5" s="18">
        <v>1.415899E-2</v>
      </c>
      <c r="AZ5" s="18">
        <v>0</v>
      </c>
      <c r="BA5" s="18">
        <v>0</v>
      </c>
      <c r="BB5" s="18">
        <v>1.1504E-2</v>
      </c>
      <c r="BC5" s="18">
        <v>0.24819299</v>
      </c>
      <c r="BD5" s="18">
        <v>0.72168701000000002</v>
      </c>
      <c r="BE5" s="18">
        <v>6.0239899999999999E-3</v>
      </c>
      <c r="BF5" s="18">
        <v>2.4099899999999999E-3</v>
      </c>
      <c r="BG5" s="18">
        <v>1.204799E-2</v>
      </c>
      <c r="BH5" s="18">
        <v>0</v>
      </c>
      <c r="BI5" s="18">
        <v>0</v>
      </c>
      <c r="BJ5" s="18">
        <v>9.6389900000000001E-3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 t="s">
        <v>4514</v>
      </c>
      <c r="BS5" s="18" t="s">
        <v>4515</v>
      </c>
      <c r="BT5" s="18" t="s">
        <v>4516</v>
      </c>
      <c r="BU5" s="18" t="s">
        <v>4517</v>
      </c>
      <c r="BV5" s="18">
        <v>1191093805.29</v>
      </c>
      <c r="BW5" s="19">
        <v>317829.72850899998</v>
      </c>
      <c r="BX5" s="24" t="s">
        <v>4717</v>
      </c>
      <c r="BY5" s="19" t="str">
        <f t="shared" si="3"/>
        <v>0400903</v>
      </c>
      <c r="CA5" s="17" t="s">
        <v>4717</v>
      </c>
      <c r="CB5" s="18" t="s">
        <v>8701</v>
      </c>
      <c r="CC5" s="19" t="s">
        <v>7315</v>
      </c>
    </row>
    <row r="6" spans="1:81" x14ac:dyDescent="0.25">
      <c r="A6" s="17">
        <v>841282</v>
      </c>
      <c r="B6" s="18">
        <v>0.69172800000000001</v>
      </c>
      <c r="C6" s="18" t="s">
        <v>1292</v>
      </c>
      <c r="D6" s="18" t="s">
        <v>4717</v>
      </c>
      <c r="E6" s="18" t="s">
        <v>4756</v>
      </c>
      <c r="F6" s="18" t="s">
        <v>1288</v>
      </c>
      <c r="G6" s="18" t="s">
        <v>1293</v>
      </c>
      <c r="H6" s="18" t="s">
        <v>1294</v>
      </c>
      <c r="I6" s="18" t="s">
        <v>4760</v>
      </c>
      <c r="J6" s="19">
        <v>1065</v>
      </c>
      <c r="K6" s="34" t="s">
        <v>8702</v>
      </c>
      <c r="M6" s="29" t="str">
        <f t="shared" si="0"/>
        <v>YES</v>
      </c>
      <c r="N6" s="11" t="str">
        <f t="shared" si="1"/>
        <v>YES</v>
      </c>
      <c r="O6" s="11" t="s">
        <v>4658</v>
      </c>
      <c r="P6" s="9">
        <f t="shared" si="2"/>
        <v>0.99662491363058014</v>
      </c>
      <c r="Q6" s="11" t="str">
        <f t="shared" si="4"/>
        <v>YES</v>
      </c>
      <c r="R6" s="11" t="s">
        <v>4658</v>
      </c>
      <c r="S6" s="30" t="s">
        <v>4658</v>
      </c>
      <c r="U6" s="17">
        <v>6</v>
      </c>
      <c r="V6" s="18">
        <v>34458</v>
      </c>
      <c r="W6" s="18">
        <v>19</v>
      </c>
      <c r="X6" s="18" t="s">
        <v>4756</v>
      </c>
      <c r="Y6" s="18">
        <v>1087</v>
      </c>
      <c r="Z6" s="18">
        <v>375</v>
      </c>
      <c r="AA6" s="18">
        <v>668</v>
      </c>
      <c r="AB6" s="18">
        <v>15</v>
      </c>
      <c r="AC6" s="18">
        <v>3</v>
      </c>
      <c r="AD6" s="18">
        <v>11</v>
      </c>
      <c r="AE6" s="18">
        <v>0</v>
      </c>
      <c r="AF6" s="18">
        <v>2</v>
      </c>
      <c r="AG6" s="18">
        <v>13</v>
      </c>
      <c r="AH6" s="18">
        <v>809</v>
      </c>
      <c r="AI6" s="18">
        <v>242</v>
      </c>
      <c r="AJ6" s="18">
        <v>545</v>
      </c>
      <c r="AK6" s="18">
        <v>11</v>
      </c>
      <c r="AL6" s="18">
        <v>1</v>
      </c>
      <c r="AM6" s="18">
        <v>6</v>
      </c>
      <c r="AN6" s="18">
        <v>0</v>
      </c>
      <c r="AO6" s="18">
        <v>2</v>
      </c>
      <c r="AP6" s="18">
        <v>2</v>
      </c>
      <c r="AQ6" s="18">
        <v>1674</v>
      </c>
      <c r="AR6" s="18">
        <v>-587</v>
      </c>
      <c r="AS6" s="18">
        <v>0.35065698000000001</v>
      </c>
      <c r="AT6" s="18">
        <v>0.74424999000000003</v>
      </c>
      <c r="AU6" s="18">
        <v>0.34498599000000002</v>
      </c>
      <c r="AV6" s="18">
        <v>0.61453497000000001</v>
      </c>
      <c r="AW6" s="18">
        <v>1.3798990000000001E-2</v>
      </c>
      <c r="AX6" s="18">
        <v>2.7599999999999999E-3</v>
      </c>
      <c r="AY6" s="18">
        <v>1.0119990000000001E-2</v>
      </c>
      <c r="AZ6" s="18">
        <v>0</v>
      </c>
      <c r="BA6" s="18">
        <v>1.8400000000000001E-3</v>
      </c>
      <c r="BB6" s="18">
        <v>1.195999E-2</v>
      </c>
      <c r="BC6" s="18">
        <v>0.29913498999999999</v>
      </c>
      <c r="BD6" s="18">
        <v>0.67367100000000002</v>
      </c>
      <c r="BE6" s="18">
        <v>1.3597E-2</v>
      </c>
      <c r="BF6" s="18">
        <v>1.23599E-3</v>
      </c>
      <c r="BG6" s="18">
        <v>7.41699E-3</v>
      </c>
      <c r="BH6" s="18">
        <v>0</v>
      </c>
      <c r="BI6" s="18">
        <v>2.4719899999999999E-3</v>
      </c>
      <c r="BJ6" s="18">
        <v>2.4719899999999999E-3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 t="s">
        <v>4502</v>
      </c>
      <c r="BS6" s="18" t="s">
        <v>4503</v>
      </c>
      <c r="BT6" s="18" t="s">
        <v>4504</v>
      </c>
      <c r="BU6" s="18" t="s">
        <v>4505</v>
      </c>
      <c r="BV6" s="18">
        <v>19219183.798799999</v>
      </c>
      <c r="BW6" s="19">
        <v>23121.2256681</v>
      </c>
      <c r="BX6" s="24" t="s">
        <v>4717</v>
      </c>
      <c r="BY6" s="19" t="str">
        <f t="shared" si="3"/>
        <v>0400904</v>
      </c>
      <c r="CA6" s="17" t="s">
        <v>4717</v>
      </c>
      <c r="CB6" s="18" t="s">
        <v>8702</v>
      </c>
      <c r="CC6" s="19" t="s">
        <v>7316</v>
      </c>
    </row>
    <row r="7" spans="1:81" x14ac:dyDescent="0.25">
      <c r="A7" s="17">
        <v>841320</v>
      </c>
      <c r="B7" s="18">
        <v>1.2537100000000001</v>
      </c>
      <c r="C7" s="18" t="s">
        <v>1297</v>
      </c>
      <c r="D7" s="18" t="s">
        <v>4717</v>
      </c>
      <c r="E7" s="18" t="s">
        <v>4756</v>
      </c>
      <c r="F7" s="18" t="s">
        <v>1288</v>
      </c>
      <c r="G7" s="18" t="s">
        <v>4758</v>
      </c>
      <c r="H7" s="18" t="s">
        <v>1298</v>
      </c>
      <c r="I7" s="18" t="s">
        <v>4760</v>
      </c>
      <c r="J7" s="19">
        <v>2181</v>
      </c>
      <c r="K7" s="34" t="s">
        <v>8703</v>
      </c>
      <c r="M7" s="29" t="str">
        <f t="shared" si="0"/>
        <v>YES</v>
      </c>
      <c r="N7" s="11" t="str">
        <f t="shared" si="1"/>
        <v>YES</v>
      </c>
      <c r="O7" s="11" t="s">
        <v>4658</v>
      </c>
      <c r="P7" s="9">
        <f t="shared" si="2"/>
        <v>1.0026545276206307</v>
      </c>
      <c r="Q7" s="11" t="str">
        <f t="shared" si="4"/>
        <v>YES</v>
      </c>
      <c r="R7" s="11" t="s">
        <v>4658</v>
      </c>
      <c r="S7" s="30" t="s">
        <v>4658</v>
      </c>
      <c r="U7" s="17">
        <v>7</v>
      </c>
      <c r="V7" s="18">
        <v>34486</v>
      </c>
      <c r="W7" s="18">
        <v>10</v>
      </c>
      <c r="X7" s="18" t="s">
        <v>4349</v>
      </c>
      <c r="Y7" s="18">
        <v>1930</v>
      </c>
      <c r="Z7" s="18">
        <v>602</v>
      </c>
      <c r="AA7" s="18">
        <v>1255</v>
      </c>
      <c r="AB7" s="18">
        <v>20</v>
      </c>
      <c r="AC7" s="18">
        <v>19</v>
      </c>
      <c r="AD7" s="18">
        <v>9</v>
      </c>
      <c r="AE7" s="18">
        <v>0</v>
      </c>
      <c r="AF7" s="18">
        <v>3</v>
      </c>
      <c r="AG7" s="18">
        <v>22</v>
      </c>
      <c r="AH7" s="18">
        <v>1350</v>
      </c>
      <c r="AI7" s="18">
        <v>392</v>
      </c>
      <c r="AJ7" s="18">
        <v>919</v>
      </c>
      <c r="AK7" s="18">
        <v>11</v>
      </c>
      <c r="AL7" s="18">
        <v>12</v>
      </c>
      <c r="AM7" s="18">
        <v>6</v>
      </c>
      <c r="AN7" s="18">
        <v>0</v>
      </c>
      <c r="AO7" s="18">
        <v>1</v>
      </c>
      <c r="AP7" s="18">
        <v>9</v>
      </c>
      <c r="AQ7" s="18">
        <v>1674</v>
      </c>
      <c r="AR7" s="18">
        <v>256</v>
      </c>
      <c r="AS7" s="18">
        <v>0.15292699000000001</v>
      </c>
      <c r="AT7" s="18">
        <v>0.69948202000000004</v>
      </c>
      <c r="AU7" s="18">
        <v>0.311917</v>
      </c>
      <c r="AV7" s="18">
        <v>0.65025900999999997</v>
      </c>
      <c r="AW7" s="18">
        <v>1.0363000000000001E-2</v>
      </c>
      <c r="AX7" s="18">
        <v>9.8449899999999996E-3</v>
      </c>
      <c r="AY7" s="18">
        <v>4.6629899999999997E-3</v>
      </c>
      <c r="AZ7" s="18">
        <v>0</v>
      </c>
      <c r="BA7" s="18">
        <v>1.5539900000000001E-3</v>
      </c>
      <c r="BB7" s="18">
        <v>1.1398989999999999E-2</v>
      </c>
      <c r="BC7" s="18">
        <v>0.29036998000000003</v>
      </c>
      <c r="BD7" s="18">
        <v>0.68074100999999998</v>
      </c>
      <c r="BE7" s="18">
        <v>8.1479900000000008E-3</v>
      </c>
      <c r="BF7" s="18">
        <v>8.8889899999999994E-3</v>
      </c>
      <c r="BG7" s="18">
        <v>4.4439900000000001E-3</v>
      </c>
      <c r="BH7" s="18">
        <v>0</v>
      </c>
      <c r="BI7" s="18">
        <v>7.4098999999999996E-4</v>
      </c>
      <c r="BJ7" s="18">
        <v>6.6669900000000002E-3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 t="s">
        <v>4506</v>
      </c>
      <c r="BS7" s="18" t="s">
        <v>4507</v>
      </c>
      <c r="BT7" s="18" t="s">
        <v>4508</v>
      </c>
      <c r="BU7" s="18" t="s">
        <v>4509</v>
      </c>
      <c r="BV7" s="18">
        <v>35044208.397299998</v>
      </c>
      <c r="BW7" s="19">
        <v>35057.214083500003</v>
      </c>
      <c r="BX7" s="24" t="s">
        <v>4717</v>
      </c>
      <c r="BY7" s="19" t="str">
        <f t="shared" si="3"/>
        <v>0400905</v>
      </c>
      <c r="CA7" s="17" t="s">
        <v>4717</v>
      </c>
      <c r="CB7" s="18" t="s">
        <v>8703</v>
      </c>
      <c r="CC7" s="19" t="s">
        <v>7317</v>
      </c>
    </row>
    <row r="8" spans="1:81" x14ac:dyDescent="0.25">
      <c r="A8" s="17">
        <v>841337</v>
      </c>
      <c r="B8" s="18">
        <v>68.989604</v>
      </c>
      <c r="C8" s="18" t="s">
        <v>1299</v>
      </c>
      <c r="D8" s="18" t="s">
        <v>4717</v>
      </c>
      <c r="E8" s="18" t="s">
        <v>4756</v>
      </c>
      <c r="F8" s="18" t="s">
        <v>4758</v>
      </c>
      <c r="G8" s="18" t="s">
        <v>4758</v>
      </c>
      <c r="H8" s="18" t="s">
        <v>1300</v>
      </c>
      <c r="I8" s="18" t="s">
        <v>4760</v>
      </c>
      <c r="J8" s="19">
        <v>1241</v>
      </c>
      <c r="K8" s="34" t="s">
        <v>8704</v>
      </c>
      <c r="M8" s="29" t="str">
        <f t="shared" si="0"/>
        <v>YES</v>
      </c>
      <c r="N8" s="11" t="str">
        <f t="shared" si="1"/>
        <v>YES</v>
      </c>
      <c r="O8" s="11" t="s">
        <v>4658</v>
      </c>
      <c r="P8" s="9">
        <f t="shared" si="2"/>
        <v>0.99675941260996925</v>
      </c>
      <c r="Q8" s="11" t="str">
        <f t="shared" si="4"/>
        <v>YES</v>
      </c>
      <c r="R8" s="11" t="s">
        <v>4658</v>
      </c>
      <c r="S8" s="30" t="s">
        <v>4658</v>
      </c>
      <c r="U8" s="17">
        <v>8</v>
      </c>
      <c r="V8" s="18">
        <v>34517</v>
      </c>
      <c r="W8" s="18">
        <v>6</v>
      </c>
      <c r="X8" s="18" t="s">
        <v>4336</v>
      </c>
      <c r="Y8" s="18">
        <v>1200</v>
      </c>
      <c r="Z8" s="18">
        <v>120</v>
      </c>
      <c r="AA8" s="18">
        <v>1059</v>
      </c>
      <c r="AB8" s="18">
        <v>6</v>
      </c>
      <c r="AC8" s="18">
        <v>4</v>
      </c>
      <c r="AD8" s="18">
        <v>1</v>
      </c>
      <c r="AE8" s="18">
        <v>0</v>
      </c>
      <c r="AF8" s="18">
        <v>0</v>
      </c>
      <c r="AG8" s="18">
        <v>10</v>
      </c>
      <c r="AH8" s="18">
        <v>841</v>
      </c>
      <c r="AI8" s="18">
        <v>73</v>
      </c>
      <c r="AJ8" s="18">
        <v>751</v>
      </c>
      <c r="AK8" s="18">
        <v>5</v>
      </c>
      <c r="AL8" s="18">
        <v>4</v>
      </c>
      <c r="AM8" s="18">
        <v>1</v>
      </c>
      <c r="AN8" s="18">
        <v>0</v>
      </c>
      <c r="AO8" s="18">
        <v>0</v>
      </c>
      <c r="AP8" s="18">
        <v>7</v>
      </c>
      <c r="AQ8" s="18">
        <v>1674</v>
      </c>
      <c r="AR8" s="18">
        <v>-474</v>
      </c>
      <c r="AS8" s="18">
        <v>0.28315401000000001</v>
      </c>
      <c r="AT8" s="18">
        <v>0.70083302000000003</v>
      </c>
      <c r="AU8" s="18">
        <v>0.1</v>
      </c>
      <c r="AV8" s="18">
        <v>0.88249999000000001</v>
      </c>
      <c r="AW8" s="18">
        <v>4.9999900000000002E-3</v>
      </c>
      <c r="AX8" s="18">
        <v>3.333E-3</v>
      </c>
      <c r="AY8" s="18">
        <v>8.3299000000000003E-4</v>
      </c>
      <c r="AZ8" s="18">
        <v>0</v>
      </c>
      <c r="BA8" s="18">
        <v>0</v>
      </c>
      <c r="BB8" s="18">
        <v>8.3330000000000001E-3</v>
      </c>
      <c r="BC8" s="18">
        <v>8.6800989999999995E-2</v>
      </c>
      <c r="BD8" s="18">
        <v>0.89298498000000004</v>
      </c>
      <c r="BE8" s="18">
        <v>5.9449899999999998E-3</v>
      </c>
      <c r="BF8" s="18">
        <v>4.7559899999999999E-3</v>
      </c>
      <c r="BG8" s="18">
        <v>1.18899E-3</v>
      </c>
      <c r="BH8" s="18">
        <v>0</v>
      </c>
      <c r="BI8" s="18">
        <v>0</v>
      </c>
      <c r="BJ8" s="18">
        <v>8.3229900000000006E-3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 t="s">
        <v>4510</v>
      </c>
      <c r="BS8" s="18" t="s">
        <v>4511</v>
      </c>
      <c r="BT8" s="18" t="s">
        <v>4512</v>
      </c>
      <c r="BU8" s="18" t="s">
        <v>4513</v>
      </c>
      <c r="BV8" s="18">
        <v>1917087090.3399999</v>
      </c>
      <c r="BW8" s="19">
        <v>311458.800812</v>
      </c>
      <c r="BX8" s="24" t="s">
        <v>4717</v>
      </c>
      <c r="BY8" s="19" t="str">
        <f t="shared" si="3"/>
        <v>0400906</v>
      </c>
      <c r="CA8" s="17" t="s">
        <v>4717</v>
      </c>
      <c r="CB8" s="18" t="s">
        <v>8704</v>
      </c>
      <c r="CC8" s="19" t="s">
        <v>7318</v>
      </c>
    </row>
    <row r="9" spans="1:81" x14ac:dyDescent="0.25">
      <c r="A9" s="17">
        <v>841246</v>
      </c>
      <c r="B9" s="18">
        <v>6.5379500000000004</v>
      </c>
      <c r="C9" s="18" t="s">
        <v>1287</v>
      </c>
      <c r="D9" s="18" t="s">
        <v>4717</v>
      </c>
      <c r="E9" s="18" t="s">
        <v>4756</v>
      </c>
      <c r="F9" s="18" t="s">
        <v>1288</v>
      </c>
      <c r="G9" s="18" t="s">
        <v>4758</v>
      </c>
      <c r="H9" s="18" t="s">
        <v>1289</v>
      </c>
      <c r="I9" s="18" t="s">
        <v>4760</v>
      </c>
      <c r="J9" s="19">
        <v>3296</v>
      </c>
      <c r="K9" s="34" t="s">
        <v>8705</v>
      </c>
      <c r="M9" s="29" t="str">
        <f t="shared" si="0"/>
        <v>YES</v>
      </c>
      <c r="N9" s="11" t="str">
        <f t="shared" si="1"/>
        <v>YES</v>
      </c>
      <c r="O9" s="11" t="s">
        <v>4658</v>
      </c>
      <c r="P9" s="9">
        <f t="shared" si="2"/>
        <v>1.0067183586874147</v>
      </c>
      <c r="Q9" s="11" t="str">
        <f t="shared" si="4"/>
        <v>YES</v>
      </c>
      <c r="R9" s="11" t="s">
        <v>4658</v>
      </c>
      <c r="S9" s="30" t="s">
        <v>4658</v>
      </c>
      <c r="U9" s="17">
        <v>4</v>
      </c>
      <c r="V9" s="18">
        <v>34376</v>
      </c>
      <c r="W9" s="18">
        <v>14</v>
      </c>
      <c r="X9" s="18" t="s">
        <v>4362</v>
      </c>
      <c r="Y9" s="18">
        <v>2847</v>
      </c>
      <c r="Z9" s="18">
        <v>658</v>
      </c>
      <c r="AA9" s="18">
        <v>2067</v>
      </c>
      <c r="AB9" s="18">
        <v>23</v>
      </c>
      <c r="AC9" s="18">
        <v>56</v>
      </c>
      <c r="AD9" s="18">
        <v>16</v>
      </c>
      <c r="AE9" s="18">
        <v>3</v>
      </c>
      <c r="AF9" s="18">
        <v>1</v>
      </c>
      <c r="AG9" s="18">
        <v>23</v>
      </c>
      <c r="AH9" s="18">
        <v>2091</v>
      </c>
      <c r="AI9" s="18">
        <v>431</v>
      </c>
      <c r="AJ9" s="18">
        <v>1564</v>
      </c>
      <c r="AK9" s="18">
        <v>20</v>
      </c>
      <c r="AL9" s="18">
        <v>44</v>
      </c>
      <c r="AM9" s="18">
        <v>13</v>
      </c>
      <c r="AN9" s="18">
        <v>3</v>
      </c>
      <c r="AO9" s="18">
        <v>1</v>
      </c>
      <c r="AP9" s="18">
        <v>15</v>
      </c>
      <c r="AQ9" s="18">
        <v>1674</v>
      </c>
      <c r="AR9" s="18">
        <v>1173</v>
      </c>
      <c r="AS9" s="18">
        <v>0.70071696999999999</v>
      </c>
      <c r="AT9" s="18">
        <v>0.73445700999999997</v>
      </c>
      <c r="AU9" s="18">
        <v>0.23111999999999999</v>
      </c>
      <c r="AV9" s="18">
        <v>0.72602701000000003</v>
      </c>
      <c r="AW9" s="18">
        <v>8.0789899999999994E-3</v>
      </c>
      <c r="AX9" s="18">
        <v>1.967E-2</v>
      </c>
      <c r="AY9" s="18">
        <v>5.6199900000000001E-3</v>
      </c>
      <c r="AZ9" s="18">
        <v>1.0539900000000001E-3</v>
      </c>
      <c r="BA9" s="18">
        <v>3.5099000000000003E-4</v>
      </c>
      <c r="BB9" s="18">
        <v>8.0789899999999994E-3</v>
      </c>
      <c r="BC9" s="18">
        <v>0.20612099</v>
      </c>
      <c r="BD9" s="18">
        <v>0.74796700000000005</v>
      </c>
      <c r="BE9" s="18">
        <v>9.5650000000000006E-3</v>
      </c>
      <c r="BF9" s="18">
        <v>2.1042999999999999E-2</v>
      </c>
      <c r="BG9" s="18">
        <v>6.2170000000000003E-3</v>
      </c>
      <c r="BH9" s="18">
        <v>1.4349899999999999E-3</v>
      </c>
      <c r="BI9" s="18">
        <v>4.7800000000000002E-4</v>
      </c>
      <c r="BJ9" s="18">
        <v>7.1739999999999998E-3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 t="s">
        <v>4498</v>
      </c>
      <c r="BS9" s="18" t="s">
        <v>4499</v>
      </c>
      <c r="BT9" s="18" t="s">
        <v>4500</v>
      </c>
      <c r="BU9" s="18" t="s">
        <v>4501</v>
      </c>
      <c r="BV9" s="18">
        <v>183492124.29499999</v>
      </c>
      <c r="BW9" s="19">
        <v>104837.85045699999</v>
      </c>
      <c r="BX9" s="24" t="s">
        <v>4717</v>
      </c>
      <c r="BY9" s="19" t="str">
        <f t="shared" si="3"/>
        <v>0400907</v>
      </c>
      <c r="CA9" s="17" t="s">
        <v>4717</v>
      </c>
      <c r="CB9" s="18" t="s">
        <v>8705</v>
      </c>
      <c r="CC9" s="19" t="s">
        <v>7319</v>
      </c>
    </row>
    <row r="10" spans="1:81" x14ac:dyDescent="0.25">
      <c r="A10" s="17">
        <v>841229</v>
      </c>
      <c r="B10" s="18">
        <v>13.115095999999999</v>
      </c>
      <c r="C10" s="18" t="s">
        <v>1285</v>
      </c>
      <c r="D10" s="18" t="s">
        <v>4717</v>
      </c>
      <c r="E10" s="18" t="s">
        <v>4756</v>
      </c>
      <c r="F10" s="18" t="s">
        <v>4758</v>
      </c>
      <c r="G10" s="18" t="s">
        <v>4758</v>
      </c>
      <c r="H10" s="18" t="s">
        <v>1286</v>
      </c>
      <c r="I10" s="18" t="s">
        <v>4760</v>
      </c>
      <c r="J10" s="19">
        <v>871</v>
      </c>
      <c r="K10" s="34" t="s">
        <v>8706</v>
      </c>
      <c r="M10" s="29" t="str">
        <f t="shared" si="0"/>
        <v>YES</v>
      </c>
      <c r="N10" s="11" t="str">
        <f t="shared" si="1"/>
        <v>YES</v>
      </c>
      <c r="O10" s="11" t="s">
        <v>4658</v>
      </c>
      <c r="P10" s="9">
        <f t="shared" si="2"/>
        <v>1.0015983246460813</v>
      </c>
      <c r="Q10" s="11" t="str">
        <f t="shared" si="4"/>
        <v>YES</v>
      </c>
      <c r="R10" s="11" t="s">
        <v>4658</v>
      </c>
      <c r="S10" s="30" t="s">
        <v>4658</v>
      </c>
      <c r="U10" s="17">
        <v>19</v>
      </c>
      <c r="V10" s="18">
        <v>34338</v>
      </c>
      <c r="W10" s="18">
        <v>13</v>
      </c>
      <c r="X10" s="18" t="s">
        <v>4358</v>
      </c>
      <c r="Y10" s="18">
        <v>831</v>
      </c>
      <c r="Z10" s="18">
        <v>131</v>
      </c>
      <c r="AA10" s="18">
        <v>683</v>
      </c>
      <c r="AB10" s="18">
        <v>0</v>
      </c>
      <c r="AC10" s="18">
        <v>5</v>
      </c>
      <c r="AD10" s="18">
        <v>0</v>
      </c>
      <c r="AE10" s="18">
        <v>2</v>
      </c>
      <c r="AF10" s="18">
        <v>1</v>
      </c>
      <c r="AG10" s="18">
        <v>9</v>
      </c>
      <c r="AH10" s="18">
        <v>511</v>
      </c>
      <c r="AI10" s="18">
        <v>71</v>
      </c>
      <c r="AJ10" s="18">
        <v>436</v>
      </c>
      <c r="AK10" s="18">
        <v>0</v>
      </c>
      <c r="AL10" s="18">
        <v>1</v>
      </c>
      <c r="AM10" s="18">
        <v>0</v>
      </c>
      <c r="AN10" s="18">
        <v>0</v>
      </c>
      <c r="AO10" s="18">
        <v>0</v>
      </c>
      <c r="AP10" s="18">
        <v>3</v>
      </c>
      <c r="AQ10" s="18">
        <v>1674</v>
      </c>
      <c r="AR10" s="18">
        <v>-843</v>
      </c>
      <c r="AS10" s="18">
        <v>0.50358402000000002</v>
      </c>
      <c r="AT10" s="18">
        <v>0.61492197999999998</v>
      </c>
      <c r="AU10" s="18">
        <v>0.15764099000000001</v>
      </c>
      <c r="AV10" s="18">
        <v>0.82190101999999998</v>
      </c>
      <c r="AW10" s="18">
        <v>0</v>
      </c>
      <c r="AX10" s="18">
        <v>6.0169899999999998E-3</v>
      </c>
      <c r="AY10" s="18">
        <v>0</v>
      </c>
      <c r="AZ10" s="18">
        <v>2.4069899999999999E-3</v>
      </c>
      <c r="BA10" s="18">
        <v>1.2029899999999999E-3</v>
      </c>
      <c r="BB10" s="18">
        <v>1.0829999999999999E-2</v>
      </c>
      <c r="BC10" s="18">
        <v>0.13894300000000001</v>
      </c>
      <c r="BD10" s="18">
        <v>0.85322898000000003</v>
      </c>
      <c r="BE10" s="18">
        <v>0</v>
      </c>
      <c r="BF10" s="18">
        <v>1.957E-3</v>
      </c>
      <c r="BG10" s="18">
        <v>0</v>
      </c>
      <c r="BH10" s="18">
        <v>0</v>
      </c>
      <c r="BI10" s="18">
        <v>0</v>
      </c>
      <c r="BJ10" s="18">
        <v>5.8709900000000004E-3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 t="s">
        <v>4553</v>
      </c>
      <c r="BS10" s="18" t="s">
        <v>4554</v>
      </c>
      <c r="BT10" s="18" t="s">
        <v>4555</v>
      </c>
      <c r="BU10" s="18" t="s">
        <v>4556</v>
      </c>
      <c r="BV10" s="18">
        <v>366212284.398</v>
      </c>
      <c r="BW10" s="19">
        <v>115157.489837</v>
      </c>
      <c r="BX10" s="24" t="s">
        <v>4717</v>
      </c>
      <c r="BY10" s="19" t="str">
        <f t="shared" si="3"/>
        <v>0400908</v>
      </c>
      <c r="CA10" s="17" t="s">
        <v>4717</v>
      </c>
      <c r="CB10" s="18" t="s">
        <v>8706</v>
      </c>
      <c r="CC10" s="19" t="s">
        <v>7320</v>
      </c>
    </row>
    <row r="11" spans="1:81" x14ac:dyDescent="0.25">
      <c r="A11" s="17">
        <v>746659</v>
      </c>
      <c r="B11" s="18">
        <v>460.38577800000002</v>
      </c>
      <c r="C11" s="18" t="s">
        <v>1320</v>
      </c>
      <c r="D11" s="18" t="s">
        <v>4717</v>
      </c>
      <c r="E11" s="18" t="s">
        <v>4756</v>
      </c>
      <c r="F11" s="18" t="s">
        <v>4758</v>
      </c>
      <c r="G11" s="18" t="s">
        <v>4758</v>
      </c>
      <c r="H11" s="18" t="s">
        <v>1321</v>
      </c>
      <c r="I11" s="18" t="s">
        <v>4760</v>
      </c>
      <c r="J11" s="19">
        <v>4805</v>
      </c>
      <c r="K11" s="34" t="s">
        <v>8707</v>
      </c>
      <c r="M11" s="29" t="str">
        <f t="shared" si="0"/>
        <v>YES</v>
      </c>
      <c r="N11" s="11" t="str">
        <f t="shared" si="1"/>
        <v>YES</v>
      </c>
      <c r="O11" s="11" t="s">
        <v>4658</v>
      </c>
      <c r="P11" s="9">
        <f t="shared" si="2"/>
        <v>0.99946595399102911</v>
      </c>
      <c r="Q11" s="11" t="str">
        <f t="shared" si="4"/>
        <v>YES</v>
      </c>
      <c r="R11" s="11" t="s">
        <v>4658</v>
      </c>
      <c r="S11" s="30" t="s">
        <v>4658</v>
      </c>
      <c r="U11" s="17">
        <v>16</v>
      </c>
      <c r="V11" s="18">
        <v>19035</v>
      </c>
      <c r="W11" s="18">
        <v>5</v>
      </c>
      <c r="X11" s="18" t="s">
        <v>4343</v>
      </c>
      <c r="Y11" s="18">
        <v>4037</v>
      </c>
      <c r="Z11" s="18">
        <v>941</v>
      </c>
      <c r="AA11" s="18">
        <v>2854</v>
      </c>
      <c r="AB11" s="18">
        <v>135</v>
      </c>
      <c r="AC11" s="18">
        <v>57</v>
      </c>
      <c r="AD11" s="18">
        <v>9</v>
      </c>
      <c r="AE11" s="18">
        <v>1</v>
      </c>
      <c r="AF11" s="18">
        <v>8</v>
      </c>
      <c r="AG11" s="18">
        <v>32</v>
      </c>
      <c r="AH11" s="18">
        <v>2892</v>
      </c>
      <c r="AI11" s="18">
        <v>630</v>
      </c>
      <c r="AJ11" s="18">
        <v>2058</v>
      </c>
      <c r="AK11" s="18">
        <v>132</v>
      </c>
      <c r="AL11" s="18">
        <v>44</v>
      </c>
      <c r="AM11" s="18">
        <v>9</v>
      </c>
      <c r="AN11" s="18">
        <v>1</v>
      </c>
      <c r="AO11" s="18">
        <v>7</v>
      </c>
      <c r="AP11" s="18">
        <v>11</v>
      </c>
      <c r="AQ11" s="18">
        <v>1674</v>
      </c>
      <c r="AR11" s="18">
        <v>2363</v>
      </c>
      <c r="AS11" s="18">
        <v>1.4115890200000001</v>
      </c>
      <c r="AT11" s="18">
        <v>0.71637397999999997</v>
      </c>
      <c r="AU11" s="18">
        <v>0.233094</v>
      </c>
      <c r="AV11" s="18">
        <v>0.70696097000000002</v>
      </c>
      <c r="AW11" s="18">
        <v>3.3440989999999997E-2</v>
      </c>
      <c r="AX11" s="18">
        <v>1.4119E-2</v>
      </c>
      <c r="AY11" s="18">
        <v>2.2289900000000001E-3</v>
      </c>
      <c r="AZ11" s="18">
        <v>2.4799000000000002E-4</v>
      </c>
      <c r="BA11" s="18">
        <v>1.9819899999999999E-3</v>
      </c>
      <c r="BB11" s="18">
        <v>7.9269900000000001E-3</v>
      </c>
      <c r="BC11" s="18">
        <v>0.21784199000000001</v>
      </c>
      <c r="BD11" s="18">
        <v>0.71161799999999997</v>
      </c>
      <c r="BE11" s="18">
        <v>4.5643000000000003E-2</v>
      </c>
      <c r="BF11" s="18">
        <v>1.521399E-2</v>
      </c>
      <c r="BG11" s="18">
        <v>3.1119899999999998E-3</v>
      </c>
      <c r="BH11" s="18">
        <v>3.4599000000000001E-4</v>
      </c>
      <c r="BI11" s="18">
        <v>2.4199999999999998E-3</v>
      </c>
      <c r="BJ11" s="18">
        <v>3.8040000000000001E-3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 t="s">
        <v>4541</v>
      </c>
      <c r="BS11" s="18" t="s">
        <v>4542</v>
      </c>
      <c r="BT11" s="18" t="s">
        <v>4543</v>
      </c>
      <c r="BU11" s="18" t="s">
        <v>4544</v>
      </c>
      <c r="BV11" s="18">
        <v>12827964489.6</v>
      </c>
      <c r="BW11" s="19">
        <v>809561.18916399998</v>
      </c>
      <c r="BX11" s="24" t="s">
        <v>4717</v>
      </c>
      <c r="BY11" s="19" t="str">
        <f t="shared" si="3"/>
        <v>0400909</v>
      </c>
      <c r="CA11" s="17" t="s">
        <v>4717</v>
      </c>
      <c r="CB11" s="18" t="s">
        <v>8707</v>
      </c>
      <c r="CC11" s="19" t="s">
        <v>7321</v>
      </c>
    </row>
    <row r="12" spans="1:81" x14ac:dyDescent="0.25">
      <c r="A12" s="17">
        <v>841395</v>
      </c>
      <c r="B12" s="18">
        <v>201.502139</v>
      </c>
      <c r="C12" s="18" t="s">
        <v>1305</v>
      </c>
      <c r="D12" s="18" t="s">
        <v>4717</v>
      </c>
      <c r="E12" s="18" t="s">
        <v>4756</v>
      </c>
      <c r="F12" s="18" t="s">
        <v>1306</v>
      </c>
      <c r="G12" s="18" t="s">
        <v>4758</v>
      </c>
      <c r="H12" s="18" t="s">
        <v>1307</v>
      </c>
      <c r="I12" s="18" t="s">
        <v>4760</v>
      </c>
      <c r="J12" s="19">
        <v>424</v>
      </c>
      <c r="K12" s="34" t="s">
        <v>8708</v>
      </c>
      <c r="M12" s="29" t="str">
        <f t="shared" si="0"/>
        <v>YES</v>
      </c>
      <c r="N12" s="11" t="str">
        <f t="shared" si="1"/>
        <v>NO</v>
      </c>
      <c r="O12" s="11" t="s">
        <v>4658</v>
      </c>
      <c r="P12" s="9">
        <f t="shared" si="2"/>
        <v>0.9993618754647936</v>
      </c>
      <c r="Q12" s="11" t="str">
        <f t="shared" si="4"/>
        <v>YES</v>
      </c>
      <c r="R12" s="11" t="s">
        <v>4658</v>
      </c>
      <c r="S12" s="30" t="s">
        <v>4658</v>
      </c>
      <c r="U12" s="17">
        <v>11</v>
      </c>
      <c r="V12" s="18">
        <v>34723</v>
      </c>
      <c r="W12" s="18">
        <v>4</v>
      </c>
      <c r="X12" s="18" t="s">
        <v>4049</v>
      </c>
      <c r="Y12" s="18">
        <v>465</v>
      </c>
      <c r="Z12" s="18">
        <v>36</v>
      </c>
      <c r="AA12" s="18">
        <v>385</v>
      </c>
      <c r="AB12" s="18">
        <v>0</v>
      </c>
      <c r="AC12" s="18">
        <v>27</v>
      </c>
      <c r="AD12" s="18">
        <v>1</v>
      </c>
      <c r="AE12" s="18">
        <v>1</v>
      </c>
      <c r="AF12" s="18">
        <v>0</v>
      </c>
      <c r="AG12" s="18">
        <v>15</v>
      </c>
      <c r="AH12" s="18">
        <v>345</v>
      </c>
      <c r="AI12" s="18">
        <v>15</v>
      </c>
      <c r="AJ12" s="18">
        <v>296</v>
      </c>
      <c r="AK12" s="18">
        <v>0</v>
      </c>
      <c r="AL12" s="18">
        <v>22</v>
      </c>
      <c r="AM12" s="18">
        <v>1</v>
      </c>
      <c r="AN12" s="18">
        <v>0</v>
      </c>
      <c r="AO12" s="18">
        <v>0</v>
      </c>
      <c r="AP12" s="18">
        <v>11</v>
      </c>
      <c r="AQ12" s="18">
        <v>1674</v>
      </c>
      <c r="AR12" s="18">
        <v>-1209</v>
      </c>
      <c r="AS12" s="18">
        <v>0.72222196999999999</v>
      </c>
      <c r="AT12" s="18">
        <v>0.74193500999999995</v>
      </c>
      <c r="AU12" s="18">
        <v>7.7418989999999993E-2</v>
      </c>
      <c r="AV12" s="18">
        <v>0.82795697000000001</v>
      </c>
      <c r="AW12" s="18">
        <v>0</v>
      </c>
      <c r="AX12" s="18">
        <v>5.8064999999999999E-2</v>
      </c>
      <c r="AY12" s="18">
        <v>2.1510000000000001E-3</v>
      </c>
      <c r="AZ12" s="18">
        <v>2.1510000000000001E-3</v>
      </c>
      <c r="BA12" s="18">
        <v>0</v>
      </c>
      <c r="BB12" s="18">
        <v>3.2258000000000002E-2</v>
      </c>
      <c r="BC12" s="18">
        <v>4.3478000000000003E-2</v>
      </c>
      <c r="BD12" s="18">
        <v>0.85797100999999998</v>
      </c>
      <c r="BE12" s="18">
        <v>0</v>
      </c>
      <c r="BF12" s="18">
        <v>6.3767989999999997E-2</v>
      </c>
      <c r="BG12" s="18">
        <v>2.8989900000000002E-3</v>
      </c>
      <c r="BH12" s="18">
        <v>0</v>
      </c>
      <c r="BI12" s="18">
        <v>0</v>
      </c>
      <c r="BJ12" s="18">
        <v>3.1883990000000001E-2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 t="s">
        <v>4522</v>
      </c>
      <c r="BS12" s="18" t="s">
        <v>4523</v>
      </c>
      <c r="BT12" s="18" t="s">
        <v>4524</v>
      </c>
      <c r="BU12" s="18" t="s">
        <v>4525</v>
      </c>
      <c r="BV12" s="18">
        <v>5613972530.8000002</v>
      </c>
      <c r="BW12" s="19">
        <v>426342.00797999999</v>
      </c>
      <c r="BX12" s="24" t="s">
        <v>4717</v>
      </c>
      <c r="BY12" s="19" t="str">
        <f t="shared" si="3"/>
        <v>0400910</v>
      </c>
      <c r="CA12" s="17" t="s">
        <v>4717</v>
      </c>
      <c r="CB12" s="18" t="s">
        <v>8708</v>
      </c>
      <c r="CC12" s="19" t="s">
        <v>7322</v>
      </c>
    </row>
    <row r="13" spans="1:81" x14ac:dyDescent="0.25">
      <c r="A13" s="17">
        <v>746306</v>
      </c>
      <c r="B13" s="18">
        <v>371.10300699999999</v>
      </c>
      <c r="C13" s="18" t="s">
        <v>1315</v>
      </c>
      <c r="D13" s="18" t="s">
        <v>4717</v>
      </c>
      <c r="E13" s="18" t="s">
        <v>4756</v>
      </c>
      <c r="F13" s="18" t="s">
        <v>4758</v>
      </c>
      <c r="G13" s="18" t="s">
        <v>4758</v>
      </c>
      <c r="H13" s="18" t="s">
        <v>1316</v>
      </c>
      <c r="I13" s="18" t="s">
        <v>4760</v>
      </c>
      <c r="J13" s="19">
        <v>2069</v>
      </c>
      <c r="K13" s="34" t="s">
        <v>8709</v>
      </c>
      <c r="M13" s="29" t="str">
        <f t="shared" si="0"/>
        <v>YES</v>
      </c>
      <c r="N13" s="11" t="str">
        <f t="shared" si="1"/>
        <v>YES</v>
      </c>
      <c r="O13" s="11" t="s">
        <v>4658</v>
      </c>
      <c r="P13" s="9">
        <f t="shared" si="2"/>
        <v>0.99913370938235191</v>
      </c>
      <c r="Q13" s="11" t="str">
        <f t="shared" si="4"/>
        <v>YES</v>
      </c>
      <c r="R13" s="11" t="s">
        <v>4658</v>
      </c>
      <c r="S13" s="30" t="s">
        <v>4658</v>
      </c>
      <c r="U13" s="17">
        <v>14</v>
      </c>
      <c r="V13" s="18">
        <v>18900</v>
      </c>
      <c r="W13" s="18">
        <v>2</v>
      </c>
      <c r="X13" s="18" t="s">
        <v>184</v>
      </c>
      <c r="Y13" s="18">
        <v>1846</v>
      </c>
      <c r="Z13" s="18">
        <v>44</v>
      </c>
      <c r="AA13" s="18">
        <v>16</v>
      </c>
      <c r="AB13" s="18">
        <v>0</v>
      </c>
      <c r="AC13" s="18">
        <v>1782</v>
      </c>
      <c r="AD13" s="18">
        <v>0</v>
      </c>
      <c r="AE13" s="18">
        <v>0</v>
      </c>
      <c r="AF13" s="18">
        <v>0</v>
      </c>
      <c r="AG13" s="18">
        <v>4</v>
      </c>
      <c r="AH13" s="18">
        <v>1026</v>
      </c>
      <c r="AI13" s="18">
        <v>16</v>
      </c>
      <c r="AJ13" s="18">
        <v>12</v>
      </c>
      <c r="AK13" s="18">
        <v>0</v>
      </c>
      <c r="AL13" s="18">
        <v>996</v>
      </c>
      <c r="AM13" s="18">
        <v>0</v>
      </c>
      <c r="AN13" s="18">
        <v>0</v>
      </c>
      <c r="AO13" s="18">
        <v>0</v>
      </c>
      <c r="AP13" s="18">
        <v>2</v>
      </c>
      <c r="AQ13" s="18">
        <v>1674</v>
      </c>
      <c r="AR13" s="18">
        <v>172</v>
      </c>
      <c r="AS13" s="18">
        <v>0.10274799</v>
      </c>
      <c r="AT13" s="18">
        <v>0.55579601999999995</v>
      </c>
      <c r="AU13" s="18">
        <v>2.383499E-2</v>
      </c>
      <c r="AV13" s="18">
        <v>8.6669899999999994E-3</v>
      </c>
      <c r="AW13" s="18">
        <v>0</v>
      </c>
      <c r="AX13" s="18">
        <v>0.96533000000000002</v>
      </c>
      <c r="AY13" s="18">
        <v>0</v>
      </c>
      <c r="AZ13" s="18">
        <v>0</v>
      </c>
      <c r="BA13" s="18">
        <v>0</v>
      </c>
      <c r="BB13" s="18">
        <v>2.1669900000000001E-3</v>
      </c>
      <c r="BC13" s="18">
        <v>1.5594999999999999E-2</v>
      </c>
      <c r="BD13" s="18">
        <v>1.169599E-2</v>
      </c>
      <c r="BE13" s="18">
        <v>0</v>
      </c>
      <c r="BF13" s="18">
        <v>0.97075997999999997</v>
      </c>
      <c r="BG13" s="18">
        <v>0</v>
      </c>
      <c r="BH13" s="18">
        <v>0</v>
      </c>
      <c r="BI13" s="18">
        <v>0</v>
      </c>
      <c r="BJ13" s="18">
        <v>1.949E-3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 t="s">
        <v>4534</v>
      </c>
      <c r="BS13" s="18" t="s">
        <v>4491</v>
      </c>
      <c r="BT13" s="18" t="s">
        <v>4535</v>
      </c>
      <c r="BU13" s="18" t="s">
        <v>4536</v>
      </c>
      <c r="BV13" s="18">
        <v>10336795637.200001</v>
      </c>
      <c r="BW13" s="19">
        <v>530704.52867399994</v>
      </c>
      <c r="BX13" s="24" t="s">
        <v>4717</v>
      </c>
      <c r="BY13" s="19" t="str">
        <f t="shared" si="3"/>
        <v>0400911</v>
      </c>
      <c r="CA13" s="17" t="s">
        <v>4717</v>
      </c>
      <c r="CB13" s="18" t="s">
        <v>8709</v>
      </c>
      <c r="CC13" s="19" t="s">
        <v>7323</v>
      </c>
    </row>
    <row r="14" spans="1:81" x14ac:dyDescent="0.25">
      <c r="A14" s="17">
        <v>746258</v>
      </c>
      <c r="B14" s="18">
        <v>679.51589999999999</v>
      </c>
      <c r="C14" s="18" t="s">
        <v>1313</v>
      </c>
      <c r="D14" s="18" t="s">
        <v>4717</v>
      </c>
      <c r="E14" s="18" t="s">
        <v>4756</v>
      </c>
      <c r="F14" s="18" t="s">
        <v>4758</v>
      </c>
      <c r="G14" s="18" t="s">
        <v>4758</v>
      </c>
      <c r="H14" s="18" t="s">
        <v>1314</v>
      </c>
      <c r="I14" s="18" t="s">
        <v>4760</v>
      </c>
      <c r="J14" s="19">
        <v>96</v>
      </c>
      <c r="K14" s="34" t="s">
        <v>8710</v>
      </c>
      <c r="M14" s="29" t="str">
        <f t="shared" si="0"/>
        <v>YES</v>
      </c>
      <c r="N14" s="11" t="str">
        <f t="shared" si="1"/>
        <v>YES</v>
      </c>
      <c r="O14" s="11" t="s">
        <v>4658</v>
      </c>
      <c r="P14" s="9">
        <f t="shared" si="2"/>
        <v>0.99911328344822492</v>
      </c>
      <c r="Q14" s="11" t="str">
        <f t="shared" si="4"/>
        <v>YES</v>
      </c>
      <c r="R14" s="11" t="s">
        <v>4658</v>
      </c>
      <c r="S14" s="30" t="s">
        <v>4658</v>
      </c>
      <c r="U14" s="17">
        <v>13</v>
      </c>
      <c r="V14" s="18">
        <v>18754</v>
      </c>
      <c r="W14" s="18">
        <v>17</v>
      </c>
      <c r="X14" s="18" t="s">
        <v>154</v>
      </c>
      <c r="Y14" s="18">
        <v>86</v>
      </c>
      <c r="Z14" s="18">
        <v>0</v>
      </c>
      <c r="AA14" s="18">
        <v>81</v>
      </c>
      <c r="AB14" s="18">
        <v>0</v>
      </c>
      <c r="AC14" s="18">
        <v>3</v>
      </c>
      <c r="AD14" s="18">
        <v>0</v>
      </c>
      <c r="AE14" s="18">
        <v>0</v>
      </c>
      <c r="AF14" s="18">
        <v>0</v>
      </c>
      <c r="AG14" s="18">
        <v>2</v>
      </c>
      <c r="AH14" s="18">
        <v>60</v>
      </c>
      <c r="AI14" s="18">
        <v>0</v>
      </c>
      <c r="AJ14" s="18">
        <v>57</v>
      </c>
      <c r="AK14" s="18">
        <v>0</v>
      </c>
      <c r="AL14" s="18">
        <v>1</v>
      </c>
      <c r="AM14" s="18">
        <v>0</v>
      </c>
      <c r="AN14" s="18">
        <v>0</v>
      </c>
      <c r="AO14" s="18">
        <v>0</v>
      </c>
      <c r="AP14" s="18">
        <v>2</v>
      </c>
      <c r="AQ14" s="18">
        <v>1674</v>
      </c>
      <c r="AR14" s="18">
        <v>-1588</v>
      </c>
      <c r="AS14" s="18">
        <v>0.94862597999999998</v>
      </c>
      <c r="AT14" s="18">
        <v>0.69767396999999998</v>
      </c>
      <c r="AU14" s="18">
        <v>0</v>
      </c>
      <c r="AV14" s="18">
        <v>0.94186002000000002</v>
      </c>
      <c r="AW14" s="18">
        <v>0</v>
      </c>
      <c r="AX14" s="18">
        <v>3.4883989999999997E-2</v>
      </c>
      <c r="AY14" s="18">
        <v>0</v>
      </c>
      <c r="AZ14" s="18">
        <v>0</v>
      </c>
      <c r="BA14" s="18">
        <v>0</v>
      </c>
      <c r="BB14" s="18">
        <v>2.3255999999999999E-2</v>
      </c>
      <c r="BC14" s="18">
        <v>0</v>
      </c>
      <c r="BD14" s="18">
        <v>0.94999997999999997</v>
      </c>
      <c r="BE14" s="18">
        <v>0</v>
      </c>
      <c r="BF14" s="18">
        <v>1.666699E-2</v>
      </c>
      <c r="BG14" s="18">
        <v>0</v>
      </c>
      <c r="BH14" s="18">
        <v>0</v>
      </c>
      <c r="BI14" s="18">
        <v>0</v>
      </c>
      <c r="BJ14" s="18">
        <v>3.333299E-2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 t="s">
        <v>4530</v>
      </c>
      <c r="BS14" s="18" t="s">
        <v>4531</v>
      </c>
      <c r="BT14" s="18" t="s">
        <v>4532</v>
      </c>
      <c r="BU14" s="18" t="s">
        <v>4533</v>
      </c>
      <c r="BV14" s="18">
        <v>18927018271.299999</v>
      </c>
      <c r="BW14" s="19">
        <v>753400.19732299994</v>
      </c>
      <c r="BX14" s="24" t="s">
        <v>4717</v>
      </c>
      <c r="BY14" s="19" t="str">
        <f t="shared" si="3"/>
        <v>0400912</v>
      </c>
      <c r="CA14" s="17" t="s">
        <v>4717</v>
      </c>
      <c r="CB14" s="18" t="s">
        <v>8710</v>
      </c>
      <c r="CC14" s="19" t="s">
        <v>7324</v>
      </c>
    </row>
    <row r="15" spans="1:81" x14ac:dyDescent="0.25">
      <c r="A15" s="17">
        <v>746637</v>
      </c>
      <c r="B15" s="18">
        <v>336.43896599999999</v>
      </c>
      <c r="C15" s="18" t="s">
        <v>1317</v>
      </c>
      <c r="D15" s="18" t="s">
        <v>4717</v>
      </c>
      <c r="E15" s="18" t="s">
        <v>4756</v>
      </c>
      <c r="F15" s="18" t="s">
        <v>1318</v>
      </c>
      <c r="G15" s="18" t="s">
        <v>4758</v>
      </c>
      <c r="H15" s="18" t="s">
        <v>1319</v>
      </c>
      <c r="I15" s="18" t="s">
        <v>4760</v>
      </c>
      <c r="J15" s="19">
        <v>191</v>
      </c>
      <c r="K15" s="34" t="s">
        <v>8711</v>
      </c>
      <c r="M15" s="29" t="str">
        <f t="shared" si="0"/>
        <v>YES</v>
      </c>
      <c r="N15" s="11" t="str">
        <f t="shared" si="1"/>
        <v>YES</v>
      </c>
      <c r="O15" s="11" t="s">
        <v>4658</v>
      </c>
      <c r="P15" s="9">
        <f t="shared" si="2"/>
        <v>1.0001189054966648</v>
      </c>
      <c r="Q15" s="11" t="str">
        <f t="shared" si="4"/>
        <v>YES</v>
      </c>
      <c r="R15" s="11" t="s">
        <v>4658</v>
      </c>
      <c r="S15" s="30" t="s">
        <v>4658</v>
      </c>
      <c r="U15" s="17">
        <v>15</v>
      </c>
      <c r="V15" s="18">
        <v>18943</v>
      </c>
      <c r="W15" s="18">
        <v>18</v>
      </c>
      <c r="X15" s="18" t="s">
        <v>439</v>
      </c>
      <c r="Y15" s="18">
        <v>161</v>
      </c>
      <c r="Z15" s="18">
        <v>41</v>
      </c>
      <c r="AA15" s="18">
        <v>120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117</v>
      </c>
      <c r="AI15" s="18">
        <v>23</v>
      </c>
      <c r="AJ15" s="18">
        <v>94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1674</v>
      </c>
      <c r="AR15" s="18">
        <v>-1513</v>
      </c>
      <c r="AS15" s="18">
        <v>0.90382300999999998</v>
      </c>
      <c r="AT15" s="18">
        <v>0.72670798999999997</v>
      </c>
      <c r="AU15" s="18">
        <v>0.25465800999999999</v>
      </c>
      <c r="AV15" s="18">
        <v>0.74534201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0.19658100000000001</v>
      </c>
      <c r="BD15" s="18">
        <v>0.80341899000000006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 t="s">
        <v>4537</v>
      </c>
      <c r="BS15" s="18" t="s">
        <v>4538</v>
      </c>
      <c r="BT15" s="18" t="s">
        <v>4539</v>
      </c>
      <c r="BU15" s="18" t="s">
        <v>4540</v>
      </c>
      <c r="BV15" s="18">
        <v>9380495329.5799999</v>
      </c>
      <c r="BW15" s="19">
        <v>520185.51311200002</v>
      </c>
      <c r="BX15" s="24" t="s">
        <v>4717</v>
      </c>
      <c r="BY15" s="19" t="str">
        <f t="shared" si="3"/>
        <v>0400913</v>
      </c>
      <c r="CA15" s="17" t="s">
        <v>4717</v>
      </c>
      <c r="CB15" s="18" t="s">
        <v>8711</v>
      </c>
      <c r="CC15" s="19" t="s">
        <v>7325</v>
      </c>
    </row>
    <row r="16" spans="1:81" x14ac:dyDescent="0.25">
      <c r="A16" s="17">
        <v>841210</v>
      </c>
      <c r="B16" s="18">
        <v>31.683118</v>
      </c>
      <c r="C16" s="18" t="s">
        <v>1283</v>
      </c>
      <c r="D16" s="18" t="s">
        <v>4717</v>
      </c>
      <c r="E16" s="18" t="s">
        <v>4756</v>
      </c>
      <c r="F16" s="18" t="s">
        <v>4758</v>
      </c>
      <c r="G16" s="18" t="s">
        <v>4758</v>
      </c>
      <c r="H16" s="18" t="s">
        <v>1284</v>
      </c>
      <c r="I16" s="18" t="s">
        <v>4760</v>
      </c>
      <c r="J16" s="19">
        <v>3102</v>
      </c>
      <c r="K16" s="34" t="s">
        <v>8712</v>
      </c>
      <c r="M16" s="29" t="str">
        <f t="shared" si="0"/>
        <v>YES</v>
      </c>
      <c r="N16" s="11" t="str">
        <f t="shared" si="1"/>
        <v>YES</v>
      </c>
      <c r="O16" s="11" t="s">
        <v>4658</v>
      </c>
      <c r="P16" s="9">
        <f t="shared" si="2"/>
        <v>0.99004927225066386</v>
      </c>
      <c r="Q16" s="11" t="str">
        <f t="shared" si="4"/>
        <v>YES</v>
      </c>
      <c r="R16" s="11" t="s">
        <v>4658</v>
      </c>
      <c r="S16" s="30" t="s">
        <v>4658</v>
      </c>
      <c r="U16" s="17">
        <v>3</v>
      </c>
      <c r="V16" s="18">
        <v>34297</v>
      </c>
      <c r="W16" s="18">
        <v>12</v>
      </c>
      <c r="X16" s="18" t="s">
        <v>4179</v>
      </c>
      <c r="Y16" s="18">
        <v>2444</v>
      </c>
      <c r="Z16" s="18">
        <v>707</v>
      </c>
      <c r="AA16" s="18">
        <v>1411</v>
      </c>
      <c r="AB16" s="18">
        <v>124</v>
      </c>
      <c r="AC16" s="18">
        <v>124</v>
      </c>
      <c r="AD16" s="18">
        <v>47</v>
      </c>
      <c r="AE16" s="18">
        <v>1</v>
      </c>
      <c r="AF16" s="18">
        <v>7</v>
      </c>
      <c r="AG16" s="18">
        <v>23</v>
      </c>
      <c r="AH16" s="18">
        <v>1991</v>
      </c>
      <c r="AI16" s="18">
        <v>605</v>
      </c>
      <c r="AJ16" s="18">
        <v>1073</v>
      </c>
      <c r="AK16" s="18">
        <v>121</v>
      </c>
      <c r="AL16" s="18">
        <v>120</v>
      </c>
      <c r="AM16" s="18">
        <v>47</v>
      </c>
      <c r="AN16" s="18">
        <v>1</v>
      </c>
      <c r="AO16" s="18">
        <v>7</v>
      </c>
      <c r="AP16" s="18">
        <v>17</v>
      </c>
      <c r="AQ16" s="18">
        <v>1674</v>
      </c>
      <c r="AR16" s="18">
        <v>770</v>
      </c>
      <c r="AS16" s="18">
        <v>0.45997598000000001</v>
      </c>
      <c r="AT16" s="18">
        <v>0.81464797</v>
      </c>
      <c r="AU16" s="18">
        <v>0.28927998999999999</v>
      </c>
      <c r="AV16" s="18">
        <v>0.57733201000000001</v>
      </c>
      <c r="AW16" s="18">
        <v>5.0735990000000002E-2</v>
      </c>
      <c r="AX16" s="18">
        <v>5.0735990000000002E-2</v>
      </c>
      <c r="AY16" s="18">
        <v>1.9231000000000002E-2</v>
      </c>
      <c r="AZ16" s="18">
        <v>4.0900000000000002E-4</v>
      </c>
      <c r="BA16" s="18">
        <v>2.8639899999999999E-3</v>
      </c>
      <c r="BB16" s="18">
        <v>9.4109899999999993E-3</v>
      </c>
      <c r="BC16" s="18">
        <v>0.30386700999999999</v>
      </c>
      <c r="BD16" s="18">
        <v>0.53892499000000005</v>
      </c>
      <c r="BE16" s="18">
        <v>6.0773000000000001E-2</v>
      </c>
      <c r="BF16" s="18">
        <v>6.0270990000000003E-2</v>
      </c>
      <c r="BG16" s="18">
        <v>2.3605999999999999E-2</v>
      </c>
      <c r="BH16" s="18">
        <v>5.0199000000000001E-4</v>
      </c>
      <c r="BI16" s="18">
        <v>3.5159900000000001E-3</v>
      </c>
      <c r="BJ16" s="18">
        <v>8.5380000000000005E-3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 t="s">
        <v>4494</v>
      </c>
      <c r="BS16" s="18" t="s">
        <v>4495</v>
      </c>
      <c r="BT16" s="18" t="s">
        <v>4496</v>
      </c>
      <c r="BU16" s="18" t="s">
        <v>4497</v>
      </c>
      <c r="BV16" s="18">
        <v>874485411.41199994</v>
      </c>
      <c r="BW16" s="19">
        <v>185011.60774000001</v>
      </c>
      <c r="BX16" s="24" t="s">
        <v>4717</v>
      </c>
      <c r="BY16" s="19" t="str">
        <f t="shared" si="3"/>
        <v>0400914</v>
      </c>
      <c r="CA16" s="17" t="s">
        <v>4717</v>
      </c>
      <c r="CB16" s="18" t="s">
        <v>8712</v>
      </c>
      <c r="CC16" s="19" t="s">
        <v>7326</v>
      </c>
    </row>
    <row r="17" spans="1:81" x14ac:dyDescent="0.25">
      <c r="A17" s="17">
        <v>841302</v>
      </c>
      <c r="B17" s="18">
        <v>1.093707</v>
      </c>
      <c r="C17" s="18" t="s">
        <v>1295</v>
      </c>
      <c r="D17" s="18" t="s">
        <v>4717</v>
      </c>
      <c r="E17" s="18" t="s">
        <v>4756</v>
      </c>
      <c r="F17" s="18" t="s">
        <v>1288</v>
      </c>
      <c r="G17" s="18" t="s">
        <v>1293</v>
      </c>
      <c r="H17" s="18" t="s">
        <v>1296</v>
      </c>
      <c r="I17" s="18" t="s">
        <v>4760</v>
      </c>
      <c r="J17" s="19">
        <v>3012</v>
      </c>
      <c r="K17" s="34" t="s">
        <v>8713</v>
      </c>
      <c r="M17" s="29" t="str">
        <f t="shared" si="0"/>
        <v>YES</v>
      </c>
      <c r="N17" s="11" t="str">
        <f t="shared" si="1"/>
        <v>NO</v>
      </c>
      <c r="O17" s="11" t="s">
        <v>4658</v>
      </c>
      <c r="P17" s="9">
        <f t="shared" si="2"/>
        <v>0.99990565818922195</v>
      </c>
      <c r="Q17" s="11" t="str">
        <f t="shared" si="4"/>
        <v>YES</v>
      </c>
      <c r="R17" s="11" t="s">
        <v>4658</v>
      </c>
      <c r="S17" s="30" t="s">
        <v>4658</v>
      </c>
      <c r="U17" s="17">
        <v>17</v>
      </c>
      <c r="V17" s="18">
        <v>34235</v>
      </c>
      <c r="W17" s="18">
        <v>11</v>
      </c>
      <c r="X17" s="18" t="s">
        <v>4185</v>
      </c>
      <c r="Y17" s="18">
        <v>4386</v>
      </c>
      <c r="Z17" s="18">
        <v>1561</v>
      </c>
      <c r="AA17" s="18">
        <v>2700</v>
      </c>
      <c r="AB17" s="18">
        <v>40</v>
      </c>
      <c r="AC17" s="18">
        <v>27</v>
      </c>
      <c r="AD17" s="18">
        <v>15</v>
      </c>
      <c r="AE17" s="18">
        <v>1</v>
      </c>
      <c r="AF17" s="18">
        <v>0</v>
      </c>
      <c r="AG17" s="18">
        <v>42</v>
      </c>
      <c r="AH17" s="18">
        <v>3034</v>
      </c>
      <c r="AI17" s="18">
        <v>945</v>
      </c>
      <c r="AJ17" s="18">
        <v>1997</v>
      </c>
      <c r="AK17" s="18">
        <v>30</v>
      </c>
      <c r="AL17" s="18">
        <v>22</v>
      </c>
      <c r="AM17" s="18">
        <v>13</v>
      </c>
      <c r="AN17" s="18">
        <v>1</v>
      </c>
      <c r="AO17" s="18">
        <v>0</v>
      </c>
      <c r="AP17" s="18">
        <v>26</v>
      </c>
      <c r="AQ17" s="18">
        <v>1674</v>
      </c>
      <c r="AR17" s="18">
        <v>2712</v>
      </c>
      <c r="AS17" s="18">
        <v>1.620072</v>
      </c>
      <c r="AT17" s="18">
        <v>0.69174599000000003</v>
      </c>
      <c r="AU17" s="18">
        <v>0.35590498999999998</v>
      </c>
      <c r="AV17" s="18">
        <v>0.61559498000000001</v>
      </c>
      <c r="AW17" s="18">
        <v>9.1199899999999997E-3</v>
      </c>
      <c r="AX17" s="18">
        <v>6.1559900000000001E-3</v>
      </c>
      <c r="AY17" s="18">
        <v>3.4199899999999999E-3</v>
      </c>
      <c r="AZ17" s="18">
        <v>2.2800000000000001E-4</v>
      </c>
      <c r="BA17" s="18">
        <v>0</v>
      </c>
      <c r="BB17" s="18">
        <v>9.5759999999999994E-3</v>
      </c>
      <c r="BC17" s="18">
        <v>0.31147000000000002</v>
      </c>
      <c r="BD17" s="18">
        <v>0.65820699000000005</v>
      </c>
      <c r="BE17" s="18">
        <v>9.8879899999999993E-3</v>
      </c>
      <c r="BF17" s="18">
        <v>7.2509999999999996E-3</v>
      </c>
      <c r="BG17" s="18">
        <v>4.2849899999999998E-3</v>
      </c>
      <c r="BH17" s="18">
        <v>3.3E-4</v>
      </c>
      <c r="BI17" s="18">
        <v>0</v>
      </c>
      <c r="BJ17" s="18">
        <v>8.5699899999999996E-3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 t="s">
        <v>4545</v>
      </c>
      <c r="BS17" s="18" t="s">
        <v>4546</v>
      </c>
      <c r="BT17" s="18" t="s">
        <v>4547</v>
      </c>
      <c r="BU17" s="18" t="s">
        <v>4548</v>
      </c>
      <c r="BV17" s="18">
        <v>30487924.671399999</v>
      </c>
      <c r="BW17" s="19">
        <v>30219.8582241</v>
      </c>
      <c r="BX17" s="24" t="s">
        <v>4717</v>
      </c>
      <c r="BY17" s="19" t="str">
        <f t="shared" si="3"/>
        <v>0400915</v>
      </c>
      <c r="CA17" s="17" t="s">
        <v>4717</v>
      </c>
      <c r="CB17" s="18" t="s">
        <v>8713</v>
      </c>
      <c r="CC17" s="19" t="s">
        <v>7327</v>
      </c>
    </row>
    <row r="18" spans="1:81" x14ac:dyDescent="0.25">
      <c r="A18" s="17">
        <v>841413</v>
      </c>
      <c r="B18" s="18">
        <v>1327.7675899999999</v>
      </c>
      <c r="C18" s="18" t="s">
        <v>1308</v>
      </c>
      <c r="D18" s="18" t="s">
        <v>4717</v>
      </c>
      <c r="E18" s="18" t="s">
        <v>4756</v>
      </c>
      <c r="F18" s="18" t="s">
        <v>1309</v>
      </c>
      <c r="G18" s="18" t="s">
        <v>4758</v>
      </c>
      <c r="H18" s="18" t="s">
        <v>1310</v>
      </c>
      <c r="I18" s="18" t="s">
        <v>4760</v>
      </c>
      <c r="J18" s="19">
        <v>2711</v>
      </c>
      <c r="K18" s="34" t="s">
        <v>8714</v>
      </c>
      <c r="M18" s="29" t="str">
        <f t="shared" si="0"/>
        <v>YES</v>
      </c>
      <c r="N18" s="11" t="str">
        <f t="shared" si="1"/>
        <v>YES</v>
      </c>
      <c r="O18" s="11" t="s">
        <v>4658</v>
      </c>
      <c r="P18" s="9">
        <f t="shared" si="2"/>
        <v>0.99931301179118659</v>
      </c>
      <c r="Q18" s="11" t="str">
        <f t="shared" si="4"/>
        <v>YES</v>
      </c>
      <c r="R18" s="11" t="s">
        <v>4658</v>
      </c>
      <c r="S18" s="30" t="s">
        <v>4658</v>
      </c>
      <c r="U18" s="17">
        <v>1</v>
      </c>
      <c r="V18" s="18">
        <v>48850</v>
      </c>
      <c r="W18" s="18">
        <v>3</v>
      </c>
      <c r="X18" s="18" t="s">
        <v>4099</v>
      </c>
      <c r="Y18" s="18">
        <v>2755</v>
      </c>
      <c r="Z18" s="18">
        <v>88</v>
      </c>
      <c r="AA18" s="18">
        <v>29</v>
      </c>
      <c r="AB18" s="18">
        <v>1</v>
      </c>
      <c r="AC18" s="18">
        <v>2614</v>
      </c>
      <c r="AD18" s="18">
        <v>1</v>
      </c>
      <c r="AE18" s="18">
        <v>0</v>
      </c>
      <c r="AF18" s="18">
        <v>0</v>
      </c>
      <c r="AG18" s="18">
        <v>22</v>
      </c>
      <c r="AH18" s="18">
        <v>1470</v>
      </c>
      <c r="AI18" s="18">
        <v>43</v>
      </c>
      <c r="AJ18" s="18">
        <v>20</v>
      </c>
      <c r="AK18" s="18">
        <v>1</v>
      </c>
      <c r="AL18" s="18">
        <v>1399</v>
      </c>
      <c r="AM18" s="18">
        <v>0</v>
      </c>
      <c r="AN18" s="18">
        <v>0</v>
      </c>
      <c r="AO18" s="18">
        <v>0</v>
      </c>
      <c r="AP18" s="18">
        <v>7</v>
      </c>
      <c r="AQ18" s="18">
        <v>1674</v>
      </c>
      <c r="AR18" s="18">
        <v>1081</v>
      </c>
      <c r="AS18" s="18">
        <v>0.64575897999999998</v>
      </c>
      <c r="AT18" s="18">
        <v>0.53357498999999997</v>
      </c>
      <c r="AU18" s="18">
        <v>3.1941990000000003E-2</v>
      </c>
      <c r="AV18" s="18">
        <v>1.0525990000000001E-2</v>
      </c>
      <c r="AW18" s="18">
        <v>3.6298999999999999E-4</v>
      </c>
      <c r="AX18" s="18">
        <v>0.94881998999999995</v>
      </c>
      <c r="AY18" s="18">
        <v>3.6298999999999999E-4</v>
      </c>
      <c r="AZ18" s="18">
        <v>0</v>
      </c>
      <c r="BA18" s="18">
        <v>0</v>
      </c>
      <c r="BB18" s="18">
        <v>7.9849900000000008E-3</v>
      </c>
      <c r="BC18" s="18">
        <v>2.9252E-2</v>
      </c>
      <c r="BD18" s="18">
        <v>1.3605000000000001E-2</v>
      </c>
      <c r="BE18" s="18">
        <v>6.7999E-4</v>
      </c>
      <c r="BF18" s="18">
        <v>0.95170098000000003</v>
      </c>
      <c r="BG18" s="18">
        <v>0</v>
      </c>
      <c r="BH18" s="18">
        <v>0</v>
      </c>
      <c r="BI18" s="18">
        <v>0</v>
      </c>
      <c r="BJ18" s="18">
        <v>4.7619899999999998E-3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 t="s">
        <v>4490</v>
      </c>
      <c r="BS18" s="18" t="s">
        <v>4491</v>
      </c>
      <c r="BT18" s="18" t="s">
        <v>4492</v>
      </c>
      <c r="BU18" s="18" t="s">
        <v>4493</v>
      </c>
      <c r="BV18" s="18">
        <v>36990606400.800003</v>
      </c>
      <c r="BW18" s="19">
        <v>1405235.98964</v>
      </c>
      <c r="BX18" s="24" t="s">
        <v>4717</v>
      </c>
      <c r="BY18" s="19" t="str">
        <f t="shared" si="3"/>
        <v>0400916</v>
      </c>
      <c r="CA18" s="17" t="s">
        <v>4717</v>
      </c>
      <c r="CB18" s="18" t="s">
        <v>8714</v>
      </c>
      <c r="CC18" s="19" t="s">
        <v>7328</v>
      </c>
    </row>
    <row r="19" spans="1:81" x14ac:dyDescent="0.25">
      <c r="A19" s="17">
        <v>841168</v>
      </c>
      <c r="B19" s="18">
        <v>128.32423700000001</v>
      </c>
      <c r="C19" s="18" t="s">
        <v>1279</v>
      </c>
      <c r="D19" s="18" t="s">
        <v>4717</v>
      </c>
      <c r="E19" s="18" t="s">
        <v>4756</v>
      </c>
      <c r="F19" s="18" t="s">
        <v>4758</v>
      </c>
      <c r="G19" s="18" t="s">
        <v>4758</v>
      </c>
      <c r="H19" s="18" t="s">
        <v>1280</v>
      </c>
      <c r="I19" s="18" t="s">
        <v>4760</v>
      </c>
      <c r="J19" s="19">
        <v>380</v>
      </c>
      <c r="K19" s="34" t="s">
        <v>8715</v>
      </c>
      <c r="M19" s="29" t="str">
        <f t="shared" si="0"/>
        <v>NO</v>
      </c>
      <c r="N19" s="11" t="str">
        <f t="shared" si="1"/>
        <v>NO</v>
      </c>
      <c r="O19" s="11" t="s">
        <v>8405</v>
      </c>
      <c r="P19" s="9">
        <f t="shared" si="2"/>
        <v>0.9983361511416573</v>
      </c>
      <c r="Q19" s="11" t="str">
        <f t="shared" si="4"/>
        <v>YES</v>
      </c>
      <c r="R19" s="11" t="s">
        <v>4658</v>
      </c>
      <c r="S19" s="30" t="s">
        <v>8309</v>
      </c>
      <c r="U19" s="17">
        <v>20</v>
      </c>
      <c r="V19" s="18">
        <v>34426</v>
      </c>
      <c r="W19" s="18">
        <v>15</v>
      </c>
      <c r="X19" s="18" t="s">
        <v>550</v>
      </c>
      <c r="Y19" s="18">
        <v>1247</v>
      </c>
      <c r="Z19" s="18">
        <v>302</v>
      </c>
      <c r="AA19" s="18">
        <v>917</v>
      </c>
      <c r="AB19" s="18">
        <v>1</v>
      </c>
      <c r="AC19" s="18">
        <v>8</v>
      </c>
      <c r="AD19" s="18">
        <v>13</v>
      </c>
      <c r="AE19" s="18">
        <v>0</v>
      </c>
      <c r="AF19" s="18">
        <v>0</v>
      </c>
      <c r="AG19" s="18">
        <v>6</v>
      </c>
      <c r="AH19" s="18">
        <v>802</v>
      </c>
      <c r="AI19" s="18">
        <v>185</v>
      </c>
      <c r="AJ19" s="18">
        <v>599</v>
      </c>
      <c r="AK19" s="18">
        <v>1</v>
      </c>
      <c r="AL19" s="18">
        <v>7</v>
      </c>
      <c r="AM19" s="18">
        <v>9</v>
      </c>
      <c r="AN19" s="18">
        <v>0</v>
      </c>
      <c r="AO19" s="18">
        <v>0</v>
      </c>
      <c r="AP19" s="18">
        <v>1</v>
      </c>
      <c r="AQ19" s="18">
        <v>1674</v>
      </c>
      <c r="AR19" s="18">
        <v>-427</v>
      </c>
      <c r="AS19" s="18">
        <v>0.25507797999999998</v>
      </c>
      <c r="AT19" s="18">
        <v>0.64314400999999999</v>
      </c>
      <c r="AU19" s="18">
        <v>0.24218100000000001</v>
      </c>
      <c r="AV19" s="18">
        <v>0.73536497000000001</v>
      </c>
      <c r="AW19" s="18">
        <v>8.0199000000000004E-4</v>
      </c>
      <c r="AX19" s="18">
        <v>6.4149999999999997E-3</v>
      </c>
      <c r="AY19" s="18">
        <v>1.0425E-2</v>
      </c>
      <c r="AZ19" s="18">
        <v>0</v>
      </c>
      <c r="BA19" s="18">
        <v>0</v>
      </c>
      <c r="BB19" s="18">
        <v>4.8119900000000004E-3</v>
      </c>
      <c r="BC19" s="18">
        <v>0.23067299999999999</v>
      </c>
      <c r="BD19" s="18">
        <v>0.74688297000000003</v>
      </c>
      <c r="BE19" s="18">
        <v>1.2469899999999999E-3</v>
      </c>
      <c r="BF19" s="18">
        <v>8.7279999999999996E-3</v>
      </c>
      <c r="BG19" s="18">
        <v>1.1221999999999999E-2</v>
      </c>
      <c r="BH19" s="18">
        <v>0</v>
      </c>
      <c r="BI19" s="18">
        <v>0</v>
      </c>
      <c r="BJ19" s="18">
        <v>1.2469899999999999E-3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 t="s">
        <v>4557</v>
      </c>
      <c r="BS19" s="18" t="s">
        <v>4499</v>
      </c>
      <c r="BT19" s="18" t="s">
        <v>4558</v>
      </c>
      <c r="BU19" s="18" t="s">
        <v>4559</v>
      </c>
      <c r="BV19" s="18">
        <v>3571522032.0700002</v>
      </c>
      <c r="BW19" s="19">
        <v>362774.23357699998</v>
      </c>
      <c r="BX19" s="24" t="s">
        <v>4717</v>
      </c>
      <c r="BY19" s="19" t="str">
        <f t="shared" si="3"/>
        <v>0400918</v>
      </c>
      <c r="CA19" s="17" t="s">
        <v>4717</v>
      </c>
      <c r="CB19" s="18" t="s">
        <v>8715</v>
      </c>
      <c r="CC19" s="19" t="s">
        <v>7329</v>
      </c>
    </row>
    <row r="20" spans="1:81" x14ac:dyDescent="0.25">
      <c r="A20" s="17">
        <v>841265</v>
      </c>
      <c r="B20" s="18">
        <v>2.585429</v>
      </c>
      <c r="C20" s="18" t="s">
        <v>1290</v>
      </c>
      <c r="D20" s="18" t="s">
        <v>4717</v>
      </c>
      <c r="E20" s="18" t="s">
        <v>4756</v>
      </c>
      <c r="F20" s="18" t="s">
        <v>1288</v>
      </c>
      <c r="G20" s="18" t="s">
        <v>4758</v>
      </c>
      <c r="H20" s="18" t="s">
        <v>1291</v>
      </c>
      <c r="I20" s="18" t="s">
        <v>4760</v>
      </c>
      <c r="J20" s="19">
        <v>1713</v>
      </c>
      <c r="K20" s="34" t="s">
        <v>8716</v>
      </c>
      <c r="M20" s="29" t="str">
        <f t="shared" si="0"/>
        <v>YES</v>
      </c>
      <c r="N20" s="11" t="str">
        <f t="shared" si="1"/>
        <v>YES</v>
      </c>
      <c r="O20" s="11" t="s">
        <v>4658</v>
      </c>
      <c r="P20" s="9">
        <f t="shared" si="2"/>
        <v>0.97508637298108469</v>
      </c>
      <c r="Q20" s="11" t="str">
        <f t="shared" si="4"/>
        <v>YES</v>
      </c>
      <c r="R20" s="11" t="s">
        <v>4658</v>
      </c>
      <c r="S20" s="30" t="s">
        <v>4658</v>
      </c>
      <c r="U20" s="17">
        <v>5</v>
      </c>
      <c r="V20" s="18">
        <v>34426</v>
      </c>
      <c r="W20" s="18">
        <v>15</v>
      </c>
      <c r="X20" s="18" t="s">
        <v>550</v>
      </c>
      <c r="Y20" s="18">
        <v>1247</v>
      </c>
      <c r="Z20" s="18">
        <v>302</v>
      </c>
      <c r="AA20" s="18">
        <v>917</v>
      </c>
      <c r="AB20" s="18">
        <v>1</v>
      </c>
      <c r="AC20" s="18">
        <v>8</v>
      </c>
      <c r="AD20" s="18">
        <v>13</v>
      </c>
      <c r="AE20" s="18">
        <v>0</v>
      </c>
      <c r="AF20" s="18">
        <v>0</v>
      </c>
      <c r="AG20" s="18">
        <v>6</v>
      </c>
      <c r="AH20" s="18">
        <v>802</v>
      </c>
      <c r="AI20" s="18">
        <v>185</v>
      </c>
      <c r="AJ20" s="18">
        <v>599</v>
      </c>
      <c r="AK20" s="18">
        <v>1</v>
      </c>
      <c r="AL20" s="18">
        <v>7</v>
      </c>
      <c r="AM20" s="18">
        <v>9</v>
      </c>
      <c r="AN20" s="18">
        <v>0</v>
      </c>
      <c r="AO20" s="18">
        <v>0</v>
      </c>
      <c r="AP20" s="18">
        <v>1</v>
      </c>
      <c r="AQ20" s="18">
        <v>1674</v>
      </c>
      <c r="AR20" s="18">
        <v>-427</v>
      </c>
      <c r="AS20" s="18">
        <v>0.25507797999999998</v>
      </c>
      <c r="AT20" s="18">
        <v>0.64314400999999999</v>
      </c>
      <c r="AU20" s="18">
        <v>0.24218100000000001</v>
      </c>
      <c r="AV20" s="18">
        <v>0.73536497000000001</v>
      </c>
      <c r="AW20" s="18">
        <v>8.0199000000000004E-4</v>
      </c>
      <c r="AX20" s="18">
        <v>6.4149999999999997E-3</v>
      </c>
      <c r="AY20" s="18">
        <v>1.0425E-2</v>
      </c>
      <c r="AZ20" s="18">
        <v>0</v>
      </c>
      <c r="BA20" s="18">
        <v>0</v>
      </c>
      <c r="BB20" s="18">
        <v>4.8119900000000004E-3</v>
      </c>
      <c r="BC20" s="18">
        <v>0.23067299999999999</v>
      </c>
      <c r="BD20" s="18">
        <v>0.74688297000000003</v>
      </c>
      <c r="BE20" s="18">
        <v>1.2469899999999999E-3</v>
      </c>
      <c r="BF20" s="18">
        <v>8.7279999999999996E-3</v>
      </c>
      <c r="BG20" s="18">
        <v>1.1221999999999999E-2</v>
      </c>
      <c r="BH20" s="18">
        <v>0</v>
      </c>
      <c r="BI20" s="18">
        <v>0</v>
      </c>
      <c r="BJ20" s="18">
        <v>1.2469899999999999E-3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 t="s">
        <v>4557</v>
      </c>
      <c r="BS20" s="18" t="s">
        <v>4499</v>
      </c>
      <c r="BT20" s="18" t="s">
        <v>4558</v>
      </c>
      <c r="BU20" s="18" t="s">
        <v>4559</v>
      </c>
      <c r="BV20" s="18">
        <v>70281908.797000006</v>
      </c>
      <c r="BW20" s="19">
        <v>41864.991223899997</v>
      </c>
      <c r="BX20" s="24" t="s">
        <v>4717</v>
      </c>
      <c r="BY20" s="19" t="str">
        <f t="shared" si="3"/>
        <v>0400918</v>
      </c>
      <c r="CA20" s="17" t="s">
        <v>4717</v>
      </c>
      <c r="CB20" s="18" t="s">
        <v>8716</v>
      </c>
      <c r="CC20" s="19" t="s">
        <v>7330</v>
      </c>
    </row>
    <row r="21" spans="1:81" x14ac:dyDescent="0.25">
      <c r="A21" s="17">
        <v>841190</v>
      </c>
      <c r="B21" s="18">
        <v>25.985927</v>
      </c>
      <c r="C21" s="18" t="s">
        <v>1281</v>
      </c>
      <c r="D21" s="18" t="s">
        <v>4717</v>
      </c>
      <c r="E21" s="18" t="s">
        <v>4756</v>
      </c>
      <c r="F21" s="18" t="s">
        <v>4758</v>
      </c>
      <c r="G21" s="18" t="s">
        <v>4758</v>
      </c>
      <c r="H21" s="18" t="s">
        <v>1282</v>
      </c>
      <c r="I21" s="18" t="s">
        <v>4760</v>
      </c>
      <c r="J21" s="19">
        <v>2221</v>
      </c>
      <c r="K21" s="50" t="s">
        <v>8717</v>
      </c>
      <c r="M21" s="29" t="str">
        <f t="shared" si="0"/>
        <v>YES</v>
      </c>
      <c r="N21" s="11" t="str">
        <f t="shared" si="1"/>
        <v>NO</v>
      </c>
      <c r="O21" s="11" t="s">
        <v>4658</v>
      </c>
      <c r="P21" s="9">
        <f t="shared" si="2"/>
        <v>0.99712593499523483</v>
      </c>
      <c r="Q21" s="11" t="str">
        <f t="shared" si="4"/>
        <v>YES</v>
      </c>
      <c r="R21" s="11" t="s">
        <v>4658</v>
      </c>
      <c r="S21" s="30" t="s">
        <v>4658</v>
      </c>
      <c r="U21" s="17">
        <v>18</v>
      </c>
      <c r="V21" s="18">
        <v>34235</v>
      </c>
      <c r="W21" s="18">
        <v>11</v>
      </c>
      <c r="X21" s="18" t="s">
        <v>546</v>
      </c>
      <c r="Y21" s="18">
        <v>4386</v>
      </c>
      <c r="Z21" s="18">
        <v>1561</v>
      </c>
      <c r="AA21" s="18">
        <v>2700</v>
      </c>
      <c r="AB21" s="18">
        <v>40</v>
      </c>
      <c r="AC21" s="18">
        <v>27</v>
      </c>
      <c r="AD21" s="18">
        <v>15</v>
      </c>
      <c r="AE21" s="18">
        <v>1</v>
      </c>
      <c r="AF21" s="18">
        <v>0</v>
      </c>
      <c r="AG21" s="18">
        <v>42</v>
      </c>
      <c r="AH21" s="18">
        <v>3034</v>
      </c>
      <c r="AI21" s="18">
        <v>945</v>
      </c>
      <c r="AJ21" s="18">
        <v>1997</v>
      </c>
      <c r="AK21" s="18">
        <v>30</v>
      </c>
      <c r="AL21" s="18">
        <v>22</v>
      </c>
      <c r="AM21" s="18">
        <v>13</v>
      </c>
      <c r="AN21" s="18">
        <v>1</v>
      </c>
      <c r="AO21" s="18">
        <v>0</v>
      </c>
      <c r="AP21" s="18">
        <v>26</v>
      </c>
      <c r="AQ21" s="18">
        <v>1674</v>
      </c>
      <c r="AR21" s="18">
        <v>2712</v>
      </c>
      <c r="AS21" s="18">
        <v>1.620072</v>
      </c>
      <c r="AT21" s="18">
        <v>0.69174599000000003</v>
      </c>
      <c r="AU21" s="18">
        <v>0.35590498999999998</v>
      </c>
      <c r="AV21" s="18">
        <v>0.61559498000000001</v>
      </c>
      <c r="AW21" s="18">
        <v>9.1199899999999997E-3</v>
      </c>
      <c r="AX21" s="18">
        <v>6.1559900000000001E-3</v>
      </c>
      <c r="AY21" s="18">
        <v>3.4199899999999999E-3</v>
      </c>
      <c r="AZ21" s="18">
        <v>2.2800000000000001E-4</v>
      </c>
      <c r="BA21" s="18">
        <v>0</v>
      </c>
      <c r="BB21" s="18">
        <v>9.5759999999999994E-3</v>
      </c>
      <c r="BC21" s="18">
        <v>0.31147000000000002</v>
      </c>
      <c r="BD21" s="18">
        <v>0.65820699000000005</v>
      </c>
      <c r="BE21" s="18">
        <v>9.8879899999999993E-3</v>
      </c>
      <c r="BF21" s="18">
        <v>7.2509999999999996E-3</v>
      </c>
      <c r="BG21" s="18">
        <v>4.2849899999999998E-3</v>
      </c>
      <c r="BH21" s="18">
        <v>3.3E-4</v>
      </c>
      <c r="BI21" s="18">
        <v>0</v>
      </c>
      <c r="BJ21" s="18">
        <v>8.5699899999999996E-3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 t="s">
        <v>4549</v>
      </c>
      <c r="BS21" s="18" t="s">
        <v>4550</v>
      </c>
      <c r="BT21" s="18" t="s">
        <v>4551</v>
      </c>
      <c r="BU21" s="18" t="s">
        <v>4552</v>
      </c>
      <c r="BV21" s="18">
        <v>722363962.18700004</v>
      </c>
      <c r="BW21" s="19">
        <v>206352.34240600001</v>
      </c>
      <c r="BX21" s="24" t="s">
        <v>4717</v>
      </c>
      <c r="BY21" s="19" t="str">
        <f t="shared" si="3"/>
        <v>0400919</v>
      </c>
      <c r="CA21" s="17" t="s">
        <v>4717</v>
      </c>
      <c r="CB21" s="18" t="s">
        <v>8713</v>
      </c>
      <c r="CC21" s="19" t="s">
        <v>7327</v>
      </c>
    </row>
  </sheetData>
  <mergeCells count="5">
    <mergeCell ref="A1:J1"/>
    <mergeCell ref="M1:S1"/>
    <mergeCell ref="U1:BW1"/>
    <mergeCell ref="CA1:CC1"/>
    <mergeCell ref="BX1:BY1"/>
  </mergeCells>
  <phoneticPr fontId="3" type="noConversion"/>
  <conditionalFormatting sqref="M1:M2">
    <cfRule type="cellIs" dxfId="253" priority="98" operator="equal">
      <formula>"""NO"""</formula>
    </cfRule>
  </conditionalFormatting>
  <conditionalFormatting sqref="N1:O2">
    <cfRule type="expression" dxfId="252" priority="97">
      <formula>"NO"</formula>
    </cfRule>
  </conditionalFormatting>
  <conditionalFormatting sqref="Q2">
    <cfRule type="expression" dxfId="251" priority="48">
      <formula>"NO"</formula>
    </cfRule>
  </conditionalFormatting>
  <conditionalFormatting sqref="M3">
    <cfRule type="cellIs" dxfId="250" priority="45" operator="equal">
      <formula>"""NO"""</formula>
    </cfRule>
  </conditionalFormatting>
  <conditionalFormatting sqref="M3">
    <cfRule type="cellIs" dxfId="249" priority="42" stopIfTrue="1" operator="equal">
      <formula>"Yes"</formula>
    </cfRule>
    <cfRule type="cellIs" dxfId="248" priority="43" stopIfTrue="1" operator="notEqual">
      <formula>"Yes"</formula>
    </cfRule>
  </conditionalFormatting>
  <conditionalFormatting sqref="M3">
    <cfRule type="cellIs" dxfId="247" priority="38" stopIfTrue="1" operator="equal">
      <formula>"Yes"</formula>
    </cfRule>
    <cfRule type="cellIs" dxfId="246" priority="39" stopIfTrue="1" operator="notEqual">
      <formula>"Yes"</formula>
    </cfRule>
  </conditionalFormatting>
  <conditionalFormatting sqref="M3">
    <cfRule type="expression" priority="37">
      <formula>"YES"</formula>
    </cfRule>
  </conditionalFormatting>
  <conditionalFormatting sqref="N3:O21">
    <cfRule type="cellIs" dxfId="245" priority="25" operator="equal">
      <formula>"""NO"""</formula>
    </cfRule>
  </conditionalFormatting>
  <conditionalFormatting sqref="N3:O21">
    <cfRule type="cellIs" dxfId="244" priority="23" stopIfTrue="1" operator="equal">
      <formula>"Yes"</formula>
    </cfRule>
    <cfRule type="cellIs" dxfId="243" priority="24" stopIfTrue="1" operator="notEqual">
      <formula>"Yes"</formula>
    </cfRule>
  </conditionalFormatting>
  <conditionalFormatting sqref="N3:O21">
    <cfRule type="cellIs" dxfId="242" priority="21" stopIfTrue="1" operator="equal">
      <formula>"Yes"</formula>
    </cfRule>
    <cfRule type="cellIs" dxfId="241" priority="22" stopIfTrue="1" operator="notEqual">
      <formula>"Yes"</formula>
    </cfRule>
  </conditionalFormatting>
  <conditionalFormatting sqref="N3:O21">
    <cfRule type="expression" priority="20">
      <formula>"YES"</formula>
    </cfRule>
  </conditionalFormatting>
  <conditionalFormatting sqref="Q3:R21">
    <cfRule type="cellIs" dxfId="240" priority="19" operator="equal">
      <formula>"""NO"""</formula>
    </cfRule>
  </conditionalFormatting>
  <conditionalFormatting sqref="Q3:R21">
    <cfRule type="cellIs" dxfId="239" priority="17" stopIfTrue="1" operator="equal">
      <formula>"Yes"</formula>
    </cfRule>
    <cfRule type="cellIs" dxfId="238" priority="18" stopIfTrue="1" operator="notEqual">
      <formula>"Yes"</formula>
    </cfRule>
  </conditionalFormatting>
  <conditionalFormatting sqref="Q3:R21">
    <cfRule type="cellIs" dxfId="237" priority="15" stopIfTrue="1" operator="equal">
      <formula>"Yes"</formula>
    </cfRule>
    <cfRule type="cellIs" dxfId="236" priority="16" stopIfTrue="1" operator="notEqual">
      <formula>"Yes"</formula>
    </cfRule>
  </conditionalFormatting>
  <conditionalFormatting sqref="Q3:R21">
    <cfRule type="expression" priority="14">
      <formula>"YES"</formula>
    </cfRule>
  </conditionalFormatting>
  <conditionalFormatting sqref="P3:P21">
    <cfRule type="cellIs" dxfId="235" priority="11" operator="between">
      <formula>0.9700001</formula>
      <formula>1.0299999</formula>
    </cfRule>
    <cfRule type="cellIs" dxfId="234" priority="12" operator="lessThan">
      <formula>0.97</formula>
    </cfRule>
    <cfRule type="cellIs" dxfId="233" priority="13" operator="greaterThan">
      <formula>1.03</formula>
    </cfRule>
  </conditionalFormatting>
  <conditionalFormatting sqref="M4:M21">
    <cfRule type="cellIs" dxfId="232" priority="10" operator="equal">
      <formula>"""NO"""</formula>
    </cfRule>
  </conditionalFormatting>
  <conditionalFormatting sqref="M4:M21">
    <cfRule type="cellIs" dxfId="231" priority="8" stopIfTrue="1" operator="equal">
      <formula>"Yes"</formula>
    </cfRule>
    <cfRule type="cellIs" dxfId="230" priority="9" stopIfTrue="1" operator="notEqual">
      <formula>"Yes"</formula>
    </cfRule>
  </conditionalFormatting>
  <conditionalFormatting sqref="M4:M21">
    <cfRule type="cellIs" dxfId="229" priority="6" stopIfTrue="1" operator="equal">
      <formula>"Yes"</formula>
    </cfRule>
    <cfRule type="cellIs" dxfId="228" priority="7" stopIfTrue="1" operator="notEqual">
      <formula>"Yes"</formula>
    </cfRule>
  </conditionalFormatting>
  <conditionalFormatting sqref="M4:M21">
    <cfRule type="expression" priority="5">
      <formula>"YES"</formula>
    </cfRule>
  </conditionalFormatting>
  <conditionalFormatting sqref="S3:S21">
    <cfRule type="cellIs" dxfId="227" priority="3" stopIfTrue="1" operator="equal">
      <formula>"Yes"</formula>
    </cfRule>
    <cfRule type="cellIs" dxfId="226" priority="4" stopIfTrue="1" operator="notEqual">
      <formula>"Yes"</formula>
    </cfRule>
  </conditionalFormatting>
  <conditionalFormatting sqref="S3:S21">
    <cfRule type="cellIs" dxfId="225" priority="1" stopIfTrue="1" operator="equal">
      <formula>"Yes"</formula>
    </cfRule>
    <cfRule type="cellIs" dxfId="224" priority="2" stopIfTrue="1" operator="notEqual">
      <formula>"Yes"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Q2" sqref="Q1:Q1048576"/>
    </sheetView>
  </sheetViews>
  <sheetFormatPr defaultRowHeight="15" x14ac:dyDescent="0.25"/>
  <cols>
    <col min="1" max="1" width="9.140625" style="17"/>
    <col min="2" max="9" width="9.140625" style="18"/>
    <col min="10" max="10" width="9.140625" style="19"/>
    <col min="11" max="11" width="13.42578125" style="34" bestFit="1" customWidth="1"/>
    <col min="12" max="12" width="2.5703125" style="13" customWidth="1"/>
    <col min="13" max="13" width="28.28515625" style="17" bestFit="1" customWidth="1"/>
    <col min="14" max="14" width="17" style="19" bestFit="1" customWidth="1"/>
    <col min="15" max="15" width="2.5703125" style="13" customWidth="1"/>
    <col min="16" max="16" width="9.140625" style="17"/>
    <col min="17" max="17" width="13.42578125" style="18" bestFit="1" customWidth="1"/>
    <col min="18" max="18" width="18.7109375" style="19" bestFit="1" customWidth="1"/>
  </cols>
  <sheetData>
    <row r="1" spans="1:18" s="40" customFormat="1" x14ac:dyDescent="0.25">
      <c r="A1" s="112" t="s">
        <v>4653</v>
      </c>
      <c r="B1" s="113"/>
      <c r="C1" s="113"/>
      <c r="D1" s="113"/>
      <c r="E1" s="113"/>
      <c r="F1" s="113"/>
      <c r="G1" s="113"/>
      <c r="H1" s="113"/>
      <c r="I1" s="113"/>
      <c r="J1" s="114"/>
      <c r="K1" s="38" t="s">
        <v>8456</v>
      </c>
      <c r="L1" s="39"/>
      <c r="M1" s="121" t="s">
        <v>4654</v>
      </c>
      <c r="N1" s="123"/>
      <c r="O1" s="39"/>
      <c r="P1" s="121" t="s">
        <v>8308</v>
      </c>
      <c r="Q1" s="122"/>
      <c r="R1" s="123"/>
    </row>
    <row r="2" spans="1:18" s="40" customFormat="1" x14ac:dyDescent="0.25">
      <c r="A2" s="42" t="s">
        <v>4744</v>
      </c>
      <c r="B2" s="44" t="s">
        <v>4745</v>
      </c>
      <c r="C2" s="44" t="s">
        <v>4747</v>
      </c>
      <c r="D2" s="44" t="s">
        <v>4748</v>
      </c>
      <c r="E2" s="44" t="s">
        <v>4749</v>
      </c>
      <c r="F2" s="44" t="s">
        <v>4750</v>
      </c>
      <c r="G2" s="44" t="s">
        <v>4751</v>
      </c>
      <c r="H2" s="44" t="s">
        <v>4752</v>
      </c>
      <c r="I2" s="44" t="s">
        <v>4753</v>
      </c>
      <c r="J2" s="43" t="s">
        <v>4754</v>
      </c>
      <c r="K2" s="41" t="s">
        <v>8459</v>
      </c>
      <c r="L2" s="39"/>
      <c r="M2" s="42" t="s">
        <v>8450</v>
      </c>
      <c r="N2" s="43" t="s">
        <v>8451</v>
      </c>
      <c r="O2" s="39"/>
      <c r="P2" s="42" t="s">
        <v>7146</v>
      </c>
      <c r="Q2" s="44" t="s">
        <v>8459</v>
      </c>
      <c r="R2" s="43" t="s">
        <v>7147</v>
      </c>
    </row>
    <row r="3" spans="1:18" x14ac:dyDescent="0.25">
      <c r="A3" s="17">
        <v>841553</v>
      </c>
      <c r="B3" s="18">
        <v>426.74660699999998</v>
      </c>
      <c r="C3" s="18" t="s">
        <v>1332</v>
      </c>
      <c r="D3" s="18" t="s">
        <v>4719</v>
      </c>
      <c r="E3" s="18" t="s">
        <v>4756</v>
      </c>
      <c r="F3" s="18" t="s">
        <v>1323</v>
      </c>
      <c r="G3" s="18" t="s">
        <v>4758</v>
      </c>
      <c r="H3" s="18" t="s">
        <v>1333</v>
      </c>
      <c r="I3" s="18" t="s">
        <v>4760</v>
      </c>
      <c r="J3" s="19">
        <v>31</v>
      </c>
      <c r="K3" s="34" t="s">
        <v>8718</v>
      </c>
      <c r="M3" s="27" t="s">
        <v>4658</v>
      </c>
      <c r="N3" s="37" t="s">
        <v>4658</v>
      </c>
      <c r="P3" s="17" t="s">
        <v>4719</v>
      </c>
      <c r="Q3" s="18" t="s">
        <v>8718</v>
      </c>
      <c r="R3" s="19" t="s">
        <v>3347</v>
      </c>
    </row>
    <row r="4" spans="1:18" x14ac:dyDescent="0.25">
      <c r="A4" s="17">
        <v>841603</v>
      </c>
      <c r="B4" s="18">
        <v>707.72184500000003</v>
      </c>
      <c r="C4" s="18" t="s">
        <v>1339</v>
      </c>
      <c r="D4" s="18" t="s">
        <v>4719</v>
      </c>
      <c r="E4" s="18" t="s">
        <v>4756</v>
      </c>
      <c r="F4" s="18" t="s">
        <v>1323</v>
      </c>
      <c r="G4" s="18" t="s">
        <v>4758</v>
      </c>
      <c r="H4" s="18" t="s">
        <v>1340</v>
      </c>
      <c r="I4" s="18" t="s">
        <v>4760</v>
      </c>
      <c r="J4" s="19">
        <v>45</v>
      </c>
      <c r="K4" s="34" t="s">
        <v>8719</v>
      </c>
      <c r="M4" s="27" t="s">
        <v>4658</v>
      </c>
      <c r="N4" s="37" t="s">
        <v>4658</v>
      </c>
      <c r="P4" s="17" t="s">
        <v>4719</v>
      </c>
      <c r="Q4" s="18" t="s">
        <v>8719</v>
      </c>
      <c r="R4" s="19" t="s">
        <v>3348</v>
      </c>
    </row>
    <row r="5" spans="1:18" x14ac:dyDescent="0.25">
      <c r="A5" s="17">
        <v>841489</v>
      </c>
      <c r="B5" s="18">
        <v>83.308503999999999</v>
      </c>
      <c r="C5" s="18" t="s">
        <v>1325</v>
      </c>
      <c r="D5" s="18" t="s">
        <v>4719</v>
      </c>
      <c r="E5" s="18" t="s">
        <v>4756</v>
      </c>
      <c r="F5" s="18" t="s">
        <v>1323</v>
      </c>
      <c r="G5" s="18" t="s">
        <v>4758</v>
      </c>
      <c r="H5" s="18" t="s">
        <v>1326</v>
      </c>
      <c r="I5" s="18" t="s">
        <v>4760</v>
      </c>
      <c r="J5" s="19">
        <v>2013</v>
      </c>
      <c r="K5" s="34" t="s">
        <v>8720</v>
      </c>
      <c r="M5" s="27" t="s">
        <v>4658</v>
      </c>
      <c r="N5" s="37" t="s">
        <v>4658</v>
      </c>
      <c r="P5" s="17" t="s">
        <v>4719</v>
      </c>
      <c r="Q5" s="18" t="s">
        <v>8720</v>
      </c>
      <c r="R5" s="19" t="s">
        <v>3349</v>
      </c>
    </row>
    <row r="6" spans="1:18" x14ac:dyDescent="0.25">
      <c r="A6" s="17">
        <v>841587</v>
      </c>
      <c r="B6" s="18">
        <v>141.34193099999999</v>
      </c>
      <c r="C6" s="18" t="s">
        <v>1337</v>
      </c>
      <c r="D6" s="18" t="s">
        <v>4719</v>
      </c>
      <c r="E6" s="18" t="s">
        <v>4756</v>
      </c>
      <c r="F6" s="18" t="s">
        <v>1323</v>
      </c>
      <c r="G6" s="18" t="s">
        <v>4758</v>
      </c>
      <c r="H6" s="18" t="s">
        <v>1338</v>
      </c>
      <c r="I6" s="18" t="s">
        <v>4760</v>
      </c>
      <c r="J6" s="19">
        <v>866</v>
      </c>
      <c r="K6" s="34" t="s">
        <v>8721</v>
      </c>
      <c r="M6" s="27" t="s">
        <v>4658</v>
      </c>
      <c r="N6" s="37" t="s">
        <v>4658</v>
      </c>
      <c r="P6" s="17" t="s">
        <v>4719</v>
      </c>
      <c r="Q6" s="18" t="s">
        <v>8721</v>
      </c>
      <c r="R6" s="19" t="s">
        <v>3350</v>
      </c>
    </row>
    <row r="7" spans="1:18" x14ac:dyDescent="0.25">
      <c r="A7" s="17">
        <v>841467</v>
      </c>
      <c r="B7" s="18">
        <v>45.284784000000002</v>
      </c>
      <c r="C7" s="18" t="s">
        <v>1322</v>
      </c>
      <c r="D7" s="18" t="s">
        <v>4719</v>
      </c>
      <c r="E7" s="18" t="s">
        <v>4756</v>
      </c>
      <c r="F7" s="18" t="s">
        <v>1323</v>
      </c>
      <c r="G7" s="18" t="s">
        <v>4758</v>
      </c>
      <c r="H7" s="18" t="s">
        <v>1324</v>
      </c>
      <c r="I7" s="18" t="s">
        <v>4760</v>
      </c>
      <c r="J7" s="19">
        <v>2230</v>
      </c>
      <c r="K7" s="34" t="s">
        <v>8722</v>
      </c>
      <c r="M7" s="27" t="s">
        <v>4658</v>
      </c>
      <c r="N7" s="37" t="s">
        <v>4658</v>
      </c>
      <c r="P7" s="17" t="s">
        <v>4719</v>
      </c>
      <c r="Q7" s="18" t="s">
        <v>8722</v>
      </c>
      <c r="R7" s="19" t="s">
        <v>3351</v>
      </c>
    </row>
    <row r="8" spans="1:18" x14ac:dyDescent="0.25">
      <c r="A8" s="17">
        <v>841571</v>
      </c>
      <c r="B8" s="18">
        <v>1.306332</v>
      </c>
      <c r="C8" s="18" t="s">
        <v>1334</v>
      </c>
      <c r="D8" s="18" t="s">
        <v>4719</v>
      </c>
      <c r="E8" s="18" t="s">
        <v>4756</v>
      </c>
      <c r="F8" s="18" t="s">
        <v>1323</v>
      </c>
      <c r="G8" s="18" t="s">
        <v>1335</v>
      </c>
      <c r="H8" s="18" t="s">
        <v>1336</v>
      </c>
      <c r="I8" s="18" t="s">
        <v>4760</v>
      </c>
      <c r="J8" s="19">
        <v>664</v>
      </c>
      <c r="K8" s="34" t="s">
        <v>8723</v>
      </c>
      <c r="M8" s="27" t="s">
        <v>4658</v>
      </c>
      <c r="N8" s="37" t="s">
        <v>4658</v>
      </c>
      <c r="P8" s="17" t="s">
        <v>4719</v>
      </c>
      <c r="Q8" s="18" t="s">
        <v>8723</v>
      </c>
      <c r="R8" s="19" t="s">
        <v>3352</v>
      </c>
    </row>
    <row r="9" spans="1:18" x14ac:dyDescent="0.25">
      <c r="A9" s="17">
        <v>841533</v>
      </c>
      <c r="B9" s="18">
        <v>128.053753</v>
      </c>
      <c r="C9" s="18" t="s">
        <v>1330</v>
      </c>
      <c r="D9" s="18" t="s">
        <v>4719</v>
      </c>
      <c r="E9" s="18" t="s">
        <v>4756</v>
      </c>
      <c r="F9" s="18" t="s">
        <v>1328</v>
      </c>
      <c r="G9" s="18" t="s">
        <v>4758</v>
      </c>
      <c r="H9" s="18" t="s">
        <v>1331</v>
      </c>
      <c r="I9" s="18" t="s">
        <v>4760</v>
      </c>
      <c r="J9" s="19">
        <v>1056</v>
      </c>
      <c r="K9" s="34" t="s">
        <v>8724</v>
      </c>
      <c r="M9" s="27" t="s">
        <v>4658</v>
      </c>
      <c r="N9" s="37" t="s">
        <v>4658</v>
      </c>
      <c r="P9" s="17" t="s">
        <v>4719</v>
      </c>
      <c r="Q9" s="18" t="s">
        <v>8724</v>
      </c>
      <c r="R9" s="19" t="s">
        <v>3353</v>
      </c>
    </row>
    <row r="10" spans="1:18" x14ac:dyDescent="0.25">
      <c r="A10" s="17">
        <v>841513</v>
      </c>
      <c r="B10" s="18">
        <v>315.54828900000001</v>
      </c>
      <c r="C10" s="18" t="s">
        <v>1327</v>
      </c>
      <c r="D10" s="18" t="s">
        <v>4719</v>
      </c>
      <c r="E10" s="18" t="s">
        <v>4756</v>
      </c>
      <c r="F10" s="18" t="s">
        <v>1328</v>
      </c>
      <c r="G10" s="18" t="s">
        <v>4758</v>
      </c>
      <c r="H10" s="18" t="s">
        <v>1329</v>
      </c>
      <c r="I10" s="18" t="s">
        <v>4760</v>
      </c>
      <c r="J10" s="19">
        <v>1532</v>
      </c>
      <c r="K10" s="34" t="s">
        <v>8725</v>
      </c>
      <c r="M10" s="27" t="s">
        <v>4658</v>
      </c>
      <c r="N10" s="37" t="s">
        <v>4658</v>
      </c>
      <c r="P10" s="17" t="s">
        <v>4719</v>
      </c>
      <c r="Q10" s="18" t="s">
        <v>8725</v>
      </c>
      <c r="R10" s="19" t="s">
        <v>3354</v>
      </c>
    </row>
  </sheetData>
  <mergeCells count="3">
    <mergeCell ref="P1:R1"/>
    <mergeCell ref="A1:J1"/>
    <mergeCell ref="M1:N1"/>
  </mergeCells>
  <phoneticPr fontId="3" type="noConversion"/>
  <conditionalFormatting sqref="M3:N10">
    <cfRule type="expression" dxfId="223" priority="10">
      <formula>"NO"</formula>
    </cfRule>
  </conditionalFormatting>
  <conditionalFormatting sqref="M3:N10">
    <cfRule type="cellIs" dxfId="222" priority="8" stopIfTrue="1" operator="equal">
      <formula>"Yes"</formula>
    </cfRule>
    <cfRule type="cellIs" dxfId="221" priority="9" stopIfTrue="1" operator="notEqual">
      <formula>"Yes"</formula>
    </cfRule>
  </conditionalFormatting>
  <conditionalFormatting sqref="M3:N10">
    <cfRule type="cellIs" dxfId="220" priority="6" stopIfTrue="1" operator="equal">
      <formula>"Yes"</formula>
    </cfRule>
    <cfRule type="cellIs" dxfId="219" priority="7" stopIfTrue="1" operator="notEqual">
      <formula>"Yes"</formula>
    </cfRule>
  </conditionalFormatting>
  <conditionalFormatting sqref="M3:N10">
    <cfRule type="cellIs" dxfId="218" priority="1" stopIfTrue="1" operator="equal">
      <formula>"Yes"</formula>
    </cfRule>
    <cfRule type="cellIs" dxfId="217" priority="2" stopIfTrue="1" operator="notEqual">
      <formula>"Yes"</formula>
    </cfRule>
  </conditionalFormatting>
  <conditionalFormatting sqref="M3:N10">
    <cfRule type="expression" dxfId="216" priority="5">
      <formula>"NO"</formula>
    </cfRule>
  </conditionalFormatting>
  <conditionalFormatting sqref="M3:N10">
    <cfRule type="cellIs" dxfId="215" priority="3" stopIfTrue="1" operator="equal">
      <formula>"Yes"</formula>
    </cfRule>
    <cfRule type="cellIs" dxfId="214" priority="4" stopIfTrue="1" operator="notEqual">
      <formula>"Yes"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opLeftCell="I1" workbookViewId="0">
      <selection activeCell="AF2" sqref="AF1:AF1048576"/>
    </sheetView>
  </sheetViews>
  <sheetFormatPr defaultRowHeight="15" x14ac:dyDescent="0.25"/>
  <cols>
    <col min="8" max="8" width="10.140625" bestFit="1" customWidth="1"/>
    <col min="11" max="11" width="13.42578125" style="34" bestFit="1" customWidth="1"/>
    <col min="12" max="12" width="3.140625" style="56" customWidth="1"/>
    <col min="13" max="13" width="11.42578125" style="57" bestFit="1" customWidth="1"/>
    <col min="14" max="14" width="12.140625" style="61" bestFit="1" customWidth="1"/>
    <col min="15" max="15" width="13.140625" style="61" bestFit="1" customWidth="1"/>
    <col min="16" max="16" width="13.140625" style="61" customWidth="1"/>
    <col min="17" max="17" width="13.42578125" style="61" bestFit="1" customWidth="1"/>
    <col min="18" max="18" width="14.5703125" style="59" bestFit="1" customWidth="1"/>
    <col min="19" max="19" width="3.140625" style="60" customWidth="1"/>
    <col min="20" max="20" width="3" style="57" bestFit="1" customWidth="1"/>
    <col min="21" max="21" width="13.140625" style="61" bestFit="1" customWidth="1"/>
    <col min="22" max="22" width="23.140625" style="61" bestFit="1" customWidth="1"/>
    <col min="23" max="24" width="10.7109375" style="61" bestFit="1" customWidth="1"/>
    <col min="25" max="25" width="12" style="61" bestFit="1" customWidth="1"/>
    <col min="26" max="26" width="12" style="59" bestFit="1" customWidth="1"/>
    <col min="27" max="27" width="7.7109375" style="57" customWidth="1"/>
    <col min="28" max="28" width="8.7109375" style="58" customWidth="1"/>
    <col min="29" max="29" width="13.42578125" style="59" customWidth="1"/>
    <col min="30" max="30" width="4.140625" style="60" customWidth="1"/>
    <col min="31" max="31" width="9.140625" style="17"/>
    <col min="32" max="32" width="9.140625" style="18"/>
    <col min="33" max="33" width="15.28515625" style="19" bestFit="1" customWidth="1"/>
  </cols>
  <sheetData>
    <row r="1" spans="1:33" s="40" customFormat="1" x14ac:dyDescent="0.25">
      <c r="A1" s="124" t="s">
        <v>4653</v>
      </c>
      <c r="B1" s="124"/>
      <c r="C1" s="124"/>
      <c r="D1" s="124"/>
      <c r="E1" s="124"/>
      <c r="F1" s="124"/>
      <c r="G1" s="124"/>
      <c r="H1" s="124"/>
      <c r="I1" s="124"/>
      <c r="J1" s="124"/>
      <c r="K1" s="33" t="s">
        <v>8456</v>
      </c>
      <c r="L1" s="62"/>
      <c r="M1" s="118" t="s">
        <v>4654</v>
      </c>
      <c r="N1" s="119"/>
      <c r="O1" s="119"/>
      <c r="P1" s="119"/>
      <c r="Q1" s="119"/>
      <c r="R1" s="120"/>
      <c r="S1" s="63"/>
      <c r="T1" s="125" t="s">
        <v>4655</v>
      </c>
      <c r="U1" s="126"/>
      <c r="V1" s="126"/>
      <c r="W1" s="126"/>
      <c r="X1" s="126"/>
      <c r="Y1" s="126"/>
      <c r="Z1" s="127"/>
      <c r="AA1" s="115" t="s">
        <v>8464</v>
      </c>
      <c r="AB1" s="116"/>
      <c r="AC1" s="117"/>
      <c r="AD1" s="63"/>
      <c r="AE1" s="121" t="s">
        <v>8308</v>
      </c>
      <c r="AF1" s="122"/>
      <c r="AG1" s="123"/>
    </row>
    <row r="2" spans="1:33" s="40" customFormat="1" x14ac:dyDescent="0.25">
      <c r="A2" s="40" t="s">
        <v>4744</v>
      </c>
      <c r="B2" s="40" t="s">
        <v>4745</v>
      </c>
      <c r="C2" s="40" t="s">
        <v>4747</v>
      </c>
      <c r="D2" s="40" t="s">
        <v>4748</v>
      </c>
      <c r="E2" s="40" t="s">
        <v>4749</v>
      </c>
      <c r="F2" s="40" t="s">
        <v>4750</v>
      </c>
      <c r="G2" s="40" t="s">
        <v>4751</v>
      </c>
      <c r="H2" s="40" t="s">
        <v>4752</v>
      </c>
      <c r="I2" s="40" t="s">
        <v>4753</v>
      </c>
      <c r="J2" s="40" t="s">
        <v>4754</v>
      </c>
      <c r="K2" s="34" t="s">
        <v>8459</v>
      </c>
      <c r="L2" s="62"/>
      <c r="M2" s="48" t="s">
        <v>4651</v>
      </c>
      <c r="N2" s="49" t="s">
        <v>4650</v>
      </c>
      <c r="O2" s="49" t="s">
        <v>4652</v>
      </c>
      <c r="P2" s="49" t="s">
        <v>8455</v>
      </c>
      <c r="Q2" s="49" t="s">
        <v>4657</v>
      </c>
      <c r="R2" s="28" t="s">
        <v>4656</v>
      </c>
      <c r="S2" s="63"/>
      <c r="T2" s="42" t="s">
        <v>4744</v>
      </c>
      <c r="U2" s="44" t="s">
        <v>4031</v>
      </c>
      <c r="V2" s="44" t="s">
        <v>4440</v>
      </c>
      <c r="W2" s="44" t="s">
        <v>1743</v>
      </c>
      <c r="X2" s="44" t="s">
        <v>4754</v>
      </c>
      <c r="Y2" s="44" t="s">
        <v>4373</v>
      </c>
      <c r="Z2" s="43" t="s">
        <v>4374</v>
      </c>
      <c r="AA2" s="21"/>
      <c r="AB2" s="22"/>
      <c r="AC2" s="23"/>
      <c r="AD2" s="63"/>
      <c r="AE2" s="42" t="s">
        <v>7146</v>
      </c>
      <c r="AF2" s="44" t="s">
        <v>8459</v>
      </c>
      <c r="AG2" s="43" t="s">
        <v>7147</v>
      </c>
    </row>
    <row r="3" spans="1:33" x14ac:dyDescent="0.25">
      <c r="A3">
        <v>841644</v>
      </c>
      <c r="B3">
        <v>56.129494999999999</v>
      </c>
      <c r="C3" t="s">
        <v>1364</v>
      </c>
      <c r="D3" t="s">
        <v>4721</v>
      </c>
      <c r="E3" t="s">
        <v>4756</v>
      </c>
      <c r="F3" t="s">
        <v>1342</v>
      </c>
      <c r="G3" t="s">
        <v>4758</v>
      </c>
      <c r="H3" t="s">
        <v>1365</v>
      </c>
      <c r="I3" t="s">
        <v>4760</v>
      </c>
      <c r="J3">
        <v>4633</v>
      </c>
      <c r="K3" s="34" t="s">
        <v>8726</v>
      </c>
      <c r="M3" s="29" t="str">
        <f t="shared" ref="M3:M14" si="0">IF(C3=AC3,"YES","NO")</f>
        <v>YES</v>
      </c>
      <c r="N3" s="9" t="s">
        <v>4658</v>
      </c>
      <c r="O3" s="9">
        <f t="shared" ref="O3:O14" si="1">(B3*(5280*5280))/Z3</f>
        <v>0.98022965343756108</v>
      </c>
      <c r="P3" s="9" t="str">
        <f>IF(O3&gt;0.970001,IF(O3&lt;1.02999,"YES","NO"),"NO")</f>
        <v>YES</v>
      </c>
      <c r="Q3" s="9" t="s">
        <v>4658</v>
      </c>
      <c r="R3" s="30" t="s">
        <v>4658</v>
      </c>
      <c r="T3" s="17">
        <v>11</v>
      </c>
      <c r="U3" s="18" t="s">
        <v>1763</v>
      </c>
      <c r="V3" s="18" t="s">
        <v>1745</v>
      </c>
      <c r="W3" s="18" t="s">
        <v>1746</v>
      </c>
      <c r="X3" s="18">
        <v>3220</v>
      </c>
      <c r="Y3" s="18">
        <v>283483.95499</v>
      </c>
      <c r="Z3" s="19">
        <v>1596361126.1099999</v>
      </c>
      <c r="AA3" s="57" t="str">
        <f t="shared" ref="AA3:AA14" si="2">LEFT(U3,2)</f>
        <v>51</v>
      </c>
      <c r="AB3" s="58" t="s">
        <v>4721</v>
      </c>
      <c r="AC3" s="59" t="str">
        <f>CONCATENATE(AB3,AA3)</f>
        <v>0401251</v>
      </c>
      <c r="AE3" s="17" t="s">
        <v>4721</v>
      </c>
      <c r="AF3" s="18" t="s">
        <v>8726</v>
      </c>
      <c r="AG3" s="19" t="s">
        <v>3355</v>
      </c>
    </row>
    <row r="4" spans="1:33" x14ac:dyDescent="0.25">
      <c r="A4">
        <v>841624</v>
      </c>
      <c r="B4">
        <v>332.07443000000001</v>
      </c>
      <c r="C4" t="s">
        <v>1362</v>
      </c>
      <c r="D4" t="s">
        <v>4721</v>
      </c>
      <c r="E4" t="s">
        <v>4756</v>
      </c>
      <c r="F4" t="s">
        <v>1342</v>
      </c>
      <c r="G4" t="s">
        <v>4758</v>
      </c>
      <c r="H4" t="s">
        <v>1363</v>
      </c>
      <c r="I4" t="s">
        <v>4760</v>
      </c>
      <c r="J4">
        <v>1266</v>
      </c>
      <c r="K4" s="34" t="s">
        <v>8727</v>
      </c>
      <c r="M4" s="29" t="str">
        <f t="shared" si="0"/>
        <v>YES</v>
      </c>
      <c r="N4" s="9" t="s">
        <v>4658</v>
      </c>
      <c r="O4" s="9">
        <f t="shared" si="1"/>
        <v>1.0755260466797212</v>
      </c>
      <c r="P4" s="9" t="str">
        <f t="shared" ref="P4:P14" si="3">IF(O4&gt;0.970001,IF(O4&lt;1.02999,"YES","NO"),"NO")</f>
        <v>NO</v>
      </c>
      <c r="Q4" s="9" t="s">
        <v>4658</v>
      </c>
      <c r="R4" s="30" t="s">
        <v>4658</v>
      </c>
      <c r="T4" s="17">
        <v>1</v>
      </c>
      <c r="U4" s="18" t="s">
        <v>1744</v>
      </c>
      <c r="V4" s="18" t="s">
        <v>1745</v>
      </c>
      <c r="W4" s="18" t="s">
        <v>1746</v>
      </c>
      <c r="X4" s="18">
        <v>1439</v>
      </c>
      <c r="Y4" s="18">
        <v>523740.17126500001</v>
      </c>
      <c r="Z4" s="19">
        <v>8607605383.3299999</v>
      </c>
      <c r="AA4" s="57" t="str">
        <f t="shared" si="2"/>
        <v>52</v>
      </c>
      <c r="AB4" s="58" t="s">
        <v>4721</v>
      </c>
      <c r="AC4" s="59" t="str">
        <f t="shared" ref="AC4:AC14" si="4">CONCATENATE(AB4,AA4)</f>
        <v>0401252</v>
      </c>
      <c r="AE4" s="17" t="s">
        <v>4721</v>
      </c>
      <c r="AF4" s="18" t="s">
        <v>8727</v>
      </c>
      <c r="AG4" s="19" t="s">
        <v>3356</v>
      </c>
    </row>
    <row r="5" spans="1:33" x14ac:dyDescent="0.25">
      <c r="A5">
        <v>877468</v>
      </c>
      <c r="B5">
        <v>21.028002999999998</v>
      </c>
      <c r="C5" t="s">
        <v>1358</v>
      </c>
      <c r="D5" t="s">
        <v>4721</v>
      </c>
      <c r="E5" t="s">
        <v>4756</v>
      </c>
      <c r="F5" t="s">
        <v>1342</v>
      </c>
      <c r="G5" t="s">
        <v>4758</v>
      </c>
      <c r="H5" t="s">
        <v>1359</v>
      </c>
      <c r="I5" t="s">
        <v>4760</v>
      </c>
      <c r="J5">
        <v>1181</v>
      </c>
      <c r="K5" s="34" t="s">
        <v>8728</v>
      </c>
      <c r="M5" s="29" t="str">
        <f t="shared" si="0"/>
        <v>YES</v>
      </c>
      <c r="N5" s="9" t="s">
        <v>4658</v>
      </c>
      <c r="O5" s="9">
        <f t="shared" si="1"/>
        <v>0.93077560879502308</v>
      </c>
      <c r="P5" s="9" t="str">
        <f t="shared" si="3"/>
        <v>NO</v>
      </c>
      <c r="Q5" s="9" t="s">
        <v>8449</v>
      </c>
      <c r="R5" s="30" t="s">
        <v>4658</v>
      </c>
      <c r="T5" s="17">
        <v>0</v>
      </c>
      <c r="U5" s="18" t="s">
        <v>1764</v>
      </c>
      <c r="V5" s="18" t="s">
        <v>1745</v>
      </c>
      <c r="W5" s="18" t="s">
        <v>1760</v>
      </c>
      <c r="X5" s="18">
        <v>962</v>
      </c>
      <c r="Y5" s="18">
        <v>136906.38243600001</v>
      </c>
      <c r="Z5" s="19">
        <v>629826430.01800001</v>
      </c>
      <c r="AA5" s="57" t="str">
        <f t="shared" si="2"/>
        <v>53</v>
      </c>
      <c r="AB5" s="58" t="s">
        <v>4721</v>
      </c>
      <c r="AC5" s="59" t="str">
        <f t="shared" si="4"/>
        <v>0401253</v>
      </c>
      <c r="AE5" s="17" t="s">
        <v>4721</v>
      </c>
      <c r="AF5" s="18" t="s">
        <v>8728</v>
      </c>
      <c r="AG5" s="19" t="s">
        <v>3357</v>
      </c>
    </row>
    <row r="6" spans="1:33" x14ac:dyDescent="0.25">
      <c r="A6">
        <v>942432</v>
      </c>
      <c r="B6">
        <v>341.17826100000002</v>
      </c>
      <c r="C6" t="s">
        <v>1346</v>
      </c>
      <c r="D6" t="s">
        <v>4721</v>
      </c>
      <c r="E6" t="s">
        <v>4756</v>
      </c>
      <c r="F6" t="s">
        <v>1342</v>
      </c>
      <c r="G6" t="s">
        <v>4758</v>
      </c>
      <c r="H6" t="s">
        <v>1347</v>
      </c>
      <c r="I6" t="s">
        <v>4760</v>
      </c>
      <c r="J6">
        <v>2491</v>
      </c>
      <c r="K6" s="34" t="s">
        <v>8729</v>
      </c>
      <c r="M6" s="29" t="str">
        <f t="shared" si="0"/>
        <v>YES</v>
      </c>
      <c r="N6" s="9" t="s">
        <v>4658</v>
      </c>
      <c r="O6" s="9">
        <f t="shared" si="1"/>
        <v>1.003164011596221</v>
      </c>
      <c r="P6" s="9" t="str">
        <f t="shared" si="3"/>
        <v>YES</v>
      </c>
      <c r="Q6" s="9" t="s">
        <v>4658</v>
      </c>
      <c r="R6" s="30" t="s">
        <v>4658</v>
      </c>
      <c r="T6" s="17">
        <v>4</v>
      </c>
      <c r="U6" s="18" t="s">
        <v>1758</v>
      </c>
      <c r="V6" s="18" t="s">
        <v>1759</v>
      </c>
      <c r="W6" s="18" t="s">
        <v>1760</v>
      </c>
      <c r="X6" s="18">
        <v>3313</v>
      </c>
      <c r="Y6" s="18">
        <v>508756.78382399998</v>
      </c>
      <c r="Z6" s="19">
        <v>9481504441.4599991</v>
      </c>
      <c r="AA6" s="57" t="str">
        <f t="shared" si="2"/>
        <v>54</v>
      </c>
      <c r="AB6" s="58" t="s">
        <v>4721</v>
      </c>
      <c r="AC6" s="59" t="str">
        <f t="shared" si="4"/>
        <v>0401254</v>
      </c>
      <c r="AE6" s="17" t="s">
        <v>4721</v>
      </c>
      <c r="AF6" s="18" t="s">
        <v>8729</v>
      </c>
      <c r="AG6" s="19" t="s">
        <v>3358</v>
      </c>
    </row>
    <row r="7" spans="1:33" x14ac:dyDescent="0.25">
      <c r="A7">
        <v>877487</v>
      </c>
      <c r="B7">
        <v>649.37647500000003</v>
      </c>
      <c r="C7" t="s">
        <v>1360</v>
      </c>
      <c r="D7" t="s">
        <v>4721</v>
      </c>
      <c r="E7" t="s">
        <v>4756</v>
      </c>
      <c r="F7" t="s">
        <v>1342</v>
      </c>
      <c r="G7" t="s">
        <v>4758</v>
      </c>
      <c r="H7" t="s">
        <v>1361</v>
      </c>
      <c r="I7" t="s">
        <v>4760</v>
      </c>
      <c r="J7">
        <v>1092</v>
      </c>
      <c r="K7" s="34" t="s">
        <v>8730</v>
      </c>
      <c r="M7" s="29" t="str">
        <f t="shared" si="0"/>
        <v>YES</v>
      </c>
      <c r="N7" s="9" t="s">
        <v>4658</v>
      </c>
      <c r="O7" s="9">
        <f t="shared" si="1"/>
        <v>1.0012319954571212</v>
      </c>
      <c r="P7" s="9" t="str">
        <f t="shared" si="3"/>
        <v>YES</v>
      </c>
      <c r="Q7" s="9" t="s">
        <v>4658</v>
      </c>
      <c r="R7" s="30" t="s">
        <v>4658</v>
      </c>
      <c r="T7" s="17">
        <v>2</v>
      </c>
      <c r="U7" s="18" t="s">
        <v>1761</v>
      </c>
      <c r="V7" s="18" t="s">
        <v>1748</v>
      </c>
      <c r="W7" s="18" t="s">
        <v>1760</v>
      </c>
      <c r="X7" s="18">
        <v>646</v>
      </c>
      <c r="Y7" s="18">
        <v>726268.93322400004</v>
      </c>
      <c r="Z7" s="19">
        <v>18081301039.900002</v>
      </c>
      <c r="AA7" s="57" t="str">
        <f t="shared" si="2"/>
        <v>55</v>
      </c>
      <c r="AB7" s="58" t="s">
        <v>4721</v>
      </c>
      <c r="AC7" s="59" t="str">
        <f t="shared" si="4"/>
        <v>0401255</v>
      </c>
      <c r="AE7" s="17" t="s">
        <v>4721</v>
      </c>
      <c r="AF7" s="18" t="s">
        <v>8730</v>
      </c>
      <c r="AG7" s="19" t="s">
        <v>3359</v>
      </c>
    </row>
    <row r="8" spans="1:33" x14ac:dyDescent="0.25">
      <c r="A8">
        <v>942527</v>
      </c>
      <c r="B8">
        <v>115.819767</v>
      </c>
      <c r="C8" t="s">
        <v>1352</v>
      </c>
      <c r="D8" t="s">
        <v>4721</v>
      </c>
      <c r="E8" t="s">
        <v>4756</v>
      </c>
      <c r="F8" t="s">
        <v>1342</v>
      </c>
      <c r="G8" t="s">
        <v>4758</v>
      </c>
      <c r="H8" t="s">
        <v>1353</v>
      </c>
      <c r="I8" t="s">
        <v>4760</v>
      </c>
      <c r="J8">
        <v>736</v>
      </c>
      <c r="K8" s="34" t="s">
        <v>8731</v>
      </c>
      <c r="M8" s="29" t="str">
        <f t="shared" si="0"/>
        <v>YES</v>
      </c>
      <c r="N8" s="9" t="s">
        <v>4658</v>
      </c>
      <c r="O8" s="9">
        <f t="shared" si="1"/>
        <v>1.020366980114813</v>
      </c>
      <c r="P8" s="9" t="str">
        <f t="shared" si="3"/>
        <v>YES</v>
      </c>
      <c r="Q8" s="9" t="s">
        <v>4658</v>
      </c>
      <c r="R8" s="30" t="s">
        <v>4658</v>
      </c>
      <c r="T8" s="17">
        <v>10</v>
      </c>
      <c r="U8" s="18" t="s">
        <v>1750</v>
      </c>
      <c r="V8" s="18" t="s">
        <v>1751</v>
      </c>
      <c r="W8" s="18" t="s">
        <v>1749</v>
      </c>
      <c r="X8" s="18">
        <v>1180</v>
      </c>
      <c r="Y8" s="18">
        <v>318631.85354400001</v>
      </c>
      <c r="Z8" s="19">
        <v>3164420110.8600001</v>
      </c>
      <c r="AA8" s="57" t="str">
        <f t="shared" si="2"/>
        <v>56</v>
      </c>
      <c r="AB8" s="58" t="s">
        <v>4721</v>
      </c>
      <c r="AC8" s="59" t="str">
        <f t="shared" si="4"/>
        <v>0401256</v>
      </c>
      <c r="AE8" s="17" t="s">
        <v>4721</v>
      </c>
      <c r="AF8" s="18" t="s">
        <v>8731</v>
      </c>
      <c r="AG8" s="19" t="s">
        <v>3360</v>
      </c>
    </row>
    <row r="9" spans="1:33" x14ac:dyDescent="0.25">
      <c r="A9">
        <v>942481</v>
      </c>
      <c r="B9">
        <v>1098.95947</v>
      </c>
      <c r="C9" t="s">
        <v>1348</v>
      </c>
      <c r="D9" t="s">
        <v>4721</v>
      </c>
      <c r="E9" t="s">
        <v>4756</v>
      </c>
      <c r="F9" t="s">
        <v>1342</v>
      </c>
      <c r="G9" t="s">
        <v>4758</v>
      </c>
      <c r="H9" t="s">
        <v>1349</v>
      </c>
      <c r="I9" t="s">
        <v>4760</v>
      </c>
      <c r="J9">
        <v>2386</v>
      </c>
      <c r="K9" s="34" t="s">
        <v>8732</v>
      </c>
      <c r="M9" s="29" t="str">
        <f t="shared" si="0"/>
        <v>YES</v>
      </c>
      <c r="N9" s="9" t="s">
        <v>4658</v>
      </c>
      <c r="O9" s="9">
        <f t="shared" si="1"/>
        <v>1.0031906382066393</v>
      </c>
      <c r="P9" s="9" t="str">
        <f t="shared" si="3"/>
        <v>YES</v>
      </c>
      <c r="Q9" s="9" t="s">
        <v>4658</v>
      </c>
      <c r="R9" s="30" t="s">
        <v>4658</v>
      </c>
      <c r="T9" s="17">
        <v>8</v>
      </c>
      <c r="U9" s="18" t="s">
        <v>1754</v>
      </c>
      <c r="V9" s="18" t="s">
        <v>1755</v>
      </c>
      <c r="W9" s="18" t="s">
        <v>1749</v>
      </c>
      <c r="X9" s="18">
        <v>1180</v>
      </c>
      <c r="Y9" s="18">
        <v>847364.76408600004</v>
      </c>
      <c r="Z9" s="19">
        <v>30539790266.799999</v>
      </c>
      <c r="AA9" s="57" t="str">
        <f t="shared" si="2"/>
        <v>57</v>
      </c>
      <c r="AB9" s="58" t="s">
        <v>4721</v>
      </c>
      <c r="AC9" s="59" t="str">
        <f t="shared" si="4"/>
        <v>0401257</v>
      </c>
      <c r="AE9" s="17" t="s">
        <v>4721</v>
      </c>
      <c r="AF9" s="18" t="s">
        <v>8732</v>
      </c>
      <c r="AG9" s="19" t="s">
        <v>3361</v>
      </c>
    </row>
    <row r="10" spans="1:33" x14ac:dyDescent="0.25">
      <c r="A10">
        <v>877448</v>
      </c>
      <c r="B10">
        <v>230.695235</v>
      </c>
      <c r="C10" t="s">
        <v>1356</v>
      </c>
      <c r="D10" t="s">
        <v>4721</v>
      </c>
      <c r="E10" t="s">
        <v>4756</v>
      </c>
      <c r="F10" t="s">
        <v>1342</v>
      </c>
      <c r="G10" t="s">
        <v>4758</v>
      </c>
      <c r="H10" t="s">
        <v>1357</v>
      </c>
      <c r="I10" t="s">
        <v>4760</v>
      </c>
      <c r="J10">
        <v>4387</v>
      </c>
      <c r="K10" s="34" t="s">
        <v>8733</v>
      </c>
      <c r="M10" s="29" t="str">
        <f t="shared" si="0"/>
        <v>YES</v>
      </c>
      <c r="N10" s="9" t="s">
        <v>4658</v>
      </c>
      <c r="O10" s="9">
        <f t="shared" si="1"/>
        <v>0.99972633554294765</v>
      </c>
      <c r="P10" s="9" t="str">
        <f t="shared" si="3"/>
        <v>YES</v>
      </c>
      <c r="Q10" s="9" t="s">
        <v>4658</v>
      </c>
      <c r="R10" s="30" t="s">
        <v>4658</v>
      </c>
      <c r="T10" s="17">
        <v>7</v>
      </c>
      <c r="U10" s="18" t="s">
        <v>1757</v>
      </c>
      <c r="V10" s="18" t="s">
        <v>1748</v>
      </c>
      <c r="W10" s="18" t="s">
        <v>1749</v>
      </c>
      <c r="X10" s="18">
        <v>3425</v>
      </c>
      <c r="Y10" s="18">
        <v>491673.33084399998</v>
      </c>
      <c r="Z10" s="19">
        <v>6433174570.6499996</v>
      </c>
      <c r="AA10" s="57" t="str">
        <f t="shared" si="2"/>
        <v>58</v>
      </c>
      <c r="AB10" s="58" t="s">
        <v>4721</v>
      </c>
      <c r="AC10" s="59" t="str">
        <f t="shared" si="4"/>
        <v>0401258</v>
      </c>
      <c r="AE10" s="17" t="s">
        <v>4721</v>
      </c>
      <c r="AF10" s="18" t="s">
        <v>8733</v>
      </c>
      <c r="AG10" s="19" t="s">
        <v>3362</v>
      </c>
    </row>
    <row r="11" spans="1:33" x14ac:dyDescent="0.25">
      <c r="A11">
        <v>82952</v>
      </c>
      <c r="B11">
        <v>185.88462899999999</v>
      </c>
      <c r="C11" t="s">
        <v>1341</v>
      </c>
      <c r="D11" t="s">
        <v>4721</v>
      </c>
      <c r="E11" t="s">
        <v>4756</v>
      </c>
      <c r="F11" t="s">
        <v>1342</v>
      </c>
      <c r="G11" t="s">
        <v>4758</v>
      </c>
      <c r="H11" t="s">
        <v>1343</v>
      </c>
      <c r="I11" t="s">
        <v>4760</v>
      </c>
      <c r="J11">
        <v>259</v>
      </c>
      <c r="K11" s="34" t="s">
        <v>8734</v>
      </c>
      <c r="M11" s="29" t="str">
        <f t="shared" si="0"/>
        <v>YES</v>
      </c>
      <c r="N11" s="9" t="s">
        <v>4658</v>
      </c>
      <c r="O11" s="9">
        <f t="shared" si="1"/>
        <v>1.0062168231352504</v>
      </c>
      <c r="P11" s="9" t="str">
        <f t="shared" si="3"/>
        <v>YES</v>
      </c>
      <c r="Q11" s="9" t="s">
        <v>4658</v>
      </c>
      <c r="R11" s="30" t="s">
        <v>4658</v>
      </c>
      <c r="T11" s="17">
        <v>6</v>
      </c>
      <c r="U11" s="18" t="s">
        <v>1756</v>
      </c>
      <c r="V11" s="18" t="s">
        <v>1755</v>
      </c>
      <c r="W11" s="18" t="s">
        <v>1749</v>
      </c>
      <c r="X11" s="18">
        <v>310</v>
      </c>
      <c r="Y11" s="18">
        <v>462495.10475</v>
      </c>
      <c r="Z11" s="19">
        <v>5150148478.8999996</v>
      </c>
      <c r="AA11" s="57" t="str">
        <f t="shared" si="2"/>
        <v>59</v>
      </c>
      <c r="AB11" s="58" t="s">
        <v>4721</v>
      </c>
      <c r="AC11" s="59" t="str">
        <f t="shared" si="4"/>
        <v>0401259</v>
      </c>
      <c r="AE11" s="17" t="s">
        <v>4721</v>
      </c>
      <c r="AF11" s="18" t="s">
        <v>8734</v>
      </c>
      <c r="AG11" s="19" t="s">
        <v>3363</v>
      </c>
    </row>
    <row r="12" spans="1:33" x14ac:dyDescent="0.25">
      <c r="A12">
        <v>82970</v>
      </c>
      <c r="B12">
        <v>734.35907999999995</v>
      </c>
      <c r="C12" t="s">
        <v>1344</v>
      </c>
      <c r="D12" t="s">
        <v>4721</v>
      </c>
      <c r="E12" t="s">
        <v>4756</v>
      </c>
      <c r="F12" t="s">
        <v>1342</v>
      </c>
      <c r="G12" t="s">
        <v>4758</v>
      </c>
      <c r="H12" t="s">
        <v>1345</v>
      </c>
      <c r="I12" t="s">
        <v>4760</v>
      </c>
      <c r="J12">
        <v>1482</v>
      </c>
      <c r="K12" s="34" t="s">
        <v>8735</v>
      </c>
      <c r="M12" s="29" t="str">
        <f t="shared" si="0"/>
        <v>YES</v>
      </c>
      <c r="N12" s="9" t="s">
        <v>4658</v>
      </c>
      <c r="O12" s="9">
        <f t="shared" si="1"/>
        <v>0.96848069761302402</v>
      </c>
      <c r="P12" s="9" t="str">
        <f t="shared" si="3"/>
        <v>NO</v>
      </c>
      <c r="Q12" s="9" t="s">
        <v>4658</v>
      </c>
      <c r="R12" s="30" t="s">
        <v>4658</v>
      </c>
      <c r="T12" s="17">
        <v>5</v>
      </c>
      <c r="U12" s="18" t="s">
        <v>1762</v>
      </c>
      <c r="V12" s="18" t="s">
        <v>1745</v>
      </c>
      <c r="W12" s="18" t="s">
        <v>1760</v>
      </c>
      <c r="X12" s="18">
        <v>1426</v>
      </c>
      <c r="Y12" s="18">
        <v>788326.255626</v>
      </c>
      <c r="Z12" s="19">
        <v>21139044099</v>
      </c>
      <c r="AA12" s="57" t="str">
        <f t="shared" si="2"/>
        <v>60</v>
      </c>
      <c r="AB12" s="58" t="s">
        <v>4721</v>
      </c>
      <c r="AC12" s="59" t="str">
        <f t="shared" si="4"/>
        <v>0401260</v>
      </c>
      <c r="AE12" s="17" t="s">
        <v>4721</v>
      </c>
      <c r="AF12" s="18" t="s">
        <v>8735</v>
      </c>
      <c r="AG12" s="19" t="s">
        <v>3364</v>
      </c>
    </row>
    <row r="13" spans="1:33" x14ac:dyDescent="0.25">
      <c r="A13">
        <v>942504</v>
      </c>
      <c r="B13">
        <v>416.21504099999999</v>
      </c>
      <c r="C13" t="s">
        <v>1350</v>
      </c>
      <c r="D13" t="s">
        <v>4721</v>
      </c>
      <c r="E13" t="s">
        <v>4756</v>
      </c>
      <c r="F13" t="s">
        <v>1342</v>
      </c>
      <c r="G13" t="s">
        <v>4758</v>
      </c>
      <c r="H13" t="s">
        <v>1351</v>
      </c>
      <c r="I13" t="s">
        <v>4760</v>
      </c>
      <c r="J13">
        <v>551</v>
      </c>
      <c r="K13" s="34" t="s">
        <v>8736</v>
      </c>
      <c r="M13" s="29" t="str">
        <f t="shared" si="0"/>
        <v>YES</v>
      </c>
      <c r="N13" s="9" t="s">
        <v>4658</v>
      </c>
      <c r="O13" s="9">
        <f t="shared" si="1"/>
        <v>1.0037488845680786</v>
      </c>
      <c r="P13" s="9" t="str">
        <f t="shared" si="3"/>
        <v>YES</v>
      </c>
      <c r="Q13" s="9" t="s">
        <v>4658</v>
      </c>
      <c r="R13" s="30" t="s">
        <v>4658</v>
      </c>
      <c r="T13" s="17">
        <v>9</v>
      </c>
      <c r="U13" s="18" t="s">
        <v>1752</v>
      </c>
      <c r="V13" s="18" t="s">
        <v>1753</v>
      </c>
      <c r="W13" s="18" t="s">
        <v>1749</v>
      </c>
      <c r="X13" s="18">
        <v>420</v>
      </c>
      <c r="Y13" s="18">
        <v>834410.37595500005</v>
      </c>
      <c r="Z13" s="19">
        <v>11560072023.4</v>
      </c>
      <c r="AA13" s="57" t="str">
        <f t="shared" si="2"/>
        <v>62</v>
      </c>
      <c r="AB13" s="58" t="s">
        <v>4721</v>
      </c>
      <c r="AC13" s="59" t="str">
        <f t="shared" si="4"/>
        <v>0401262</v>
      </c>
      <c r="AE13" s="17" t="s">
        <v>4721</v>
      </c>
      <c r="AF13" s="18" t="s">
        <v>8736</v>
      </c>
      <c r="AG13" s="19" t="s">
        <v>3365</v>
      </c>
    </row>
    <row r="14" spans="1:33" x14ac:dyDescent="0.25">
      <c r="A14">
        <v>942543</v>
      </c>
      <c r="B14">
        <v>333.58571499999999</v>
      </c>
      <c r="C14" t="s">
        <v>1354</v>
      </c>
      <c r="D14" t="s">
        <v>4721</v>
      </c>
      <c r="E14" t="s">
        <v>4756</v>
      </c>
      <c r="F14" t="s">
        <v>1342</v>
      </c>
      <c r="G14" t="s">
        <v>4758</v>
      </c>
      <c r="H14" t="s">
        <v>1355</v>
      </c>
      <c r="I14" t="s">
        <v>4760</v>
      </c>
      <c r="J14">
        <v>25</v>
      </c>
      <c r="K14" s="34" t="s">
        <v>8737</v>
      </c>
      <c r="M14" s="29" t="str">
        <f t="shared" si="0"/>
        <v>YES</v>
      </c>
      <c r="N14" s="9" t="s">
        <v>4658</v>
      </c>
      <c r="O14" s="9">
        <f t="shared" si="1"/>
        <v>1.0043472279411072</v>
      </c>
      <c r="P14" s="9" t="str">
        <f t="shared" si="3"/>
        <v>YES</v>
      </c>
      <c r="Q14" s="9" t="s">
        <v>4658</v>
      </c>
      <c r="R14" s="30" t="s">
        <v>4658</v>
      </c>
      <c r="T14" s="17">
        <v>9</v>
      </c>
      <c r="U14" s="18" t="s">
        <v>1747</v>
      </c>
      <c r="V14" s="18" t="s">
        <v>1748</v>
      </c>
      <c r="W14" s="18" t="s">
        <v>1749</v>
      </c>
      <c r="X14" s="18">
        <v>55</v>
      </c>
      <c r="Y14" s="18">
        <v>446513.947652</v>
      </c>
      <c r="Z14" s="19">
        <v>9259582481.3700008</v>
      </c>
      <c r="AA14" s="57" t="str">
        <f t="shared" si="2"/>
        <v>63</v>
      </c>
      <c r="AB14" s="58" t="s">
        <v>4721</v>
      </c>
      <c r="AC14" s="59" t="str">
        <f t="shared" si="4"/>
        <v>0401263</v>
      </c>
      <c r="AE14" s="17" t="s">
        <v>4721</v>
      </c>
      <c r="AF14" s="18" t="s">
        <v>8737</v>
      </c>
      <c r="AG14" s="19" t="s">
        <v>3366</v>
      </c>
    </row>
  </sheetData>
  <mergeCells count="5">
    <mergeCell ref="AE1:AG1"/>
    <mergeCell ref="A1:J1"/>
    <mergeCell ref="M1:R1"/>
    <mergeCell ref="AA1:AC1"/>
    <mergeCell ref="T1:Z1"/>
  </mergeCells>
  <phoneticPr fontId="3" type="noConversion"/>
  <conditionalFormatting sqref="M1:M2">
    <cfRule type="expression" priority="27">
      <formula>"YES"</formula>
    </cfRule>
  </conditionalFormatting>
  <conditionalFormatting sqref="M1:M2">
    <cfRule type="cellIs" dxfId="213" priority="29" operator="equal">
      <formula>"""NO"""</formula>
    </cfRule>
  </conditionalFormatting>
  <conditionalFormatting sqref="N1:P1 N2 P2">
    <cfRule type="expression" dxfId="212" priority="28">
      <formula>"NO"</formula>
    </cfRule>
  </conditionalFormatting>
  <conditionalFormatting sqref="O3:O14">
    <cfRule type="cellIs" dxfId="211" priority="1" operator="between">
      <formula>0.9700001</formula>
      <formula>1.0299999</formula>
    </cfRule>
    <cfRule type="cellIs" dxfId="210" priority="25" operator="lessThan">
      <formula>0.97</formula>
    </cfRule>
    <cfRule type="cellIs" dxfId="209" priority="26" operator="greaterThan">
      <formula>1.03</formula>
    </cfRule>
  </conditionalFormatting>
  <conditionalFormatting sqref="M3:M14">
    <cfRule type="cellIs" dxfId="208" priority="24" operator="equal">
      <formula>"""NO"""</formula>
    </cfRule>
  </conditionalFormatting>
  <conditionalFormatting sqref="N3:N14">
    <cfRule type="expression" dxfId="207" priority="23">
      <formula>"NO"</formula>
    </cfRule>
  </conditionalFormatting>
  <conditionalFormatting sqref="M3:M14">
    <cfRule type="cellIs" dxfId="206" priority="21" stopIfTrue="1" operator="equal">
      <formula>"Yes"</formula>
    </cfRule>
    <cfRule type="cellIs" dxfId="205" priority="22" stopIfTrue="1" operator="notEqual">
      <formula>"Yes"</formula>
    </cfRule>
  </conditionalFormatting>
  <conditionalFormatting sqref="N3:N14">
    <cfRule type="cellIs" dxfId="204" priority="19" stopIfTrue="1" operator="equal">
      <formula>"Yes"</formula>
    </cfRule>
    <cfRule type="cellIs" dxfId="203" priority="20" stopIfTrue="1" operator="notEqual">
      <formula>"Yes"</formula>
    </cfRule>
  </conditionalFormatting>
  <conditionalFormatting sqref="M3:N14">
    <cfRule type="cellIs" dxfId="202" priority="17" stopIfTrue="1" operator="equal">
      <formula>"Yes"</formula>
    </cfRule>
    <cfRule type="cellIs" dxfId="201" priority="18" stopIfTrue="1" operator="notEqual">
      <formula>"Yes"</formula>
    </cfRule>
  </conditionalFormatting>
  <conditionalFormatting sqref="R3:R14">
    <cfRule type="cellIs" dxfId="200" priority="15" stopIfTrue="1" operator="equal">
      <formula>"Yes"</formula>
    </cfRule>
    <cfRule type="cellIs" dxfId="199" priority="16" stopIfTrue="1" operator="notEqual">
      <formula>"Yes"</formula>
    </cfRule>
  </conditionalFormatting>
  <conditionalFormatting sqref="R3:R14">
    <cfRule type="cellIs" dxfId="198" priority="13" stopIfTrue="1" operator="equal">
      <formula>"Yes"</formula>
    </cfRule>
    <cfRule type="cellIs" dxfId="197" priority="14" stopIfTrue="1" operator="notEqual">
      <formula>"Yes"</formula>
    </cfRule>
  </conditionalFormatting>
  <conditionalFormatting sqref="M3:M14">
    <cfRule type="expression" priority="12">
      <formula>"YES"</formula>
    </cfRule>
  </conditionalFormatting>
  <conditionalFormatting sqref="P3:P14">
    <cfRule type="expression" dxfId="196" priority="11">
      <formula>"NO"</formula>
    </cfRule>
  </conditionalFormatting>
  <conditionalFormatting sqref="P3:P14">
    <cfRule type="cellIs" dxfId="195" priority="9" stopIfTrue="1" operator="equal">
      <formula>"Yes"</formula>
    </cfRule>
    <cfRule type="cellIs" dxfId="194" priority="10" stopIfTrue="1" operator="notEqual">
      <formula>"Yes"</formula>
    </cfRule>
  </conditionalFormatting>
  <conditionalFormatting sqref="P3:P14">
    <cfRule type="cellIs" dxfId="193" priority="7" stopIfTrue="1" operator="equal">
      <formula>"Yes"</formula>
    </cfRule>
    <cfRule type="cellIs" dxfId="192" priority="8" stopIfTrue="1" operator="notEqual">
      <formula>"Yes"</formula>
    </cfRule>
  </conditionalFormatting>
  <conditionalFormatting sqref="Q3:Q14">
    <cfRule type="expression" dxfId="191" priority="6">
      <formula>"NO"</formula>
    </cfRule>
  </conditionalFormatting>
  <conditionalFormatting sqref="Q3:Q14">
    <cfRule type="cellIs" dxfId="190" priority="4" stopIfTrue="1" operator="equal">
      <formula>"Yes"</formula>
    </cfRule>
    <cfRule type="cellIs" dxfId="189" priority="5" stopIfTrue="1" operator="notEqual">
      <formula>"Yes"</formula>
    </cfRule>
  </conditionalFormatting>
  <conditionalFormatting sqref="Q3:Q14">
    <cfRule type="cellIs" dxfId="188" priority="2" stopIfTrue="1" operator="equal">
      <formula>"Yes"</formula>
    </cfRule>
    <cfRule type="cellIs" dxfId="187" priority="3" stopIfTrue="1" operator="notEqual">
      <formula>"Yes"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6"/>
  <sheetViews>
    <sheetView workbookViewId="0">
      <pane ySplit="2" topLeftCell="A3" activePane="bottomLeft" state="frozen"/>
      <selection activeCell="B1" sqref="B1"/>
      <selection pane="bottomLeft" activeCell="M1" sqref="M1:R1"/>
    </sheetView>
  </sheetViews>
  <sheetFormatPr defaultRowHeight="15" x14ac:dyDescent="0.25"/>
  <cols>
    <col min="1" max="1" width="8" bestFit="1" customWidth="1"/>
    <col min="2" max="2" width="11" bestFit="1" customWidth="1"/>
    <col min="3" max="3" width="10.140625" bestFit="1" customWidth="1"/>
    <col min="4" max="4" width="7" bestFit="1" customWidth="1"/>
    <col min="5" max="5" width="5.42578125" bestFit="1" customWidth="1"/>
    <col min="6" max="6" width="11" bestFit="1" customWidth="1"/>
    <col min="7" max="7" width="8" bestFit="1" customWidth="1"/>
    <col min="8" max="8" width="23.85546875" bestFit="1" customWidth="1"/>
    <col min="9" max="9" width="13.7109375" bestFit="1" customWidth="1"/>
    <col min="10" max="10" width="10.7109375" bestFit="1" customWidth="1"/>
    <col min="11" max="11" width="13.42578125" style="34" bestFit="1" customWidth="1"/>
    <col min="12" max="12" width="3" style="13" customWidth="1"/>
    <col min="13" max="13" width="11.5703125" bestFit="1" customWidth="1"/>
    <col min="14" max="14" width="12.28515625" bestFit="1" customWidth="1"/>
    <col min="15" max="15" width="13.28515625" bestFit="1" customWidth="1"/>
    <col min="16" max="16" width="13.28515625" customWidth="1"/>
    <col min="17" max="17" width="13.42578125" bestFit="1" customWidth="1"/>
    <col min="18" max="18" width="14.5703125" bestFit="1" customWidth="1"/>
    <col min="19" max="19" width="2.85546875" style="13" customWidth="1"/>
    <col min="20" max="20" width="5.85546875" bestFit="1" customWidth="1"/>
    <col min="21" max="21" width="8.85546875" bestFit="1" customWidth="1"/>
    <col min="22" max="22" width="22.28515625" customWidth="1"/>
    <col min="23" max="26" width="0" hidden="1" customWidth="1"/>
    <col min="27" max="27" width="12" bestFit="1" customWidth="1"/>
    <col min="28" max="30" width="0" hidden="1" customWidth="1"/>
    <col min="31" max="31" width="34.85546875" bestFit="1" customWidth="1"/>
    <col min="32" max="32" width="8.28515625" customWidth="1"/>
    <col min="34" max="34" width="10" bestFit="1" customWidth="1"/>
    <col min="35" max="35" width="3.42578125" style="13" customWidth="1"/>
    <col min="37" max="37" width="13.42578125" bestFit="1" customWidth="1"/>
    <col min="38" max="38" width="34.85546875" bestFit="1" customWidth="1"/>
    <col min="41" max="41" width="10" bestFit="1" customWidth="1"/>
  </cols>
  <sheetData>
    <row r="1" spans="1:41" s="40" customFormat="1" x14ac:dyDescent="0.25">
      <c r="A1" s="141" t="s">
        <v>4653</v>
      </c>
      <c r="B1" s="141"/>
      <c r="C1" s="141"/>
      <c r="D1" s="141"/>
      <c r="E1" s="141"/>
      <c r="F1" s="141"/>
      <c r="G1" s="141"/>
      <c r="H1" s="141"/>
      <c r="I1" s="141"/>
      <c r="J1" s="142"/>
      <c r="K1" s="38" t="s">
        <v>8456</v>
      </c>
      <c r="L1" s="39"/>
      <c r="M1" s="136" t="s">
        <v>4654</v>
      </c>
      <c r="N1" s="136"/>
      <c r="O1" s="136"/>
      <c r="P1" s="136"/>
      <c r="Q1" s="136"/>
      <c r="R1" s="136"/>
      <c r="S1" s="39"/>
      <c r="T1" s="140" t="s">
        <v>4655</v>
      </c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 t="s">
        <v>8464</v>
      </c>
      <c r="AG1" s="140"/>
      <c r="AH1" s="140"/>
      <c r="AI1" s="39"/>
      <c r="AJ1" s="140" t="s">
        <v>8308</v>
      </c>
      <c r="AK1" s="140"/>
      <c r="AL1" s="140"/>
    </row>
    <row r="2" spans="1:41" s="40" customFormat="1" x14ac:dyDescent="0.25">
      <c r="A2" s="40" t="s">
        <v>4744</v>
      </c>
      <c r="B2" s="40" t="s">
        <v>4745</v>
      </c>
      <c r="C2" s="40" t="s">
        <v>4747</v>
      </c>
      <c r="D2" s="40" t="s">
        <v>4748</v>
      </c>
      <c r="E2" s="40" t="s">
        <v>4749</v>
      </c>
      <c r="F2" s="40" t="s">
        <v>4750</v>
      </c>
      <c r="G2" s="40" t="s">
        <v>4751</v>
      </c>
      <c r="H2" s="40" t="s">
        <v>4752</v>
      </c>
      <c r="I2" s="40" t="s">
        <v>4753</v>
      </c>
      <c r="J2" s="40" t="s">
        <v>4754</v>
      </c>
      <c r="K2" s="41" t="s">
        <v>8459</v>
      </c>
      <c r="L2" s="39"/>
      <c r="M2" s="40" t="s">
        <v>4651</v>
      </c>
      <c r="N2" s="40" t="s">
        <v>4650</v>
      </c>
      <c r="O2" s="40" t="s">
        <v>4652</v>
      </c>
      <c r="P2" s="40" t="s">
        <v>8455</v>
      </c>
      <c r="Q2" s="40" t="s">
        <v>4657</v>
      </c>
      <c r="R2" s="40" t="s">
        <v>4656</v>
      </c>
      <c r="S2" s="39"/>
      <c r="T2" s="40" t="s">
        <v>7441</v>
      </c>
      <c r="U2" s="40" t="s">
        <v>7442</v>
      </c>
      <c r="V2" s="40" t="s">
        <v>7443</v>
      </c>
      <c r="W2" s="40" t="s">
        <v>4369</v>
      </c>
      <c r="X2" s="40" t="s">
        <v>7444</v>
      </c>
      <c r="Y2" s="40" t="s">
        <v>7445</v>
      </c>
      <c r="Z2" s="40" t="s">
        <v>7446</v>
      </c>
      <c r="AA2" s="40" t="s">
        <v>4745</v>
      </c>
      <c r="AB2" s="40" t="s">
        <v>4479</v>
      </c>
      <c r="AC2" s="40" t="s">
        <v>7447</v>
      </c>
      <c r="AD2" s="40" t="s">
        <v>7448</v>
      </c>
      <c r="AE2" s="40" t="s">
        <v>7449</v>
      </c>
      <c r="AI2" s="39"/>
      <c r="AJ2" s="40" t="s">
        <v>7146</v>
      </c>
      <c r="AK2" s="40" t="s">
        <v>8459</v>
      </c>
      <c r="AL2" s="40" t="s">
        <v>7147</v>
      </c>
      <c r="AM2" s="140"/>
      <c r="AN2" s="140"/>
      <c r="AO2" s="140"/>
    </row>
    <row r="3" spans="1:41" x14ac:dyDescent="0.25">
      <c r="A3">
        <v>1196692</v>
      </c>
      <c r="B3">
        <v>0.44465500000000002</v>
      </c>
      <c r="C3" t="s">
        <v>6341</v>
      </c>
      <c r="D3" t="s">
        <v>4723</v>
      </c>
      <c r="E3" t="s">
        <v>4756</v>
      </c>
      <c r="F3" t="s">
        <v>1367</v>
      </c>
      <c r="G3" t="s">
        <v>1463</v>
      </c>
      <c r="H3" t="s">
        <v>6342</v>
      </c>
      <c r="I3" t="s">
        <v>4760</v>
      </c>
      <c r="J3">
        <v>2807</v>
      </c>
      <c r="K3" s="34" t="s">
        <v>8738</v>
      </c>
      <c r="M3" s="29" t="str">
        <f t="shared" ref="M3:M66" si="0">IF(C3=AH3,"YES","NO")</f>
        <v>YES</v>
      </c>
      <c r="N3" s="9" t="str">
        <f t="shared" ref="N3:N66" si="1">IF(H3=V3,"YES","NO")</f>
        <v>YES</v>
      </c>
      <c r="O3" s="9">
        <f t="shared" ref="O3:O66" si="2">(B3*(5280*5280))/AA3</f>
        <v>1.0118503974179867</v>
      </c>
      <c r="P3" s="9" t="str">
        <f>IF(O3&gt;0.970001,IF(O3&lt;1.02999,"YES","NO"),"NO")</f>
        <v>YES</v>
      </c>
      <c r="Q3" s="9" t="s">
        <v>4658</v>
      </c>
      <c r="R3" s="30" t="s">
        <v>4658</v>
      </c>
      <c r="T3" t="s">
        <v>7450</v>
      </c>
      <c r="U3">
        <v>1</v>
      </c>
      <c r="V3" t="s">
        <v>6342</v>
      </c>
      <c r="W3">
        <v>4</v>
      </c>
      <c r="X3">
        <v>10</v>
      </c>
      <c r="Y3">
        <v>3</v>
      </c>
      <c r="Z3">
        <v>4</v>
      </c>
      <c r="AA3">
        <v>12251089.670600001</v>
      </c>
      <c r="AB3">
        <v>14906.8786752</v>
      </c>
      <c r="AC3">
        <v>636397.58786800003</v>
      </c>
      <c r="AD3">
        <v>951030.31952999998</v>
      </c>
      <c r="AE3" t="s">
        <v>7451</v>
      </c>
      <c r="AF3" t="s">
        <v>6341</v>
      </c>
      <c r="AG3" t="s">
        <v>4723</v>
      </c>
      <c r="AH3" t="str">
        <f t="shared" ref="AH3:AH66" si="3">CONCATENATE(AG3,U3)</f>
        <v>040131</v>
      </c>
      <c r="AJ3" t="s">
        <v>4723</v>
      </c>
      <c r="AK3" t="s">
        <v>8738</v>
      </c>
      <c r="AL3" t="s">
        <v>7451</v>
      </c>
    </row>
    <row r="4" spans="1:41" x14ac:dyDescent="0.25">
      <c r="A4">
        <v>195887</v>
      </c>
      <c r="B4">
        <v>1.003633</v>
      </c>
      <c r="C4" t="s">
        <v>2004</v>
      </c>
      <c r="D4" t="s">
        <v>4723</v>
      </c>
      <c r="E4" t="s">
        <v>4756</v>
      </c>
      <c r="F4" t="s">
        <v>1367</v>
      </c>
      <c r="G4" t="s">
        <v>1463</v>
      </c>
      <c r="H4" t="s">
        <v>2005</v>
      </c>
      <c r="I4" t="s">
        <v>4760</v>
      </c>
      <c r="J4">
        <v>4096</v>
      </c>
      <c r="K4" s="34" t="s">
        <v>8739</v>
      </c>
      <c r="M4" s="29" t="str">
        <f t="shared" si="0"/>
        <v>YES</v>
      </c>
      <c r="N4" s="9" t="str">
        <f t="shared" si="1"/>
        <v>YES</v>
      </c>
      <c r="O4" s="9">
        <f t="shared" si="2"/>
        <v>1.001234791826163</v>
      </c>
      <c r="P4" s="9" t="str">
        <f t="shared" ref="P4:P67" si="4">IF(O4&gt;0.970001,IF(O4&lt;1.02999,"YES","NO"),"NO")</f>
        <v>YES</v>
      </c>
      <c r="Q4" s="9" t="s">
        <v>4658</v>
      </c>
      <c r="R4" s="30" t="s">
        <v>4658</v>
      </c>
      <c r="T4" t="s">
        <v>4591</v>
      </c>
      <c r="U4">
        <v>10</v>
      </c>
      <c r="V4" t="s">
        <v>2005</v>
      </c>
      <c r="W4">
        <v>5</v>
      </c>
      <c r="X4">
        <v>14</v>
      </c>
      <c r="Y4">
        <v>4</v>
      </c>
      <c r="Z4">
        <v>5</v>
      </c>
      <c r="AA4">
        <v>27945175.752599999</v>
      </c>
      <c r="AB4">
        <v>21157.248860700001</v>
      </c>
      <c r="AC4">
        <v>631028.56807699997</v>
      </c>
      <c r="AD4">
        <v>910323.32201</v>
      </c>
      <c r="AE4" t="s">
        <v>7467</v>
      </c>
      <c r="AF4" t="s">
        <v>2004</v>
      </c>
      <c r="AG4" t="s">
        <v>4723</v>
      </c>
      <c r="AH4" t="str">
        <f t="shared" si="3"/>
        <v>0401310</v>
      </c>
      <c r="AJ4" t="s">
        <v>4723</v>
      </c>
      <c r="AK4" t="s">
        <v>8739</v>
      </c>
      <c r="AL4" t="s">
        <v>7467</v>
      </c>
    </row>
    <row r="5" spans="1:41" x14ac:dyDescent="0.25">
      <c r="A5">
        <v>1247301</v>
      </c>
      <c r="B5">
        <v>0.98297800000000002</v>
      </c>
      <c r="C5" t="s">
        <v>1392</v>
      </c>
      <c r="D5" t="s">
        <v>4723</v>
      </c>
      <c r="E5" t="s">
        <v>4756</v>
      </c>
      <c r="F5" t="s">
        <v>1367</v>
      </c>
      <c r="G5" t="s">
        <v>1368</v>
      </c>
      <c r="H5" t="s">
        <v>1393</v>
      </c>
      <c r="I5" t="s">
        <v>4760</v>
      </c>
      <c r="J5">
        <v>1554</v>
      </c>
      <c r="K5" s="34" t="s">
        <v>8740</v>
      </c>
      <c r="M5" s="29" t="str">
        <f t="shared" si="0"/>
        <v>YES</v>
      </c>
      <c r="N5" s="9" t="str">
        <f t="shared" si="1"/>
        <v>YES</v>
      </c>
      <c r="O5" s="9">
        <f t="shared" si="2"/>
        <v>0.98565855048568363</v>
      </c>
      <c r="P5" s="9" t="str">
        <f t="shared" si="4"/>
        <v>YES</v>
      </c>
      <c r="Q5" s="9" t="s">
        <v>4658</v>
      </c>
      <c r="R5" s="30" t="s">
        <v>4658</v>
      </c>
      <c r="T5" t="s">
        <v>4639</v>
      </c>
      <c r="U5">
        <v>100</v>
      </c>
      <c r="V5" t="s">
        <v>1393</v>
      </c>
      <c r="W5">
        <v>2</v>
      </c>
      <c r="X5">
        <v>8</v>
      </c>
      <c r="Y5">
        <v>5</v>
      </c>
      <c r="Z5">
        <v>2</v>
      </c>
      <c r="AA5">
        <v>27802583.218800001</v>
      </c>
      <c r="AB5">
        <v>21133.638630599999</v>
      </c>
      <c r="AC5">
        <v>705064.21978299995</v>
      </c>
      <c r="AD5">
        <v>941934.51096099999</v>
      </c>
      <c r="AE5" t="s">
        <v>4866</v>
      </c>
      <c r="AF5" t="s">
        <v>1392</v>
      </c>
      <c r="AG5" t="s">
        <v>4723</v>
      </c>
      <c r="AH5" t="str">
        <f t="shared" si="3"/>
        <v>04013100</v>
      </c>
      <c r="AJ5" t="s">
        <v>4723</v>
      </c>
      <c r="AK5" t="s">
        <v>8740</v>
      </c>
      <c r="AL5" t="s">
        <v>4866</v>
      </c>
    </row>
    <row r="6" spans="1:41" x14ac:dyDescent="0.25">
      <c r="A6">
        <v>238373</v>
      </c>
      <c r="B6">
        <v>0.5101</v>
      </c>
      <c r="C6" t="s">
        <v>2243</v>
      </c>
      <c r="D6" t="s">
        <v>4723</v>
      </c>
      <c r="E6" t="s">
        <v>4756</v>
      </c>
      <c r="F6" t="s">
        <v>1367</v>
      </c>
      <c r="G6" t="s">
        <v>1463</v>
      </c>
      <c r="H6" t="s">
        <v>2244</v>
      </c>
      <c r="I6" t="s">
        <v>4760</v>
      </c>
      <c r="J6">
        <v>2238</v>
      </c>
      <c r="K6" s="34" t="s">
        <v>8741</v>
      </c>
      <c r="M6" s="29" t="str">
        <f t="shared" si="0"/>
        <v>YES</v>
      </c>
      <c r="N6" s="9" t="str">
        <f t="shared" si="1"/>
        <v>YES</v>
      </c>
      <c r="O6" s="9">
        <f t="shared" si="2"/>
        <v>0.99912786991984703</v>
      </c>
      <c r="P6" s="9" t="str">
        <f t="shared" si="4"/>
        <v>YES</v>
      </c>
      <c r="Q6" s="9" t="s">
        <v>4658</v>
      </c>
      <c r="R6" s="30" t="s">
        <v>4658</v>
      </c>
      <c r="T6" t="s">
        <v>6775</v>
      </c>
      <c r="U6">
        <v>1000</v>
      </c>
      <c r="V6" t="s">
        <v>2244</v>
      </c>
      <c r="W6">
        <v>3</v>
      </c>
      <c r="X6">
        <v>11</v>
      </c>
      <c r="Y6">
        <v>3</v>
      </c>
      <c r="Z6">
        <v>3</v>
      </c>
      <c r="AA6">
        <v>14233185.0288</v>
      </c>
      <c r="AB6">
        <v>16004.7634777</v>
      </c>
      <c r="AC6">
        <v>678629.81812800001</v>
      </c>
      <c r="AD6">
        <v>903609.133959</v>
      </c>
      <c r="AE6" t="s">
        <v>6776</v>
      </c>
      <c r="AF6" t="s">
        <v>2243</v>
      </c>
      <c r="AG6" t="s">
        <v>4723</v>
      </c>
      <c r="AH6" t="str">
        <f t="shared" si="3"/>
        <v>040131000</v>
      </c>
      <c r="AJ6" t="s">
        <v>4723</v>
      </c>
      <c r="AK6" t="s">
        <v>8741</v>
      </c>
      <c r="AL6" t="s">
        <v>6776</v>
      </c>
    </row>
    <row r="7" spans="1:41" x14ac:dyDescent="0.25">
      <c r="A7">
        <v>1062134</v>
      </c>
      <c r="B7">
        <v>0.99419999999999997</v>
      </c>
      <c r="C7" t="s">
        <v>2414</v>
      </c>
      <c r="D7" t="s">
        <v>4723</v>
      </c>
      <c r="E7" t="s">
        <v>4756</v>
      </c>
      <c r="F7" t="s">
        <v>1367</v>
      </c>
      <c r="G7" t="s">
        <v>4758</v>
      </c>
      <c r="H7" t="s">
        <v>2415</v>
      </c>
      <c r="I7" t="s">
        <v>4760</v>
      </c>
      <c r="J7">
        <v>3656</v>
      </c>
      <c r="K7" s="34" t="s">
        <v>8742</v>
      </c>
      <c r="M7" s="29" t="str">
        <f t="shared" si="0"/>
        <v>YES</v>
      </c>
      <c r="N7" s="9" t="str">
        <f t="shared" si="1"/>
        <v>YES</v>
      </c>
      <c r="O7" s="9">
        <f t="shared" si="2"/>
        <v>1.0121987778965937</v>
      </c>
      <c r="P7" s="9" t="str">
        <f t="shared" si="4"/>
        <v>YES</v>
      </c>
      <c r="Q7" s="9" t="s">
        <v>4658</v>
      </c>
      <c r="R7" s="30" t="s">
        <v>4658</v>
      </c>
      <c r="T7" t="s">
        <v>6777</v>
      </c>
      <c r="U7">
        <v>1001</v>
      </c>
      <c r="V7" t="s">
        <v>2415</v>
      </c>
      <c r="W7">
        <v>4</v>
      </c>
      <c r="X7">
        <v>9</v>
      </c>
      <c r="Y7">
        <v>2</v>
      </c>
      <c r="Z7">
        <v>4</v>
      </c>
      <c r="AA7">
        <v>27382670.168400001</v>
      </c>
      <c r="AB7">
        <v>26389.8813864</v>
      </c>
      <c r="AC7">
        <v>582119.63678900001</v>
      </c>
      <c r="AD7">
        <v>942857.72511999996</v>
      </c>
      <c r="AE7" t="s">
        <v>6778</v>
      </c>
      <c r="AF7" t="s">
        <v>2414</v>
      </c>
      <c r="AG7" t="s">
        <v>4723</v>
      </c>
      <c r="AH7" t="str">
        <f t="shared" si="3"/>
        <v>040131001</v>
      </c>
      <c r="AJ7" t="s">
        <v>4723</v>
      </c>
      <c r="AK7" t="s">
        <v>8742</v>
      </c>
      <c r="AL7" t="s">
        <v>6778</v>
      </c>
    </row>
    <row r="8" spans="1:41" x14ac:dyDescent="0.25">
      <c r="A8">
        <v>1213067</v>
      </c>
      <c r="B8">
        <v>0.33400200000000002</v>
      </c>
      <c r="C8" t="s">
        <v>2978</v>
      </c>
      <c r="D8" t="s">
        <v>4723</v>
      </c>
      <c r="E8" t="s">
        <v>4756</v>
      </c>
      <c r="F8" t="s">
        <v>1367</v>
      </c>
      <c r="G8" t="s">
        <v>1463</v>
      </c>
      <c r="H8" t="s">
        <v>2979</v>
      </c>
      <c r="I8" t="s">
        <v>4760</v>
      </c>
      <c r="J8">
        <v>1461</v>
      </c>
      <c r="K8" s="34" t="s">
        <v>8743</v>
      </c>
      <c r="M8" s="29" t="str">
        <f t="shared" si="0"/>
        <v>YES</v>
      </c>
      <c r="N8" s="9" t="str">
        <f t="shared" si="1"/>
        <v>YES</v>
      </c>
      <c r="O8" s="9">
        <f t="shared" si="2"/>
        <v>0.98612797993914014</v>
      </c>
      <c r="P8" s="9" t="str">
        <f t="shared" si="4"/>
        <v>YES</v>
      </c>
      <c r="Q8" s="9" t="s">
        <v>4658</v>
      </c>
      <c r="R8" s="30" t="s">
        <v>4658</v>
      </c>
      <c r="T8" t="s">
        <v>6779</v>
      </c>
      <c r="U8">
        <v>1002</v>
      </c>
      <c r="V8" t="s">
        <v>2979</v>
      </c>
      <c r="W8">
        <v>3</v>
      </c>
      <c r="X8">
        <v>11</v>
      </c>
      <c r="Y8">
        <v>3</v>
      </c>
      <c r="Z8">
        <v>3</v>
      </c>
      <c r="AA8">
        <v>9442426.8920699991</v>
      </c>
      <c r="AB8">
        <v>12778.048187799999</v>
      </c>
      <c r="AC8">
        <v>669855.00694300001</v>
      </c>
      <c r="AD8">
        <v>940743.748593</v>
      </c>
      <c r="AE8" t="s">
        <v>6780</v>
      </c>
      <c r="AF8" t="s">
        <v>2978</v>
      </c>
      <c r="AG8" t="s">
        <v>4723</v>
      </c>
      <c r="AH8" t="str">
        <f t="shared" si="3"/>
        <v>040131002</v>
      </c>
      <c r="AJ8" t="s">
        <v>4723</v>
      </c>
      <c r="AK8" t="s">
        <v>8743</v>
      </c>
      <c r="AL8" t="s">
        <v>6780</v>
      </c>
    </row>
    <row r="9" spans="1:41" x14ac:dyDescent="0.25">
      <c r="A9">
        <v>1206611</v>
      </c>
      <c r="B9">
        <v>0.49134499999999998</v>
      </c>
      <c r="C9" t="s">
        <v>6290</v>
      </c>
      <c r="D9" t="s">
        <v>4723</v>
      </c>
      <c r="E9" t="s">
        <v>4756</v>
      </c>
      <c r="F9" t="s">
        <v>1367</v>
      </c>
      <c r="G9" t="s">
        <v>1463</v>
      </c>
      <c r="H9" t="s">
        <v>6291</v>
      </c>
      <c r="I9" t="s">
        <v>4760</v>
      </c>
      <c r="J9">
        <v>2780</v>
      </c>
      <c r="K9" s="34" t="s">
        <v>8744</v>
      </c>
      <c r="M9" s="29" t="str">
        <f t="shared" si="0"/>
        <v>YES</v>
      </c>
      <c r="N9" s="9" t="str">
        <f t="shared" si="1"/>
        <v>YES</v>
      </c>
      <c r="O9" s="9">
        <f t="shared" si="2"/>
        <v>1.0102114119283647</v>
      </c>
      <c r="P9" s="9" t="str">
        <f t="shared" si="4"/>
        <v>YES</v>
      </c>
      <c r="Q9" s="9" t="s">
        <v>4658</v>
      </c>
      <c r="R9" s="30" t="s">
        <v>4658</v>
      </c>
      <c r="T9" t="s">
        <v>6781</v>
      </c>
      <c r="U9">
        <v>1003</v>
      </c>
      <c r="V9" t="s">
        <v>6291</v>
      </c>
      <c r="W9">
        <v>3</v>
      </c>
      <c r="X9">
        <v>6</v>
      </c>
      <c r="Y9">
        <v>3</v>
      </c>
      <c r="Z9">
        <v>3</v>
      </c>
      <c r="AA9">
        <v>13559451.305199999</v>
      </c>
      <c r="AB9">
        <v>15607.8077815</v>
      </c>
      <c r="AC9">
        <v>646863.81999700004</v>
      </c>
      <c r="AD9">
        <v>972388.67620600003</v>
      </c>
      <c r="AE9" t="s">
        <v>6782</v>
      </c>
      <c r="AF9" t="s">
        <v>6290</v>
      </c>
      <c r="AG9" t="s">
        <v>4723</v>
      </c>
      <c r="AH9" t="str">
        <f t="shared" si="3"/>
        <v>040131003</v>
      </c>
      <c r="AJ9" t="s">
        <v>4723</v>
      </c>
      <c r="AK9" t="s">
        <v>8744</v>
      </c>
      <c r="AL9" t="s">
        <v>6782</v>
      </c>
    </row>
    <row r="10" spans="1:41" x14ac:dyDescent="0.25">
      <c r="A10">
        <v>282367</v>
      </c>
      <c r="B10">
        <v>0.49143799999999999</v>
      </c>
      <c r="C10" t="s">
        <v>6930</v>
      </c>
      <c r="D10" t="s">
        <v>4723</v>
      </c>
      <c r="E10" t="s">
        <v>4756</v>
      </c>
      <c r="F10" t="s">
        <v>1367</v>
      </c>
      <c r="G10" t="s">
        <v>1368</v>
      </c>
      <c r="H10" t="s">
        <v>6931</v>
      </c>
      <c r="I10" t="s">
        <v>4760</v>
      </c>
      <c r="J10">
        <v>2802</v>
      </c>
      <c r="K10" s="34" t="s">
        <v>8745</v>
      </c>
      <c r="M10" s="29" t="str">
        <f t="shared" si="0"/>
        <v>YES</v>
      </c>
      <c r="N10" s="9" t="str">
        <f t="shared" si="1"/>
        <v>YES</v>
      </c>
      <c r="O10" s="9">
        <f t="shared" si="2"/>
        <v>1.0004115247580152</v>
      </c>
      <c r="P10" s="9" t="str">
        <f t="shared" si="4"/>
        <v>YES</v>
      </c>
      <c r="Q10" s="9" t="s">
        <v>4658</v>
      </c>
      <c r="R10" s="30" t="s">
        <v>4658</v>
      </c>
      <c r="T10" t="s">
        <v>6783</v>
      </c>
      <c r="U10">
        <v>1004</v>
      </c>
      <c r="V10" t="s">
        <v>6931</v>
      </c>
      <c r="W10">
        <v>1</v>
      </c>
      <c r="X10">
        <v>17</v>
      </c>
      <c r="Y10">
        <v>5</v>
      </c>
      <c r="Z10">
        <v>1</v>
      </c>
      <c r="AA10">
        <v>13694869.361400001</v>
      </c>
      <c r="AB10">
        <v>15774.1604649</v>
      </c>
      <c r="AC10">
        <v>703663.40660999995</v>
      </c>
      <c r="AD10">
        <v>899674.13176400005</v>
      </c>
      <c r="AE10" t="s">
        <v>6784</v>
      </c>
      <c r="AF10" t="s">
        <v>6930</v>
      </c>
      <c r="AG10" t="s">
        <v>4723</v>
      </c>
      <c r="AH10" t="str">
        <f t="shared" si="3"/>
        <v>040131004</v>
      </c>
      <c r="AJ10" t="s">
        <v>4723</v>
      </c>
      <c r="AK10" t="s">
        <v>8745</v>
      </c>
      <c r="AL10" t="s">
        <v>6784</v>
      </c>
    </row>
    <row r="11" spans="1:41" x14ac:dyDescent="0.25">
      <c r="A11">
        <v>1275033</v>
      </c>
      <c r="B11">
        <v>8.2508199999999992</v>
      </c>
      <c r="C11" t="s">
        <v>2931</v>
      </c>
      <c r="D11" t="s">
        <v>4723</v>
      </c>
      <c r="E11" t="s">
        <v>4756</v>
      </c>
      <c r="F11" t="s">
        <v>1367</v>
      </c>
      <c r="G11" t="s">
        <v>1368</v>
      </c>
      <c r="H11" t="s">
        <v>2932</v>
      </c>
      <c r="I11" t="s">
        <v>4760</v>
      </c>
      <c r="J11">
        <v>3489</v>
      </c>
      <c r="K11" s="34" t="s">
        <v>8746</v>
      </c>
      <c r="M11" s="29" t="str">
        <f t="shared" si="0"/>
        <v>YES</v>
      </c>
      <c r="N11" s="9" t="str">
        <f t="shared" si="1"/>
        <v>YES</v>
      </c>
      <c r="O11" s="9">
        <f t="shared" si="2"/>
        <v>1.0050690274257206</v>
      </c>
      <c r="P11" s="9" t="str">
        <f t="shared" si="4"/>
        <v>YES</v>
      </c>
      <c r="Q11" s="9" t="s">
        <v>4658</v>
      </c>
      <c r="R11" s="30" t="s">
        <v>4658</v>
      </c>
      <c r="T11" t="s">
        <v>4618</v>
      </c>
      <c r="U11">
        <v>1005</v>
      </c>
      <c r="V11" t="s">
        <v>2932</v>
      </c>
      <c r="W11">
        <v>2</v>
      </c>
      <c r="X11">
        <v>8</v>
      </c>
      <c r="Y11">
        <v>5</v>
      </c>
      <c r="Z11">
        <v>2</v>
      </c>
      <c r="AA11">
        <v>228859564.877</v>
      </c>
      <c r="AB11">
        <v>64650.683186900002</v>
      </c>
      <c r="AC11">
        <v>719204.786586</v>
      </c>
      <c r="AD11">
        <v>998206.19273000001</v>
      </c>
      <c r="AE11" t="s">
        <v>6785</v>
      </c>
      <c r="AF11" t="s">
        <v>2931</v>
      </c>
      <c r="AG11" t="s">
        <v>4723</v>
      </c>
      <c r="AH11" t="str">
        <f t="shared" si="3"/>
        <v>040131005</v>
      </c>
      <c r="AJ11" t="s">
        <v>4723</v>
      </c>
      <c r="AK11" t="s">
        <v>8746</v>
      </c>
      <c r="AL11" t="s">
        <v>6785</v>
      </c>
    </row>
    <row r="12" spans="1:41" x14ac:dyDescent="0.25">
      <c r="A12">
        <v>296117</v>
      </c>
      <c r="B12">
        <v>0.75562499999999999</v>
      </c>
      <c r="C12" t="s">
        <v>3952</v>
      </c>
      <c r="D12" t="s">
        <v>4723</v>
      </c>
      <c r="E12" t="s">
        <v>4756</v>
      </c>
      <c r="F12" t="s">
        <v>1367</v>
      </c>
      <c r="G12" t="s">
        <v>3738</v>
      </c>
      <c r="H12" t="s">
        <v>3953</v>
      </c>
      <c r="I12" t="s">
        <v>4760</v>
      </c>
      <c r="J12">
        <v>3901</v>
      </c>
      <c r="K12" s="34" t="s">
        <v>8747</v>
      </c>
      <c r="M12" s="29" t="str">
        <f t="shared" si="0"/>
        <v>YES</v>
      </c>
      <c r="N12" s="9" t="str">
        <f t="shared" si="1"/>
        <v>YES</v>
      </c>
      <c r="O12" s="9">
        <f t="shared" si="2"/>
        <v>1.0003978133287317</v>
      </c>
      <c r="P12" s="9" t="str">
        <f t="shared" si="4"/>
        <v>YES</v>
      </c>
      <c r="Q12" s="9" t="s">
        <v>4658</v>
      </c>
      <c r="R12" s="30" t="s">
        <v>4658</v>
      </c>
      <c r="T12" t="s">
        <v>6786</v>
      </c>
      <c r="U12">
        <v>1006</v>
      </c>
      <c r="V12" t="s">
        <v>3953</v>
      </c>
      <c r="W12">
        <v>2</v>
      </c>
      <c r="X12">
        <v>22</v>
      </c>
      <c r="Y12">
        <v>6</v>
      </c>
      <c r="Z12">
        <v>2</v>
      </c>
      <c r="AA12">
        <v>21057239.149599999</v>
      </c>
      <c r="AB12">
        <v>21154.517876499998</v>
      </c>
      <c r="AC12">
        <v>736518.89787400002</v>
      </c>
      <c r="AD12">
        <v>859667.42503000004</v>
      </c>
      <c r="AE12" t="s">
        <v>6787</v>
      </c>
      <c r="AF12" t="s">
        <v>3952</v>
      </c>
      <c r="AG12" t="s">
        <v>4723</v>
      </c>
      <c r="AH12" t="str">
        <f t="shared" si="3"/>
        <v>040131006</v>
      </c>
      <c r="AJ12" t="s">
        <v>4723</v>
      </c>
      <c r="AK12" t="s">
        <v>8747</v>
      </c>
      <c r="AL12" t="s">
        <v>6787</v>
      </c>
    </row>
    <row r="13" spans="1:41" x14ac:dyDescent="0.25">
      <c r="A13">
        <v>296097</v>
      </c>
      <c r="B13">
        <v>1.4146570000000001</v>
      </c>
      <c r="C13" t="s">
        <v>3950</v>
      </c>
      <c r="D13" t="s">
        <v>4723</v>
      </c>
      <c r="E13" t="s">
        <v>4756</v>
      </c>
      <c r="F13" t="s">
        <v>1367</v>
      </c>
      <c r="G13" t="s">
        <v>4758</v>
      </c>
      <c r="H13" t="s">
        <v>3951</v>
      </c>
      <c r="I13" t="s">
        <v>4760</v>
      </c>
      <c r="J13">
        <v>3723</v>
      </c>
      <c r="K13" s="34" t="s">
        <v>8748</v>
      </c>
      <c r="M13" s="29" t="str">
        <f t="shared" si="0"/>
        <v>YES</v>
      </c>
      <c r="N13" s="9" t="str">
        <f t="shared" si="1"/>
        <v>YES</v>
      </c>
      <c r="O13" s="9">
        <f t="shared" si="2"/>
        <v>1.0005474044027487</v>
      </c>
      <c r="P13" s="9" t="str">
        <f t="shared" si="4"/>
        <v>YES</v>
      </c>
      <c r="Q13" s="9" t="s">
        <v>4658</v>
      </c>
      <c r="R13" s="30" t="s">
        <v>4658</v>
      </c>
      <c r="T13" t="s">
        <v>6788</v>
      </c>
      <c r="U13">
        <v>1007</v>
      </c>
      <c r="V13" t="s">
        <v>3951</v>
      </c>
      <c r="W13">
        <v>2</v>
      </c>
      <c r="X13">
        <v>22</v>
      </c>
      <c r="Y13">
        <v>6</v>
      </c>
      <c r="Z13">
        <v>2</v>
      </c>
      <c r="AA13">
        <v>39416796.780699998</v>
      </c>
      <c r="AB13">
        <v>25308.289578399999</v>
      </c>
      <c r="AC13">
        <v>752827.50093400001</v>
      </c>
      <c r="AD13">
        <v>857670.39737000002</v>
      </c>
      <c r="AE13" t="s">
        <v>6789</v>
      </c>
      <c r="AF13" t="s">
        <v>3950</v>
      </c>
      <c r="AG13" t="s">
        <v>4723</v>
      </c>
      <c r="AH13" t="str">
        <f t="shared" si="3"/>
        <v>040131007</v>
      </c>
      <c r="AJ13" t="s">
        <v>4723</v>
      </c>
      <c r="AK13" t="s">
        <v>8748</v>
      </c>
      <c r="AL13" t="s">
        <v>6789</v>
      </c>
    </row>
    <row r="14" spans="1:41" x14ac:dyDescent="0.25">
      <c r="A14">
        <v>296003</v>
      </c>
      <c r="B14">
        <v>2.048171</v>
      </c>
      <c r="C14" t="s">
        <v>3940</v>
      </c>
      <c r="D14" t="s">
        <v>4723</v>
      </c>
      <c r="E14" t="s">
        <v>4756</v>
      </c>
      <c r="F14" t="s">
        <v>2297</v>
      </c>
      <c r="G14" t="s">
        <v>3738</v>
      </c>
      <c r="H14" t="s">
        <v>3941</v>
      </c>
      <c r="I14" t="s">
        <v>4760</v>
      </c>
      <c r="J14">
        <v>4916</v>
      </c>
      <c r="K14" s="34" t="s">
        <v>8749</v>
      </c>
      <c r="M14" s="29" t="str">
        <f t="shared" si="0"/>
        <v>YES</v>
      </c>
      <c r="N14" s="9" t="str">
        <f t="shared" si="1"/>
        <v>YES</v>
      </c>
      <c r="O14" s="9">
        <f t="shared" si="2"/>
        <v>1.0007510557512054</v>
      </c>
      <c r="P14" s="9" t="str">
        <f t="shared" si="4"/>
        <v>YES</v>
      </c>
      <c r="Q14" s="9" t="s">
        <v>4658</v>
      </c>
      <c r="R14" s="30" t="s">
        <v>4658</v>
      </c>
      <c r="T14" t="s">
        <v>6790</v>
      </c>
      <c r="U14">
        <v>1008</v>
      </c>
      <c r="V14" t="s">
        <v>3941</v>
      </c>
      <c r="W14">
        <v>1</v>
      </c>
      <c r="X14">
        <v>22</v>
      </c>
      <c r="Y14">
        <v>6</v>
      </c>
      <c r="Z14">
        <v>1</v>
      </c>
      <c r="AA14">
        <v>57056877.510399997</v>
      </c>
      <c r="AB14">
        <v>31910.903250300002</v>
      </c>
      <c r="AC14">
        <v>751782.82686200005</v>
      </c>
      <c r="AD14">
        <v>839247.39902600006</v>
      </c>
      <c r="AE14" t="s">
        <v>6791</v>
      </c>
      <c r="AF14" t="s">
        <v>3940</v>
      </c>
      <c r="AG14" t="s">
        <v>4723</v>
      </c>
      <c r="AH14" t="str">
        <f t="shared" si="3"/>
        <v>040131008</v>
      </c>
      <c r="AJ14" t="s">
        <v>4723</v>
      </c>
      <c r="AK14" t="s">
        <v>8749</v>
      </c>
      <c r="AL14" t="s">
        <v>6791</v>
      </c>
    </row>
    <row r="15" spans="1:41" x14ac:dyDescent="0.25">
      <c r="A15">
        <v>1042142</v>
      </c>
      <c r="B15">
        <v>239.723567</v>
      </c>
      <c r="C15" t="s">
        <v>2545</v>
      </c>
      <c r="D15" t="s">
        <v>4723</v>
      </c>
      <c r="E15" t="s">
        <v>4756</v>
      </c>
      <c r="F15" t="s">
        <v>1437</v>
      </c>
      <c r="G15" t="s">
        <v>4758</v>
      </c>
      <c r="H15" t="s">
        <v>2546</v>
      </c>
      <c r="I15" t="s">
        <v>4760</v>
      </c>
      <c r="J15">
        <v>1116</v>
      </c>
      <c r="K15" s="34" t="s">
        <v>8750</v>
      </c>
      <c r="M15" s="29" t="str">
        <f t="shared" si="0"/>
        <v>YES</v>
      </c>
      <c r="N15" s="9" t="str">
        <f t="shared" si="1"/>
        <v>YES</v>
      </c>
      <c r="O15" s="9">
        <f t="shared" si="2"/>
        <v>1.0010676116307167</v>
      </c>
      <c r="P15" s="9" t="str">
        <f t="shared" si="4"/>
        <v>YES</v>
      </c>
      <c r="Q15" s="9" t="s">
        <v>4658</v>
      </c>
      <c r="R15" s="30" t="s">
        <v>4658</v>
      </c>
      <c r="T15" t="s">
        <v>6792</v>
      </c>
      <c r="U15">
        <v>1009</v>
      </c>
      <c r="V15" t="s">
        <v>2546</v>
      </c>
      <c r="W15">
        <v>5</v>
      </c>
      <c r="X15">
        <v>25</v>
      </c>
      <c r="Y15">
        <v>2</v>
      </c>
      <c r="Z15">
        <v>5</v>
      </c>
      <c r="AA15">
        <v>6675982134.0799999</v>
      </c>
      <c r="AB15">
        <v>405892.93970599998</v>
      </c>
      <c r="AC15">
        <v>357229.854766</v>
      </c>
      <c r="AD15">
        <v>939253.23126200004</v>
      </c>
      <c r="AE15" t="s">
        <v>6793</v>
      </c>
      <c r="AF15" t="s">
        <v>2545</v>
      </c>
      <c r="AG15" t="s">
        <v>4723</v>
      </c>
      <c r="AH15" t="str">
        <f t="shared" si="3"/>
        <v>040131009</v>
      </c>
      <c r="AJ15" t="s">
        <v>4723</v>
      </c>
      <c r="AK15" t="s">
        <v>8750</v>
      </c>
      <c r="AL15" t="s">
        <v>6793</v>
      </c>
    </row>
    <row r="16" spans="1:41" x14ac:dyDescent="0.25">
      <c r="A16">
        <v>189911</v>
      </c>
      <c r="B16">
        <v>10.214085000000001</v>
      </c>
      <c r="C16" t="s">
        <v>3560</v>
      </c>
      <c r="D16" t="s">
        <v>4723</v>
      </c>
      <c r="E16" t="s">
        <v>4756</v>
      </c>
      <c r="F16" t="s">
        <v>4758</v>
      </c>
      <c r="G16" t="s">
        <v>4758</v>
      </c>
      <c r="H16" t="s">
        <v>3561</v>
      </c>
      <c r="I16" t="s">
        <v>4760</v>
      </c>
      <c r="J16">
        <v>12041</v>
      </c>
      <c r="K16" s="34" t="s">
        <v>8751</v>
      </c>
      <c r="M16" s="29" t="str">
        <f t="shared" si="0"/>
        <v>YES</v>
      </c>
      <c r="N16" s="9" t="str">
        <f t="shared" si="1"/>
        <v>NO</v>
      </c>
      <c r="O16" s="9">
        <f t="shared" si="2"/>
        <v>1.0245083762578548</v>
      </c>
      <c r="P16" s="9" t="str">
        <f t="shared" si="4"/>
        <v>YES</v>
      </c>
      <c r="Q16" s="9" t="s">
        <v>4658</v>
      </c>
      <c r="R16" s="30" t="s">
        <v>4658</v>
      </c>
      <c r="T16" t="s">
        <v>4867</v>
      </c>
      <c r="U16">
        <v>101</v>
      </c>
      <c r="V16" t="s">
        <v>4868</v>
      </c>
      <c r="W16">
        <v>5</v>
      </c>
      <c r="X16">
        <v>16</v>
      </c>
      <c r="Y16">
        <v>4</v>
      </c>
      <c r="Z16">
        <v>5</v>
      </c>
      <c r="AA16">
        <v>277940477.46499997</v>
      </c>
      <c r="AB16">
        <v>101558.77778800001</v>
      </c>
      <c r="AC16">
        <v>617408.69257700001</v>
      </c>
      <c r="AD16">
        <v>859129.80640400003</v>
      </c>
      <c r="AE16" t="s">
        <v>4869</v>
      </c>
      <c r="AF16" t="s">
        <v>3560</v>
      </c>
      <c r="AG16" t="s">
        <v>4723</v>
      </c>
      <c r="AH16" t="str">
        <f t="shared" si="3"/>
        <v>04013101</v>
      </c>
      <c r="AJ16" t="s">
        <v>4723</v>
      </c>
      <c r="AK16" t="s">
        <v>8751</v>
      </c>
      <c r="AL16" t="s">
        <v>4869</v>
      </c>
    </row>
    <row r="17" spans="1:38" x14ac:dyDescent="0.25">
      <c r="A17">
        <v>1274865</v>
      </c>
      <c r="B17">
        <v>0.66719399999999995</v>
      </c>
      <c r="C17" t="s">
        <v>2913</v>
      </c>
      <c r="D17" t="s">
        <v>4723</v>
      </c>
      <c r="E17" t="s">
        <v>4756</v>
      </c>
      <c r="F17" t="s">
        <v>1367</v>
      </c>
      <c r="G17" t="s">
        <v>1368</v>
      </c>
      <c r="H17" t="s">
        <v>2914</v>
      </c>
      <c r="I17" t="s">
        <v>4760</v>
      </c>
      <c r="J17">
        <v>3074</v>
      </c>
      <c r="K17" s="34" t="s">
        <v>8752</v>
      </c>
      <c r="M17" s="29" t="str">
        <f t="shared" si="0"/>
        <v>YES</v>
      </c>
      <c r="N17" s="9" t="str">
        <f t="shared" si="1"/>
        <v>YES</v>
      </c>
      <c r="O17" s="9">
        <f t="shared" si="2"/>
        <v>1.0241981174189509</v>
      </c>
      <c r="P17" s="9" t="str">
        <f t="shared" si="4"/>
        <v>YES</v>
      </c>
      <c r="Q17" s="9" t="s">
        <v>4658</v>
      </c>
      <c r="R17" s="30" t="s">
        <v>4658</v>
      </c>
      <c r="T17" t="s">
        <v>6794</v>
      </c>
      <c r="U17">
        <v>1010</v>
      </c>
      <c r="V17" t="s">
        <v>2914</v>
      </c>
      <c r="W17">
        <v>2</v>
      </c>
      <c r="X17">
        <v>8</v>
      </c>
      <c r="Y17">
        <v>5</v>
      </c>
      <c r="Z17">
        <v>2</v>
      </c>
      <c r="AA17">
        <v>18160842.998300001</v>
      </c>
      <c r="AB17">
        <v>17505.369043899998</v>
      </c>
      <c r="AC17">
        <v>719129.23137299996</v>
      </c>
      <c r="AD17">
        <v>958453.99469299999</v>
      </c>
      <c r="AE17" t="s">
        <v>6795</v>
      </c>
      <c r="AF17" t="s">
        <v>2913</v>
      </c>
      <c r="AG17" t="s">
        <v>4723</v>
      </c>
      <c r="AH17" t="str">
        <f t="shared" si="3"/>
        <v>040131010</v>
      </c>
      <c r="AJ17" t="s">
        <v>4723</v>
      </c>
      <c r="AK17" t="s">
        <v>8752</v>
      </c>
      <c r="AL17" t="s">
        <v>6795</v>
      </c>
    </row>
    <row r="18" spans="1:38" x14ac:dyDescent="0.25">
      <c r="A18">
        <v>96549</v>
      </c>
      <c r="B18">
        <v>0.97281099999999998</v>
      </c>
      <c r="C18" t="s">
        <v>3673</v>
      </c>
      <c r="D18" t="s">
        <v>4723</v>
      </c>
      <c r="E18" t="s">
        <v>4756</v>
      </c>
      <c r="F18" t="s">
        <v>1367</v>
      </c>
      <c r="G18" t="s">
        <v>4758</v>
      </c>
      <c r="H18" t="s">
        <v>3674</v>
      </c>
      <c r="I18" t="s">
        <v>4760</v>
      </c>
      <c r="J18">
        <v>3983</v>
      </c>
      <c r="K18" s="34" t="s">
        <v>8753</v>
      </c>
      <c r="M18" s="29" t="str">
        <f t="shared" si="0"/>
        <v>YES</v>
      </c>
      <c r="N18" s="9" t="str">
        <f t="shared" si="1"/>
        <v>YES</v>
      </c>
      <c r="O18" s="9">
        <f t="shared" si="2"/>
        <v>0.98364903147057026</v>
      </c>
      <c r="P18" s="9" t="str">
        <f t="shared" si="4"/>
        <v>YES</v>
      </c>
      <c r="Q18" s="9" t="s">
        <v>4658</v>
      </c>
      <c r="R18" s="30" t="s">
        <v>4658</v>
      </c>
      <c r="T18" t="s">
        <v>6796</v>
      </c>
      <c r="U18">
        <v>1011</v>
      </c>
      <c r="V18" t="s">
        <v>3674</v>
      </c>
      <c r="W18">
        <v>4</v>
      </c>
      <c r="X18">
        <v>12</v>
      </c>
      <c r="Y18">
        <v>7</v>
      </c>
      <c r="Z18">
        <v>4</v>
      </c>
      <c r="AA18">
        <v>27571230.504700001</v>
      </c>
      <c r="AB18">
        <v>25542.405862200001</v>
      </c>
      <c r="AC18">
        <v>573545.44183200004</v>
      </c>
      <c r="AD18">
        <v>898074.52619899996</v>
      </c>
      <c r="AE18" t="s">
        <v>6797</v>
      </c>
      <c r="AF18" t="s">
        <v>3673</v>
      </c>
      <c r="AG18" t="s">
        <v>4723</v>
      </c>
      <c r="AH18" t="str">
        <f t="shared" si="3"/>
        <v>040131011</v>
      </c>
      <c r="AJ18" t="s">
        <v>4723</v>
      </c>
      <c r="AK18" t="s">
        <v>8753</v>
      </c>
      <c r="AL18" t="s">
        <v>6797</v>
      </c>
    </row>
    <row r="19" spans="1:38" x14ac:dyDescent="0.25">
      <c r="A19">
        <v>295950</v>
      </c>
      <c r="B19">
        <v>0.98126500000000005</v>
      </c>
      <c r="C19" t="s">
        <v>3934</v>
      </c>
      <c r="D19" t="s">
        <v>4723</v>
      </c>
      <c r="E19" t="s">
        <v>4756</v>
      </c>
      <c r="F19" t="s">
        <v>2297</v>
      </c>
      <c r="G19" t="s">
        <v>3738</v>
      </c>
      <c r="H19" t="s">
        <v>3935</v>
      </c>
      <c r="I19" t="s">
        <v>4760</v>
      </c>
      <c r="J19">
        <v>4909</v>
      </c>
      <c r="K19" s="34" t="s">
        <v>8754</v>
      </c>
      <c r="M19" s="29" t="str">
        <f t="shared" si="0"/>
        <v>YES</v>
      </c>
      <c r="N19" s="9" t="str">
        <f t="shared" si="1"/>
        <v>YES</v>
      </c>
      <c r="O19" s="9">
        <f t="shared" si="2"/>
        <v>1.0008416069955042</v>
      </c>
      <c r="P19" s="9" t="str">
        <f t="shared" si="4"/>
        <v>YES</v>
      </c>
      <c r="Q19" s="9" t="s">
        <v>4658</v>
      </c>
      <c r="R19" s="30" t="s">
        <v>4658</v>
      </c>
      <c r="T19" t="s">
        <v>6798</v>
      </c>
      <c r="U19">
        <v>1012</v>
      </c>
      <c r="V19" t="s">
        <v>3935</v>
      </c>
      <c r="W19">
        <v>1</v>
      </c>
      <c r="X19">
        <v>22</v>
      </c>
      <c r="Y19">
        <v>6</v>
      </c>
      <c r="Z19">
        <v>1</v>
      </c>
      <c r="AA19">
        <v>27333094.452500001</v>
      </c>
      <c r="AB19">
        <v>20924.845823299998</v>
      </c>
      <c r="AC19">
        <v>741285.50695399998</v>
      </c>
      <c r="AD19">
        <v>847002.71559200005</v>
      </c>
      <c r="AE19" t="s">
        <v>6799</v>
      </c>
      <c r="AF19" t="s">
        <v>3934</v>
      </c>
      <c r="AG19" t="s">
        <v>4723</v>
      </c>
      <c r="AH19" t="str">
        <f t="shared" si="3"/>
        <v>040131012</v>
      </c>
      <c r="AJ19" t="s">
        <v>4723</v>
      </c>
      <c r="AK19" t="s">
        <v>8754</v>
      </c>
      <c r="AL19" t="s">
        <v>6799</v>
      </c>
    </row>
    <row r="20" spans="1:38" x14ac:dyDescent="0.25">
      <c r="A20">
        <v>1213141</v>
      </c>
      <c r="B20">
        <v>0.84644799999999998</v>
      </c>
      <c r="C20" t="s">
        <v>2986</v>
      </c>
      <c r="D20" t="s">
        <v>4723</v>
      </c>
      <c r="E20" t="s">
        <v>4756</v>
      </c>
      <c r="F20" t="s">
        <v>1367</v>
      </c>
      <c r="G20" t="s">
        <v>1463</v>
      </c>
      <c r="H20" t="s">
        <v>2987</v>
      </c>
      <c r="I20" t="s">
        <v>4760</v>
      </c>
      <c r="J20">
        <v>2227</v>
      </c>
      <c r="K20" s="34" t="s">
        <v>8755</v>
      </c>
      <c r="M20" s="29" t="str">
        <f t="shared" si="0"/>
        <v>YES</v>
      </c>
      <c r="N20" s="9" t="str">
        <f t="shared" si="1"/>
        <v>NO</v>
      </c>
      <c r="O20" s="9">
        <f t="shared" si="2"/>
        <v>1.0018973184233055</v>
      </c>
      <c r="P20" s="9" t="str">
        <f t="shared" si="4"/>
        <v>YES</v>
      </c>
      <c r="Q20" s="9" t="s">
        <v>4658</v>
      </c>
      <c r="R20" s="30" t="s">
        <v>4658</v>
      </c>
      <c r="T20" t="s">
        <v>6800</v>
      </c>
      <c r="U20">
        <v>1013</v>
      </c>
      <c r="V20" t="s">
        <v>6801</v>
      </c>
      <c r="W20">
        <v>3</v>
      </c>
      <c r="X20">
        <v>7</v>
      </c>
      <c r="Y20">
        <v>3</v>
      </c>
      <c r="Z20">
        <v>3</v>
      </c>
      <c r="AA20">
        <v>23552928.517999999</v>
      </c>
      <c r="AB20">
        <v>22585.148458700001</v>
      </c>
      <c r="AC20">
        <v>664680.63448999997</v>
      </c>
      <c r="AD20">
        <v>950394.01283100003</v>
      </c>
      <c r="AE20" t="s">
        <v>6802</v>
      </c>
      <c r="AF20" t="s">
        <v>2986</v>
      </c>
      <c r="AG20" t="s">
        <v>4723</v>
      </c>
      <c r="AH20" t="str">
        <f t="shared" si="3"/>
        <v>040131013</v>
      </c>
      <c r="AJ20" t="s">
        <v>4723</v>
      </c>
      <c r="AK20" t="s">
        <v>8755</v>
      </c>
      <c r="AL20" t="s">
        <v>6802</v>
      </c>
    </row>
    <row r="21" spans="1:38" x14ac:dyDescent="0.25">
      <c r="A21">
        <v>1099236</v>
      </c>
      <c r="B21">
        <v>0.75315399999999999</v>
      </c>
      <c r="C21" t="s">
        <v>2807</v>
      </c>
      <c r="D21" t="s">
        <v>4723</v>
      </c>
      <c r="E21" t="s">
        <v>4756</v>
      </c>
      <c r="F21" t="s">
        <v>6297</v>
      </c>
      <c r="G21" t="s">
        <v>4758</v>
      </c>
      <c r="H21" t="s">
        <v>2808</v>
      </c>
      <c r="I21" t="s">
        <v>4760</v>
      </c>
      <c r="J21">
        <v>2692</v>
      </c>
      <c r="K21" s="34" t="s">
        <v>8756</v>
      </c>
      <c r="M21" s="29" t="str">
        <f t="shared" si="0"/>
        <v>YES</v>
      </c>
      <c r="N21" s="9" t="str">
        <f t="shared" si="1"/>
        <v>YES</v>
      </c>
      <c r="O21" s="9">
        <f t="shared" si="2"/>
        <v>1.0082626236645049</v>
      </c>
      <c r="P21" s="9" t="str">
        <f t="shared" si="4"/>
        <v>YES</v>
      </c>
      <c r="Q21" s="9" t="s">
        <v>4658</v>
      </c>
      <c r="R21" s="30" t="s">
        <v>4658</v>
      </c>
      <c r="T21" t="s">
        <v>6803</v>
      </c>
      <c r="U21">
        <v>1014</v>
      </c>
      <c r="V21" t="s">
        <v>2808</v>
      </c>
      <c r="W21">
        <v>4</v>
      </c>
      <c r="X21">
        <v>4</v>
      </c>
      <c r="Y21">
        <v>2</v>
      </c>
      <c r="Z21">
        <v>4</v>
      </c>
      <c r="AA21">
        <v>20824662.127500001</v>
      </c>
      <c r="AB21">
        <v>20625.165518000002</v>
      </c>
      <c r="AC21">
        <v>607851.34848399996</v>
      </c>
      <c r="AD21">
        <v>972934.61430999998</v>
      </c>
      <c r="AE21" t="s">
        <v>6804</v>
      </c>
      <c r="AF21" t="s">
        <v>2807</v>
      </c>
      <c r="AG21" t="s">
        <v>4723</v>
      </c>
      <c r="AH21" t="str">
        <f t="shared" si="3"/>
        <v>040131014</v>
      </c>
      <c r="AJ21" t="s">
        <v>4723</v>
      </c>
      <c r="AK21" t="s">
        <v>8756</v>
      </c>
      <c r="AL21" t="s">
        <v>6804</v>
      </c>
    </row>
    <row r="22" spans="1:38" x14ac:dyDescent="0.25">
      <c r="A22">
        <v>1054452</v>
      </c>
      <c r="B22">
        <v>1.0567219999999999</v>
      </c>
      <c r="C22" t="s">
        <v>2543</v>
      </c>
      <c r="D22" t="s">
        <v>4723</v>
      </c>
      <c r="E22" t="s">
        <v>4756</v>
      </c>
      <c r="F22" t="s">
        <v>1367</v>
      </c>
      <c r="G22" t="s">
        <v>4758</v>
      </c>
      <c r="H22" t="s">
        <v>2544</v>
      </c>
      <c r="I22" t="s">
        <v>4760</v>
      </c>
      <c r="J22">
        <v>8474</v>
      </c>
      <c r="K22" s="34" t="s">
        <v>8757</v>
      </c>
      <c r="M22" s="29" t="str">
        <f t="shared" si="0"/>
        <v>YES</v>
      </c>
      <c r="N22" s="9" t="str">
        <f t="shared" si="1"/>
        <v>YES</v>
      </c>
      <c r="O22" s="9">
        <f t="shared" si="2"/>
        <v>0.98376764070530875</v>
      </c>
      <c r="P22" s="9" t="str">
        <f t="shared" si="4"/>
        <v>YES</v>
      </c>
      <c r="Q22" s="9" t="s">
        <v>4658</v>
      </c>
      <c r="R22" s="30" t="s">
        <v>4658</v>
      </c>
      <c r="T22" t="s">
        <v>6805</v>
      </c>
      <c r="U22">
        <v>1015</v>
      </c>
      <c r="V22" t="s">
        <v>2544</v>
      </c>
      <c r="W22">
        <v>4</v>
      </c>
      <c r="X22">
        <v>12</v>
      </c>
      <c r="Y22">
        <v>2</v>
      </c>
      <c r="Z22">
        <v>4</v>
      </c>
      <c r="AA22">
        <v>29945809.748</v>
      </c>
      <c r="AB22">
        <v>21580.683610100001</v>
      </c>
      <c r="AC22">
        <v>578608.88889599999</v>
      </c>
      <c r="AD22">
        <v>946680.95725500002</v>
      </c>
      <c r="AE22" t="s">
        <v>6806</v>
      </c>
      <c r="AF22" t="s">
        <v>2543</v>
      </c>
      <c r="AG22" t="s">
        <v>4723</v>
      </c>
      <c r="AH22" t="str">
        <f t="shared" si="3"/>
        <v>040131015</v>
      </c>
      <c r="AJ22" t="s">
        <v>4723</v>
      </c>
      <c r="AK22" t="s">
        <v>8757</v>
      </c>
      <c r="AL22" t="s">
        <v>6806</v>
      </c>
    </row>
    <row r="23" spans="1:38" x14ac:dyDescent="0.25">
      <c r="A23">
        <v>190063</v>
      </c>
      <c r="B23">
        <v>25.141265000000001</v>
      </c>
      <c r="C23" t="s">
        <v>3576</v>
      </c>
      <c r="D23" t="s">
        <v>4723</v>
      </c>
      <c r="E23" t="s">
        <v>4756</v>
      </c>
      <c r="F23" t="s">
        <v>1367</v>
      </c>
      <c r="G23" t="s">
        <v>4758</v>
      </c>
      <c r="H23" t="s">
        <v>3577</v>
      </c>
      <c r="I23" t="s">
        <v>4760</v>
      </c>
      <c r="J23">
        <v>346</v>
      </c>
      <c r="K23" s="34" t="s">
        <v>8758</v>
      </c>
      <c r="M23" s="29" t="str">
        <f t="shared" si="0"/>
        <v>YES</v>
      </c>
      <c r="N23" s="9" t="str">
        <f t="shared" si="1"/>
        <v>YES</v>
      </c>
      <c r="O23" s="9">
        <f t="shared" si="2"/>
        <v>1.0085228816610441</v>
      </c>
      <c r="P23" s="9" t="str">
        <f t="shared" si="4"/>
        <v>YES</v>
      </c>
      <c r="Q23" s="9" t="s">
        <v>4658</v>
      </c>
      <c r="R23" s="30" t="s">
        <v>4658</v>
      </c>
      <c r="T23" t="s">
        <v>6807</v>
      </c>
      <c r="U23">
        <v>1016</v>
      </c>
      <c r="V23" t="s">
        <v>3577</v>
      </c>
      <c r="W23">
        <v>5</v>
      </c>
      <c r="X23">
        <v>20</v>
      </c>
      <c r="Y23">
        <v>4</v>
      </c>
      <c r="Z23">
        <v>5</v>
      </c>
      <c r="AA23">
        <v>694975052.04999995</v>
      </c>
      <c r="AB23">
        <v>182620.79829100001</v>
      </c>
      <c r="AC23">
        <v>651891.93037299998</v>
      </c>
      <c r="AD23">
        <v>849683.68097999995</v>
      </c>
      <c r="AE23" t="s">
        <v>6808</v>
      </c>
      <c r="AF23" t="s">
        <v>3576</v>
      </c>
      <c r="AG23" t="s">
        <v>4723</v>
      </c>
      <c r="AH23" t="str">
        <f t="shared" si="3"/>
        <v>040131016</v>
      </c>
      <c r="AJ23" t="s">
        <v>4723</v>
      </c>
      <c r="AK23" t="s">
        <v>8758</v>
      </c>
      <c r="AL23" t="s">
        <v>6808</v>
      </c>
    </row>
    <row r="24" spans="1:38" x14ac:dyDescent="0.25">
      <c r="A24">
        <v>96570</v>
      </c>
      <c r="B24">
        <v>0.47265400000000002</v>
      </c>
      <c r="C24" t="s">
        <v>3675</v>
      </c>
      <c r="D24" t="s">
        <v>4723</v>
      </c>
      <c r="E24" t="s">
        <v>4756</v>
      </c>
      <c r="F24" t="s">
        <v>1367</v>
      </c>
      <c r="G24" t="s">
        <v>3518</v>
      </c>
      <c r="H24" t="s">
        <v>3676</v>
      </c>
      <c r="I24" t="s">
        <v>4760</v>
      </c>
      <c r="J24">
        <v>3098</v>
      </c>
      <c r="K24" s="34" t="s">
        <v>8759</v>
      </c>
      <c r="M24" s="29" t="str">
        <f t="shared" si="0"/>
        <v>YES</v>
      </c>
      <c r="N24" s="9" t="str">
        <f t="shared" si="1"/>
        <v>YES</v>
      </c>
      <c r="O24" s="9">
        <f t="shared" si="2"/>
        <v>0.99271317479163623</v>
      </c>
      <c r="P24" s="9" t="str">
        <f t="shared" si="4"/>
        <v>YES</v>
      </c>
      <c r="Q24" s="9" t="s">
        <v>4658</v>
      </c>
      <c r="R24" s="30" t="s">
        <v>4658</v>
      </c>
      <c r="T24" t="s">
        <v>6809</v>
      </c>
      <c r="U24">
        <v>1017</v>
      </c>
      <c r="V24" t="s">
        <v>3676</v>
      </c>
      <c r="W24">
        <v>4</v>
      </c>
      <c r="X24">
        <v>12</v>
      </c>
      <c r="Y24">
        <v>7</v>
      </c>
      <c r="Z24">
        <v>4</v>
      </c>
      <c r="AA24">
        <v>13273559.3807</v>
      </c>
      <c r="AB24">
        <v>17247.795984100001</v>
      </c>
      <c r="AC24">
        <v>572263.31397899997</v>
      </c>
      <c r="AD24">
        <v>901252.58703000005</v>
      </c>
      <c r="AE24" t="s">
        <v>6810</v>
      </c>
      <c r="AF24" t="s">
        <v>3675</v>
      </c>
      <c r="AG24" t="s">
        <v>4723</v>
      </c>
      <c r="AH24" t="str">
        <f t="shared" si="3"/>
        <v>040131017</v>
      </c>
      <c r="AJ24" t="s">
        <v>4723</v>
      </c>
      <c r="AK24" t="s">
        <v>8759</v>
      </c>
      <c r="AL24" t="s">
        <v>6810</v>
      </c>
    </row>
    <row r="25" spans="1:38" x14ac:dyDescent="0.25">
      <c r="A25">
        <v>105586</v>
      </c>
      <c r="B25">
        <v>0.36681200000000003</v>
      </c>
      <c r="C25" t="s">
        <v>3493</v>
      </c>
      <c r="D25" t="s">
        <v>4723</v>
      </c>
      <c r="E25" t="s">
        <v>4756</v>
      </c>
      <c r="F25" t="s">
        <v>1367</v>
      </c>
      <c r="G25" t="s">
        <v>4758</v>
      </c>
      <c r="H25" t="s">
        <v>3494</v>
      </c>
      <c r="I25" t="s">
        <v>4760</v>
      </c>
      <c r="J25">
        <v>1591</v>
      </c>
      <c r="K25" s="34" t="s">
        <v>8760</v>
      </c>
      <c r="M25" s="29" t="str">
        <f t="shared" si="0"/>
        <v>YES</v>
      </c>
      <c r="N25" s="9" t="str">
        <f t="shared" si="1"/>
        <v>YES</v>
      </c>
      <c r="O25" s="9">
        <f t="shared" si="2"/>
        <v>1.0224017205423781</v>
      </c>
      <c r="P25" s="9" t="str">
        <f t="shared" si="4"/>
        <v>YES</v>
      </c>
      <c r="Q25" s="9" t="s">
        <v>4658</v>
      </c>
      <c r="R25" s="30" t="s">
        <v>4658</v>
      </c>
      <c r="T25" t="s">
        <v>6811</v>
      </c>
      <c r="U25">
        <v>1018</v>
      </c>
      <c r="V25" t="s">
        <v>3494</v>
      </c>
      <c r="W25">
        <v>4</v>
      </c>
      <c r="X25">
        <v>12</v>
      </c>
      <c r="Y25">
        <v>2</v>
      </c>
      <c r="Z25">
        <v>4</v>
      </c>
      <c r="AA25">
        <v>10002068.125800001</v>
      </c>
      <c r="AB25">
        <v>13697.9720094</v>
      </c>
      <c r="AC25">
        <v>566133.74924599996</v>
      </c>
      <c r="AD25">
        <v>906189.07656700001</v>
      </c>
      <c r="AE25" t="s">
        <v>6812</v>
      </c>
      <c r="AF25" t="s">
        <v>3493</v>
      </c>
      <c r="AG25" t="s">
        <v>4723</v>
      </c>
      <c r="AH25" t="str">
        <f t="shared" si="3"/>
        <v>040131018</v>
      </c>
      <c r="AJ25" t="s">
        <v>4723</v>
      </c>
      <c r="AK25" t="s">
        <v>8760</v>
      </c>
      <c r="AL25" t="s">
        <v>6812</v>
      </c>
    </row>
    <row r="26" spans="1:38" x14ac:dyDescent="0.25">
      <c r="A26">
        <v>1042310</v>
      </c>
      <c r="B26">
        <v>215.82450600000001</v>
      </c>
      <c r="C26" t="s">
        <v>2553</v>
      </c>
      <c r="D26" t="s">
        <v>4723</v>
      </c>
      <c r="E26" t="s">
        <v>4756</v>
      </c>
      <c r="F26" t="s">
        <v>4758</v>
      </c>
      <c r="G26" t="s">
        <v>4758</v>
      </c>
      <c r="H26" t="s">
        <v>2554</v>
      </c>
      <c r="I26" t="s">
        <v>4760</v>
      </c>
      <c r="J26">
        <v>1081</v>
      </c>
      <c r="K26" s="34" t="s">
        <v>8761</v>
      </c>
      <c r="M26" s="29" t="str">
        <f t="shared" si="0"/>
        <v>YES</v>
      </c>
      <c r="N26" s="9" t="str">
        <f t="shared" si="1"/>
        <v>YES</v>
      </c>
      <c r="O26" s="9">
        <f t="shared" si="2"/>
        <v>1.0019272566113044</v>
      </c>
      <c r="P26" s="9" t="str">
        <f t="shared" si="4"/>
        <v>YES</v>
      </c>
      <c r="Q26" s="9" t="s">
        <v>4658</v>
      </c>
      <c r="R26" s="30" t="s">
        <v>4658</v>
      </c>
      <c r="T26" t="s">
        <v>6813</v>
      </c>
      <c r="U26">
        <v>1019</v>
      </c>
      <c r="V26" t="s">
        <v>2554</v>
      </c>
      <c r="W26">
        <v>4</v>
      </c>
      <c r="X26">
        <v>4</v>
      </c>
      <c r="Y26">
        <v>2</v>
      </c>
      <c r="Z26">
        <v>4</v>
      </c>
      <c r="AA26">
        <v>6005268215.1999998</v>
      </c>
      <c r="AB26">
        <v>526640.30278999999</v>
      </c>
      <c r="AC26">
        <v>477012.82454200002</v>
      </c>
      <c r="AD26">
        <v>930195.97730000003</v>
      </c>
      <c r="AE26" t="s">
        <v>6814</v>
      </c>
      <c r="AF26" t="s">
        <v>2553</v>
      </c>
      <c r="AG26" t="s">
        <v>4723</v>
      </c>
      <c r="AH26" t="str">
        <f t="shared" si="3"/>
        <v>040131019</v>
      </c>
      <c r="AJ26" t="s">
        <v>4723</v>
      </c>
      <c r="AK26" t="s">
        <v>8761</v>
      </c>
      <c r="AL26" t="s">
        <v>6814</v>
      </c>
    </row>
    <row r="27" spans="1:38" x14ac:dyDescent="0.25">
      <c r="A27">
        <v>105844</v>
      </c>
      <c r="B27">
        <v>1.9409810000000001</v>
      </c>
      <c r="C27" t="s">
        <v>3520</v>
      </c>
      <c r="D27" t="s">
        <v>4723</v>
      </c>
      <c r="E27" t="s">
        <v>4756</v>
      </c>
      <c r="F27" t="s">
        <v>1367</v>
      </c>
      <c r="G27" t="s">
        <v>4758</v>
      </c>
      <c r="H27" t="s">
        <v>3521</v>
      </c>
      <c r="I27" t="s">
        <v>4760</v>
      </c>
      <c r="J27">
        <v>10462</v>
      </c>
      <c r="K27" s="34" t="s">
        <v>8762</v>
      </c>
      <c r="M27" s="29" t="str">
        <f t="shared" si="0"/>
        <v>YES</v>
      </c>
      <c r="N27" s="9" t="str">
        <f t="shared" si="1"/>
        <v>YES</v>
      </c>
      <c r="O27" s="9">
        <f t="shared" si="2"/>
        <v>0.9850659389391403</v>
      </c>
      <c r="P27" s="9" t="str">
        <f t="shared" si="4"/>
        <v>YES</v>
      </c>
      <c r="Q27" s="9" t="s">
        <v>4658</v>
      </c>
      <c r="R27" s="30" t="s">
        <v>4658</v>
      </c>
      <c r="T27" t="s">
        <v>4870</v>
      </c>
      <c r="U27">
        <v>102</v>
      </c>
      <c r="V27" t="s">
        <v>3521</v>
      </c>
      <c r="W27">
        <v>5</v>
      </c>
      <c r="X27">
        <v>13</v>
      </c>
      <c r="Y27">
        <v>7</v>
      </c>
      <c r="Z27">
        <v>5</v>
      </c>
      <c r="AA27">
        <v>54931799.559199996</v>
      </c>
      <c r="AB27">
        <v>31372.9867242</v>
      </c>
      <c r="AC27">
        <v>586263.39697799995</v>
      </c>
      <c r="AD27">
        <v>883542.94690800004</v>
      </c>
      <c r="AE27" t="s">
        <v>4871</v>
      </c>
      <c r="AF27" t="s">
        <v>3520</v>
      </c>
      <c r="AG27" t="s">
        <v>4723</v>
      </c>
      <c r="AH27" t="str">
        <f t="shared" si="3"/>
        <v>04013102</v>
      </c>
      <c r="AJ27" t="s">
        <v>4723</v>
      </c>
      <c r="AK27" t="s">
        <v>8762</v>
      </c>
      <c r="AL27" t="s">
        <v>4871</v>
      </c>
    </row>
    <row r="28" spans="1:38" x14ac:dyDescent="0.25">
      <c r="A28">
        <v>249366</v>
      </c>
      <c r="B28">
        <v>1.0519579999999999</v>
      </c>
      <c r="C28" t="s">
        <v>2313</v>
      </c>
      <c r="D28" t="s">
        <v>4723</v>
      </c>
      <c r="E28" t="s">
        <v>4756</v>
      </c>
      <c r="F28" t="s">
        <v>2297</v>
      </c>
      <c r="G28" t="s">
        <v>2307</v>
      </c>
      <c r="H28" t="s">
        <v>2314</v>
      </c>
      <c r="I28" t="s">
        <v>4760</v>
      </c>
      <c r="J28">
        <v>2028</v>
      </c>
      <c r="K28" s="34" t="s">
        <v>8763</v>
      </c>
      <c r="M28" s="29" t="str">
        <f t="shared" si="0"/>
        <v>YES</v>
      </c>
      <c r="N28" s="9" t="str">
        <f t="shared" si="1"/>
        <v>YES</v>
      </c>
      <c r="O28" s="9">
        <f t="shared" si="2"/>
        <v>0.99585444844333526</v>
      </c>
      <c r="P28" s="9" t="str">
        <f t="shared" si="4"/>
        <v>YES</v>
      </c>
      <c r="Q28" s="9" t="s">
        <v>4658</v>
      </c>
      <c r="R28" s="30" t="s">
        <v>4658</v>
      </c>
      <c r="T28" t="s">
        <v>6815</v>
      </c>
      <c r="U28">
        <v>1020</v>
      </c>
      <c r="V28" t="s">
        <v>2314</v>
      </c>
      <c r="W28">
        <v>1</v>
      </c>
      <c r="X28">
        <v>20</v>
      </c>
      <c r="Y28">
        <v>6</v>
      </c>
      <c r="Z28">
        <v>1</v>
      </c>
      <c r="AA28">
        <v>29448988.206099998</v>
      </c>
      <c r="AB28">
        <v>21722.970031699999</v>
      </c>
      <c r="AC28">
        <v>709709.37098100001</v>
      </c>
      <c r="AD28">
        <v>830750.574349</v>
      </c>
      <c r="AE28" t="s">
        <v>6816</v>
      </c>
      <c r="AF28" t="s">
        <v>2313</v>
      </c>
      <c r="AG28" t="s">
        <v>4723</v>
      </c>
      <c r="AH28" t="str">
        <f t="shared" si="3"/>
        <v>040131020</v>
      </c>
      <c r="AJ28" t="s">
        <v>4723</v>
      </c>
      <c r="AK28" t="s">
        <v>8763</v>
      </c>
      <c r="AL28" t="s">
        <v>6816</v>
      </c>
    </row>
    <row r="29" spans="1:38" x14ac:dyDescent="0.25">
      <c r="A29">
        <v>1247417</v>
      </c>
      <c r="B29">
        <v>2.6741579999999998</v>
      </c>
      <c r="C29" t="s">
        <v>1404</v>
      </c>
      <c r="D29" t="s">
        <v>4723</v>
      </c>
      <c r="E29" t="s">
        <v>4756</v>
      </c>
      <c r="F29" t="s">
        <v>1367</v>
      </c>
      <c r="G29" t="s">
        <v>1368</v>
      </c>
      <c r="H29" t="s">
        <v>1405</v>
      </c>
      <c r="I29" t="s">
        <v>4760</v>
      </c>
      <c r="J29">
        <v>1892</v>
      </c>
      <c r="K29" s="34" t="s">
        <v>8764</v>
      </c>
      <c r="M29" s="29" t="str">
        <f t="shared" si="0"/>
        <v>YES</v>
      </c>
      <c r="N29" s="9" t="str">
        <f t="shared" si="1"/>
        <v>YES</v>
      </c>
      <c r="O29" s="9">
        <f t="shared" si="2"/>
        <v>0.99517369281185819</v>
      </c>
      <c r="P29" s="9" t="str">
        <f t="shared" si="4"/>
        <v>YES</v>
      </c>
      <c r="Q29" s="9" t="s">
        <v>4658</v>
      </c>
      <c r="R29" s="30" t="s">
        <v>4658</v>
      </c>
      <c r="T29" t="s">
        <v>6817</v>
      </c>
      <c r="U29">
        <v>1021</v>
      </c>
      <c r="V29" t="s">
        <v>1405</v>
      </c>
      <c r="W29">
        <v>2</v>
      </c>
      <c r="X29">
        <v>8</v>
      </c>
      <c r="Y29">
        <v>5</v>
      </c>
      <c r="Z29">
        <v>2</v>
      </c>
      <c r="AA29">
        <v>74912798.565400004</v>
      </c>
      <c r="AB29">
        <v>36002.538071700001</v>
      </c>
      <c r="AC29">
        <v>702491.471869</v>
      </c>
      <c r="AD29">
        <v>961880.30475899996</v>
      </c>
      <c r="AE29" t="s">
        <v>6818</v>
      </c>
      <c r="AF29" t="s">
        <v>1404</v>
      </c>
      <c r="AG29" t="s">
        <v>4723</v>
      </c>
      <c r="AH29" t="str">
        <f t="shared" si="3"/>
        <v>040131021</v>
      </c>
      <c r="AJ29" t="s">
        <v>4723</v>
      </c>
      <c r="AK29" t="s">
        <v>8764</v>
      </c>
      <c r="AL29" t="s">
        <v>6818</v>
      </c>
    </row>
    <row r="30" spans="1:38" x14ac:dyDescent="0.25">
      <c r="A30">
        <v>1183798</v>
      </c>
      <c r="B30">
        <v>0.55511600000000005</v>
      </c>
      <c r="C30" t="s">
        <v>2022</v>
      </c>
      <c r="D30" t="s">
        <v>4723</v>
      </c>
      <c r="E30" t="s">
        <v>4756</v>
      </c>
      <c r="F30" t="s">
        <v>1367</v>
      </c>
      <c r="G30" t="s">
        <v>6400</v>
      </c>
      <c r="H30" t="s">
        <v>2023</v>
      </c>
      <c r="I30" t="s">
        <v>4760</v>
      </c>
      <c r="J30">
        <v>4219</v>
      </c>
      <c r="K30" s="34" t="s">
        <v>8765</v>
      </c>
      <c r="M30" s="29" t="str">
        <f t="shared" si="0"/>
        <v>YES</v>
      </c>
      <c r="N30" s="9" t="str">
        <f t="shared" si="1"/>
        <v>YES</v>
      </c>
      <c r="O30" s="9">
        <f t="shared" si="2"/>
        <v>1.0036529928386597</v>
      </c>
      <c r="P30" s="9" t="str">
        <f t="shared" si="4"/>
        <v>YES</v>
      </c>
      <c r="Q30" s="9" t="s">
        <v>4658</v>
      </c>
      <c r="R30" s="30" t="s">
        <v>4658</v>
      </c>
      <c r="T30" t="s">
        <v>6819</v>
      </c>
      <c r="U30">
        <v>1022</v>
      </c>
      <c r="V30" t="s">
        <v>2023</v>
      </c>
      <c r="W30">
        <v>4</v>
      </c>
      <c r="X30">
        <v>10</v>
      </c>
      <c r="Y30">
        <v>2</v>
      </c>
      <c r="Z30">
        <v>4</v>
      </c>
      <c r="AA30">
        <v>15419418.867699999</v>
      </c>
      <c r="AB30">
        <v>21250.9104209</v>
      </c>
      <c r="AC30">
        <v>619875.24726800004</v>
      </c>
      <c r="AD30">
        <v>933015.75992600003</v>
      </c>
      <c r="AE30" t="s">
        <v>6820</v>
      </c>
      <c r="AF30" t="s">
        <v>2022</v>
      </c>
      <c r="AG30" t="s">
        <v>4723</v>
      </c>
      <c r="AH30" t="str">
        <f t="shared" si="3"/>
        <v>040131022</v>
      </c>
      <c r="AJ30" t="s">
        <v>4723</v>
      </c>
      <c r="AK30" t="s">
        <v>8765</v>
      </c>
      <c r="AL30" t="s">
        <v>6820</v>
      </c>
    </row>
    <row r="31" spans="1:38" x14ac:dyDescent="0.25">
      <c r="A31">
        <v>96201</v>
      </c>
      <c r="B31">
        <v>2.7608190000000001</v>
      </c>
      <c r="C31" t="s">
        <v>3639</v>
      </c>
      <c r="D31" t="s">
        <v>4723</v>
      </c>
      <c r="E31" t="s">
        <v>4756</v>
      </c>
      <c r="F31" t="s">
        <v>1446</v>
      </c>
      <c r="G31" t="s">
        <v>4758</v>
      </c>
      <c r="H31" t="s">
        <v>3640</v>
      </c>
      <c r="I31" t="s">
        <v>4760</v>
      </c>
      <c r="J31">
        <v>3874</v>
      </c>
      <c r="K31" s="34" t="s">
        <v>8766</v>
      </c>
      <c r="M31" s="29" t="str">
        <f t="shared" si="0"/>
        <v>YES</v>
      </c>
      <c r="N31" s="9" t="str">
        <f t="shared" si="1"/>
        <v>YES</v>
      </c>
      <c r="O31" s="9">
        <f t="shared" si="2"/>
        <v>1.0129604020409422</v>
      </c>
      <c r="P31" s="9" t="str">
        <f t="shared" si="4"/>
        <v>YES</v>
      </c>
      <c r="Q31" s="9" t="s">
        <v>4658</v>
      </c>
      <c r="R31" s="30" t="s">
        <v>4658</v>
      </c>
      <c r="T31" t="s">
        <v>6821</v>
      </c>
      <c r="U31">
        <v>1023</v>
      </c>
      <c r="V31" t="s">
        <v>3640</v>
      </c>
      <c r="W31">
        <v>5</v>
      </c>
      <c r="X31">
        <v>12</v>
      </c>
      <c r="Y31">
        <v>2</v>
      </c>
      <c r="Z31">
        <v>5</v>
      </c>
      <c r="AA31">
        <v>75982453.267199993</v>
      </c>
      <c r="AB31">
        <v>48574.240649200001</v>
      </c>
      <c r="AC31">
        <v>540025.60263400001</v>
      </c>
      <c r="AD31">
        <v>848526.59789400001</v>
      </c>
      <c r="AE31" t="s">
        <v>6822</v>
      </c>
      <c r="AF31" t="s">
        <v>3639</v>
      </c>
      <c r="AG31" t="s">
        <v>4723</v>
      </c>
      <c r="AH31" t="str">
        <f t="shared" si="3"/>
        <v>040131023</v>
      </c>
      <c r="AJ31" t="s">
        <v>4723</v>
      </c>
      <c r="AK31" t="s">
        <v>8766</v>
      </c>
      <c r="AL31" t="s">
        <v>6822</v>
      </c>
    </row>
    <row r="32" spans="1:38" x14ac:dyDescent="0.25">
      <c r="A32">
        <v>303939</v>
      </c>
      <c r="B32">
        <v>1.3963749999999999</v>
      </c>
      <c r="C32" t="s">
        <v>3792</v>
      </c>
      <c r="D32" t="s">
        <v>4723</v>
      </c>
      <c r="E32" t="s">
        <v>4756</v>
      </c>
      <c r="F32" t="s">
        <v>1367</v>
      </c>
      <c r="G32" t="s">
        <v>4758</v>
      </c>
      <c r="H32" t="s">
        <v>3793</v>
      </c>
      <c r="I32" t="s">
        <v>4760</v>
      </c>
      <c r="J32">
        <v>3123</v>
      </c>
      <c r="K32" s="34" t="s">
        <v>8767</v>
      </c>
      <c r="M32" s="29" t="str">
        <f t="shared" si="0"/>
        <v>YES</v>
      </c>
      <c r="N32" s="9" t="str">
        <f t="shared" si="1"/>
        <v>YES</v>
      </c>
      <c r="O32" s="9">
        <f t="shared" si="2"/>
        <v>0.99963988828288841</v>
      </c>
      <c r="P32" s="9" t="str">
        <f t="shared" si="4"/>
        <v>YES</v>
      </c>
      <c r="Q32" s="9" t="s">
        <v>4658</v>
      </c>
      <c r="R32" s="30" t="s">
        <v>4658</v>
      </c>
      <c r="T32" t="s">
        <v>6823</v>
      </c>
      <c r="U32">
        <v>1024</v>
      </c>
      <c r="V32" t="s">
        <v>3793</v>
      </c>
      <c r="W32">
        <v>2</v>
      </c>
      <c r="X32">
        <v>19</v>
      </c>
      <c r="Y32">
        <v>6</v>
      </c>
      <c r="Z32">
        <v>2</v>
      </c>
      <c r="AA32">
        <v>38942724.531400003</v>
      </c>
      <c r="AB32">
        <v>25310.829041600002</v>
      </c>
      <c r="AC32">
        <v>766858.36800200003</v>
      </c>
      <c r="AD32">
        <v>873614.01202899998</v>
      </c>
      <c r="AE32" t="s">
        <v>6824</v>
      </c>
      <c r="AF32" t="s">
        <v>3792</v>
      </c>
      <c r="AG32" t="s">
        <v>4723</v>
      </c>
      <c r="AH32" t="str">
        <f t="shared" si="3"/>
        <v>040131024</v>
      </c>
      <c r="AJ32" t="s">
        <v>4723</v>
      </c>
      <c r="AK32" t="s">
        <v>8767</v>
      </c>
      <c r="AL32" t="s">
        <v>6824</v>
      </c>
    </row>
    <row r="33" spans="1:38" x14ac:dyDescent="0.25">
      <c r="A33">
        <v>190458</v>
      </c>
      <c r="B33">
        <v>0.64223200000000003</v>
      </c>
      <c r="C33" t="s">
        <v>3612</v>
      </c>
      <c r="D33" t="s">
        <v>4723</v>
      </c>
      <c r="E33" t="s">
        <v>4756</v>
      </c>
      <c r="F33" t="s">
        <v>1367</v>
      </c>
      <c r="G33" t="s">
        <v>1463</v>
      </c>
      <c r="H33" t="s">
        <v>3613</v>
      </c>
      <c r="I33" t="s">
        <v>4760</v>
      </c>
      <c r="J33">
        <v>6089</v>
      </c>
      <c r="K33" s="34" t="s">
        <v>8768</v>
      </c>
      <c r="M33" s="29" t="str">
        <f t="shared" si="0"/>
        <v>YES</v>
      </c>
      <c r="N33" s="9" t="str">
        <f t="shared" si="1"/>
        <v>YES</v>
      </c>
      <c r="O33" s="9">
        <f t="shared" si="2"/>
        <v>0.99788974995122082</v>
      </c>
      <c r="P33" s="9" t="str">
        <f t="shared" si="4"/>
        <v>YES</v>
      </c>
      <c r="Q33" s="9" t="s">
        <v>4658</v>
      </c>
      <c r="R33" s="30" t="s">
        <v>4658</v>
      </c>
      <c r="T33" t="s">
        <v>6825</v>
      </c>
      <c r="U33">
        <v>1025</v>
      </c>
      <c r="V33" t="s">
        <v>3613</v>
      </c>
      <c r="W33">
        <v>5</v>
      </c>
      <c r="X33">
        <v>13</v>
      </c>
      <c r="Y33">
        <v>4</v>
      </c>
      <c r="Z33">
        <v>5</v>
      </c>
      <c r="AA33">
        <v>17942263.250700001</v>
      </c>
      <c r="AB33">
        <v>19654.009345900002</v>
      </c>
      <c r="AC33">
        <v>619735.17927199998</v>
      </c>
      <c r="AD33">
        <v>903799.79517599999</v>
      </c>
      <c r="AE33" t="s">
        <v>6826</v>
      </c>
      <c r="AF33" t="s">
        <v>3612</v>
      </c>
      <c r="AG33" t="s">
        <v>4723</v>
      </c>
      <c r="AH33" t="str">
        <f t="shared" si="3"/>
        <v>040131025</v>
      </c>
      <c r="AJ33" t="s">
        <v>4723</v>
      </c>
      <c r="AK33" t="s">
        <v>8768</v>
      </c>
      <c r="AL33" t="s">
        <v>6826</v>
      </c>
    </row>
    <row r="34" spans="1:38" x14ac:dyDescent="0.25">
      <c r="A34">
        <v>1239775</v>
      </c>
      <c r="B34">
        <v>4.875864</v>
      </c>
      <c r="C34" t="s">
        <v>2876</v>
      </c>
      <c r="D34" t="s">
        <v>4723</v>
      </c>
      <c r="E34" t="s">
        <v>4756</v>
      </c>
      <c r="F34" t="s">
        <v>6297</v>
      </c>
      <c r="G34" t="s">
        <v>4758</v>
      </c>
      <c r="H34" t="s">
        <v>2877</v>
      </c>
      <c r="I34" t="s">
        <v>4760</v>
      </c>
      <c r="J34">
        <v>3970</v>
      </c>
      <c r="K34" s="34" t="s">
        <v>8769</v>
      </c>
      <c r="M34" s="29" t="str">
        <f t="shared" si="0"/>
        <v>YES</v>
      </c>
      <c r="N34" s="9" t="str">
        <f t="shared" si="1"/>
        <v>YES</v>
      </c>
      <c r="O34" s="9">
        <f t="shared" si="2"/>
        <v>1.0051128656985564</v>
      </c>
      <c r="P34" s="9" t="str">
        <f t="shared" si="4"/>
        <v>YES</v>
      </c>
      <c r="Q34" s="9" t="s">
        <v>4658</v>
      </c>
      <c r="R34" s="30" t="s">
        <v>4658</v>
      </c>
      <c r="T34" t="s">
        <v>6827</v>
      </c>
      <c r="U34">
        <v>1026</v>
      </c>
      <c r="V34" t="s">
        <v>2877</v>
      </c>
      <c r="W34">
        <v>3</v>
      </c>
      <c r="X34">
        <v>7</v>
      </c>
      <c r="Y34">
        <v>3</v>
      </c>
      <c r="Z34">
        <v>3</v>
      </c>
      <c r="AA34">
        <v>135239823.88100001</v>
      </c>
      <c r="AB34">
        <v>68498.781745300003</v>
      </c>
      <c r="AC34">
        <v>689337.56331400003</v>
      </c>
      <c r="AD34">
        <v>1004057.76237</v>
      </c>
      <c r="AE34" t="s">
        <v>6828</v>
      </c>
      <c r="AF34" t="s">
        <v>2876</v>
      </c>
      <c r="AG34" t="s">
        <v>4723</v>
      </c>
      <c r="AH34" t="str">
        <f t="shared" si="3"/>
        <v>040131026</v>
      </c>
      <c r="AJ34" t="s">
        <v>4723</v>
      </c>
      <c r="AK34" t="s">
        <v>8769</v>
      </c>
      <c r="AL34" t="s">
        <v>6828</v>
      </c>
    </row>
    <row r="35" spans="1:38" x14ac:dyDescent="0.25">
      <c r="A35">
        <v>249517</v>
      </c>
      <c r="B35">
        <v>1.149141</v>
      </c>
      <c r="C35" t="s">
        <v>2329</v>
      </c>
      <c r="D35" t="s">
        <v>4723</v>
      </c>
      <c r="E35" t="s">
        <v>4756</v>
      </c>
      <c r="F35" t="s">
        <v>2297</v>
      </c>
      <c r="G35" t="s">
        <v>2307</v>
      </c>
      <c r="H35" t="s">
        <v>2330</v>
      </c>
      <c r="I35" t="s">
        <v>4760</v>
      </c>
      <c r="J35">
        <v>2540</v>
      </c>
      <c r="K35" s="34" t="s">
        <v>8770</v>
      </c>
      <c r="M35" s="29" t="str">
        <f t="shared" si="0"/>
        <v>YES</v>
      </c>
      <c r="N35" s="9" t="str">
        <f t="shared" si="1"/>
        <v>YES</v>
      </c>
      <c r="O35" s="9">
        <f t="shared" si="2"/>
        <v>0.99917146331809481</v>
      </c>
      <c r="P35" s="9" t="str">
        <f t="shared" si="4"/>
        <v>YES</v>
      </c>
      <c r="Q35" s="9" t="s">
        <v>4658</v>
      </c>
      <c r="R35" s="30" t="s">
        <v>4658</v>
      </c>
      <c r="T35" t="s">
        <v>6829</v>
      </c>
      <c r="U35">
        <v>1027</v>
      </c>
      <c r="V35" t="s">
        <v>2330</v>
      </c>
      <c r="W35">
        <v>1</v>
      </c>
      <c r="X35">
        <v>21</v>
      </c>
      <c r="Y35">
        <v>6</v>
      </c>
      <c r="Z35">
        <v>1</v>
      </c>
      <c r="AA35">
        <v>32062777.641800001</v>
      </c>
      <c r="AB35">
        <v>47936.647368400001</v>
      </c>
      <c r="AC35">
        <v>715203.86411299999</v>
      </c>
      <c r="AD35">
        <v>821477.88829100004</v>
      </c>
      <c r="AE35" t="s">
        <v>6830</v>
      </c>
      <c r="AF35" t="s">
        <v>2329</v>
      </c>
      <c r="AG35" t="s">
        <v>4723</v>
      </c>
      <c r="AH35" t="str">
        <f t="shared" si="3"/>
        <v>040131027</v>
      </c>
      <c r="AJ35" t="s">
        <v>4723</v>
      </c>
      <c r="AK35" t="s">
        <v>8770</v>
      </c>
      <c r="AL35" t="s">
        <v>6830</v>
      </c>
    </row>
    <row r="36" spans="1:38" x14ac:dyDescent="0.25">
      <c r="A36">
        <v>347421</v>
      </c>
      <c r="B36">
        <v>1.920158</v>
      </c>
      <c r="C36" t="s">
        <v>3723</v>
      </c>
      <c r="D36" t="s">
        <v>4723</v>
      </c>
      <c r="E36" t="s">
        <v>4756</v>
      </c>
      <c r="F36" t="s">
        <v>1367</v>
      </c>
      <c r="G36" t="s">
        <v>4758</v>
      </c>
      <c r="H36" t="s">
        <v>3724</v>
      </c>
      <c r="I36" t="s">
        <v>4760</v>
      </c>
      <c r="J36">
        <v>5796</v>
      </c>
      <c r="K36" s="34" t="s">
        <v>8771</v>
      </c>
      <c r="M36" s="29" t="str">
        <f t="shared" si="0"/>
        <v>YES</v>
      </c>
      <c r="N36" s="9" t="str">
        <f t="shared" si="1"/>
        <v>YES</v>
      </c>
      <c r="O36" s="9">
        <f t="shared" si="2"/>
        <v>1.000630416392192</v>
      </c>
      <c r="P36" s="9" t="str">
        <f t="shared" si="4"/>
        <v>YES</v>
      </c>
      <c r="Q36" s="9" t="s">
        <v>4658</v>
      </c>
      <c r="R36" s="30" t="s">
        <v>4658</v>
      </c>
      <c r="T36" t="s">
        <v>6831</v>
      </c>
      <c r="U36">
        <v>1028</v>
      </c>
      <c r="V36" t="s">
        <v>3724</v>
      </c>
      <c r="W36">
        <v>2</v>
      </c>
      <c r="X36">
        <v>22</v>
      </c>
      <c r="Y36">
        <v>6</v>
      </c>
      <c r="Z36">
        <v>2</v>
      </c>
      <c r="AA36">
        <v>53497207.270800002</v>
      </c>
      <c r="AB36">
        <v>36567.485488799997</v>
      </c>
      <c r="AC36">
        <v>793328.78889700002</v>
      </c>
      <c r="AD36">
        <v>871575.68264699995</v>
      </c>
      <c r="AE36" t="s">
        <v>6832</v>
      </c>
      <c r="AF36" t="s">
        <v>3723</v>
      </c>
      <c r="AG36" t="s">
        <v>4723</v>
      </c>
      <c r="AH36" t="str">
        <f t="shared" si="3"/>
        <v>040131028</v>
      </c>
      <c r="AJ36" t="s">
        <v>4723</v>
      </c>
      <c r="AK36" t="s">
        <v>8771</v>
      </c>
      <c r="AL36" t="s">
        <v>6832</v>
      </c>
    </row>
    <row r="37" spans="1:38" x14ac:dyDescent="0.25">
      <c r="A37">
        <v>1408607</v>
      </c>
      <c r="B37">
        <v>271.52149600000001</v>
      </c>
      <c r="C37" t="s">
        <v>1533</v>
      </c>
      <c r="D37" t="s">
        <v>4723</v>
      </c>
      <c r="E37" t="s">
        <v>4756</v>
      </c>
      <c r="F37" t="s">
        <v>1531</v>
      </c>
      <c r="G37" t="s">
        <v>4758</v>
      </c>
      <c r="H37" t="s">
        <v>1534</v>
      </c>
      <c r="I37" t="s">
        <v>4760</v>
      </c>
      <c r="J37">
        <v>304</v>
      </c>
      <c r="K37" s="34" t="s">
        <v>8772</v>
      </c>
      <c r="M37" s="29" t="str">
        <f t="shared" si="0"/>
        <v>YES</v>
      </c>
      <c r="N37" s="9" t="str">
        <f t="shared" si="1"/>
        <v>YES</v>
      </c>
      <c r="O37" s="9">
        <f t="shared" si="2"/>
        <v>0.99706577036137389</v>
      </c>
      <c r="P37" s="9" t="str">
        <f t="shared" si="4"/>
        <v>YES</v>
      </c>
      <c r="Q37" s="9" t="s">
        <v>4658</v>
      </c>
      <c r="R37" s="30" t="s">
        <v>4658</v>
      </c>
      <c r="T37" t="s">
        <v>6833</v>
      </c>
      <c r="U37">
        <v>1029</v>
      </c>
      <c r="V37" t="s">
        <v>1534</v>
      </c>
      <c r="W37">
        <v>2</v>
      </c>
      <c r="X37">
        <v>23</v>
      </c>
      <c r="Y37">
        <v>5</v>
      </c>
      <c r="Z37">
        <v>2</v>
      </c>
      <c r="AA37">
        <v>7591861138.0500002</v>
      </c>
      <c r="AB37">
        <v>634022.83966399997</v>
      </c>
      <c r="AC37">
        <v>804854.36321700003</v>
      </c>
      <c r="AD37">
        <v>1023151.27989</v>
      </c>
      <c r="AE37" t="s">
        <v>6834</v>
      </c>
      <c r="AF37" t="s">
        <v>1533</v>
      </c>
      <c r="AG37" t="s">
        <v>4723</v>
      </c>
      <c r="AH37" t="str">
        <f t="shared" si="3"/>
        <v>040131029</v>
      </c>
      <c r="AJ37" t="s">
        <v>4723</v>
      </c>
      <c r="AK37" t="s">
        <v>8772</v>
      </c>
      <c r="AL37" t="s">
        <v>6834</v>
      </c>
    </row>
    <row r="38" spans="1:38" x14ac:dyDescent="0.25">
      <c r="A38">
        <v>207966</v>
      </c>
      <c r="B38">
        <v>1.0293490000000001</v>
      </c>
      <c r="C38" t="s">
        <v>2136</v>
      </c>
      <c r="D38" t="s">
        <v>4723</v>
      </c>
      <c r="E38" t="s">
        <v>4756</v>
      </c>
      <c r="F38" t="s">
        <v>1367</v>
      </c>
      <c r="G38" t="s">
        <v>1463</v>
      </c>
      <c r="H38" t="s">
        <v>2137</v>
      </c>
      <c r="I38" t="s">
        <v>4760</v>
      </c>
      <c r="J38">
        <v>2435</v>
      </c>
      <c r="K38" s="34" t="s">
        <v>8773</v>
      </c>
      <c r="M38" s="29" t="str">
        <f t="shared" si="0"/>
        <v>YES</v>
      </c>
      <c r="N38" s="9" t="str">
        <f t="shared" si="1"/>
        <v>YES</v>
      </c>
      <c r="O38" s="9">
        <f t="shared" si="2"/>
        <v>0.98253769660545864</v>
      </c>
      <c r="P38" s="9" t="str">
        <f t="shared" si="4"/>
        <v>YES</v>
      </c>
      <c r="Q38" s="9" t="s">
        <v>4658</v>
      </c>
      <c r="R38" s="30" t="s">
        <v>4658</v>
      </c>
      <c r="T38" t="s">
        <v>4872</v>
      </c>
      <c r="U38">
        <v>103</v>
      </c>
      <c r="V38" t="s">
        <v>2137</v>
      </c>
      <c r="W38">
        <v>1</v>
      </c>
      <c r="X38">
        <v>20</v>
      </c>
      <c r="Y38">
        <v>5</v>
      </c>
      <c r="Z38">
        <v>1</v>
      </c>
      <c r="AA38">
        <v>29206617.986000001</v>
      </c>
      <c r="AB38">
        <v>25461.2277751</v>
      </c>
      <c r="AC38">
        <v>662112.02926700003</v>
      </c>
      <c r="AD38">
        <v>840947.89897400001</v>
      </c>
      <c r="AE38" t="s">
        <v>4873</v>
      </c>
      <c r="AF38" t="s">
        <v>2136</v>
      </c>
      <c r="AG38" t="s">
        <v>4723</v>
      </c>
      <c r="AH38" t="str">
        <f t="shared" si="3"/>
        <v>04013103</v>
      </c>
      <c r="AJ38" t="s">
        <v>4723</v>
      </c>
      <c r="AK38" t="s">
        <v>8773</v>
      </c>
      <c r="AL38" t="s">
        <v>4873</v>
      </c>
    </row>
    <row r="39" spans="1:38" x14ac:dyDescent="0.25">
      <c r="A39">
        <v>153409</v>
      </c>
      <c r="B39">
        <v>3.6504000000000002E-2</v>
      </c>
      <c r="C39" t="s">
        <v>3442</v>
      </c>
      <c r="D39" t="s">
        <v>4723</v>
      </c>
      <c r="E39" t="s">
        <v>4756</v>
      </c>
      <c r="F39" t="s">
        <v>1367</v>
      </c>
      <c r="G39" t="s">
        <v>1463</v>
      </c>
      <c r="H39" t="s">
        <v>3443</v>
      </c>
      <c r="I39" t="s">
        <v>4760</v>
      </c>
      <c r="J39">
        <v>345</v>
      </c>
      <c r="K39" s="34" t="s">
        <v>8774</v>
      </c>
      <c r="M39" s="29" t="str">
        <f t="shared" si="0"/>
        <v>YES</v>
      </c>
      <c r="N39" s="9" t="str">
        <f t="shared" si="1"/>
        <v>YES</v>
      </c>
      <c r="O39" s="9">
        <f t="shared" si="2"/>
        <v>1.0004608802263628</v>
      </c>
      <c r="P39" s="9" t="str">
        <f t="shared" si="4"/>
        <v>YES</v>
      </c>
      <c r="Q39" s="9" t="s">
        <v>4658</v>
      </c>
      <c r="R39" s="30" t="s">
        <v>4658</v>
      </c>
      <c r="T39" t="s">
        <v>6835</v>
      </c>
      <c r="U39">
        <v>1030</v>
      </c>
      <c r="V39" t="s">
        <v>3443</v>
      </c>
      <c r="W39">
        <v>5</v>
      </c>
      <c r="X39">
        <v>13</v>
      </c>
      <c r="Y39">
        <v>7</v>
      </c>
      <c r="Z39">
        <v>5</v>
      </c>
      <c r="AA39">
        <v>1017204.30425</v>
      </c>
      <c r="AB39">
        <v>5965.8851320900003</v>
      </c>
      <c r="AC39">
        <v>602793.00491500006</v>
      </c>
      <c r="AD39">
        <v>910726.79370000004</v>
      </c>
      <c r="AE39" t="s">
        <v>6836</v>
      </c>
      <c r="AF39" t="s">
        <v>3442</v>
      </c>
      <c r="AG39" t="s">
        <v>4723</v>
      </c>
      <c r="AH39" t="str">
        <f t="shared" si="3"/>
        <v>040131030</v>
      </c>
      <c r="AJ39" t="s">
        <v>4723</v>
      </c>
      <c r="AK39" t="s">
        <v>8774</v>
      </c>
      <c r="AL39" t="s">
        <v>6836</v>
      </c>
    </row>
    <row r="40" spans="1:38" x14ac:dyDescent="0.25">
      <c r="A40">
        <v>1239817</v>
      </c>
      <c r="B40">
        <v>1.932501</v>
      </c>
      <c r="C40" t="s">
        <v>2880</v>
      </c>
      <c r="D40" t="s">
        <v>4723</v>
      </c>
      <c r="E40" t="s">
        <v>4756</v>
      </c>
      <c r="F40" t="s">
        <v>6297</v>
      </c>
      <c r="G40" t="s">
        <v>4758</v>
      </c>
      <c r="H40" t="s">
        <v>2881</v>
      </c>
      <c r="I40" t="s">
        <v>4760</v>
      </c>
      <c r="J40">
        <v>259</v>
      </c>
      <c r="K40" s="34" t="s">
        <v>8775</v>
      </c>
      <c r="M40" s="29" t="str">
        <f t="shared" si="0"/>
        <v>YES</v>
      </c>
      <c r="N40" s="9" t="str">
        <f t="shared" si="1"/>
        <v>YES</v>
      </c>
      <c r="O40" s="9">
        <f t="shared" si="2"/>
        <v>1.0652551975744515</v>
      </c>
      <c r="P40" s="9" t="str">
        <f t="shared" si="4"/>
        <v>NO</v>
      </c>
      <c r="Q40" s="9" t="s">
        <v>4658</v>
      </c>
      <c r="R40" s="30" t="s">
        <v>4658</v>
      </c>
      <c r="T40" t="s">
        <v>6837</v>
      </c>
      <c r="U40">
        <v>1031</v>
      </c>
      <c r="V40" t="s">
        <v>2881</v>
      </c>
      <c r="W40">
        <v>3</v>
      </c>
      <c r="X40">
        <v>6</v>
      </c>
      <c r="Y40">
        <v>3</v>
      </c>
      <c r="Z40">
        <v>3</v>
      </c>
      <c r="AA40">
        <v>50574769.314499997</v>
      </c>
      <c r="AB40">
        <v>49031.430731300003</v>
      </c>
      <c r="AC40">
        <v>629842.589378</v>
      </c>
      <c r="AD40">
        <v>1032125.72564</v>
      </c>
      <c r="AE40" t="s">
        <v>6838</v>
      </c>
      <c r="AF40" t="s">
        <v>2880</v>
      </c>
      <c r="AG40" t="s">
        <v>4723</v>
      </c>
      <c r="AH40" t="str">
        <f t="shared" si="3"/>
        <v>040131031</v>
      </c>
      <c r="AJ40" t="s">
        <v>4723</v>
      </c>
      <c r="AK40" t="s">
        <v>8775</v>
      </c>
      <c r="AL40" t="s">
        <v>6838</v>
      </c>
    </row>
    <row r="41" spans="1:38" x14ac:dyDescent="0.25">
      <c r="A41">
        <v>249460</v>
      </c>
      <c r="B41">
        <v>0.99538000000000004</v>
      </c>
      <c r="C41" t="s">
        <v>2323</v>
      </c>
      <c r="D41" t="s">
        <v>4723</v>
      </c>
      <c r="E41" t="s">
        <v>4756</v>
      </c>
      <c r="F41" t="s">
        <v>2297</v>
      </c>
      <c r="G41" t="s">
        <v>4758</v>
      </c>
      <c r="H41" t="s">
        <v>2324</v>
      </c>
      <c r="I41" t="s">
        <v>4760</v>
      </c>
      <c r="J41">
        <v>1946</v>
      </c>
      <c r="K41" s="34" t="s">
        <v>8776</v>
      </c>
      <c r="M41" s="29" t="str">
        <f t="shared" si="0"/>
        <v>YES</v>
      </c>
      <c r="N41" s="9" t="str">
        <f t="shared" si="1"/>
        <v>YES</v>
      </c>
      <c r="O41" s="9">
        <f t="shared" si="2"/>
        <v>1.0013359179051431</v>
      </c>
      <c r="P41" s="9" t="str">
        <f t="shared" si="4"/>
        <v>YES</v>
      </c>
      <c r="Q41" s="9" t="s">
        <v>4658</v>
      </c>
      <c r="R41" s="30" t="s">
        <v>4658</v>
      </c>
      <c r="T41" t="s">
        <v>6839</v>
      </c>
      <c r="U41">
        <v>1032</v>
      </c>
      <c r="V41" t="s">
        <v>2324</v>
      </c>
      <c r="W41">
        <v>1</v>
      </c>
      <c r="X41">
        <v>21</v>
      </c>
      <c r="Y41">
        <v>6</v>
      </c>
      <c r="Z41">
        <v>1</v>
      </c>
      <c r="AA41">
        <v>27712580.0601</v>
      </c>
      <c r="AB41">
        <v>21204.256273200001</v>
      </c>
      <c r="AC41">
        <v>720441.76000899996</v>
      </c>
      <c r="AD41">
        <v>809637.19882100006</v>
      </c>
      <c r="AE41" t="s">
        <v>6840</v>
      </c>
      <c r="AF41" t="s">
        <v>2323</v>
      </c>
      <c r="AG41" t="s">
        <v>4723</v>
      </c>
      <c r="AH41" t="str">
        <f t="shared" si="3"/>
        <v>040131032</v>
      </c>
      <c r="AJ41" t="s">
        <v>4723</v>
      </c>
      <c r="AK41" t="s">
        <v>8776</v>
      </c>
      <c r="AL41" t="s">
        <v>6840</v>
      </c>
    </row>
    <row r="42" spans="1:38" x14ac:dyDescent="0.25">
      <c r="A42">
        <v>195623</v>
      </c>
      <c r="B42">
        <v>0.35697499999999999</v>
      </c>
      <c r="C42" t="s">
        <v>1978</v>
      </c>
      <c r="D42" t="s">
        <v>4723</v>
      </c>
      <c r="E42" t="s">
        <v>4756</v>
      </c>
      <c r="F42" t="s">
        <v>1367</v>
      </c>
      <c r="G42" t="s">
        <v>6400</v>
      </c>
      <c r="H42" t="s">
        <v>1979</v>
      </c>
      <c r="I42" t="s">
        <v>4760</v>
      </c>
      <c r="J42">
        <v>3384</v>
      </c>
      <c r="K42" s="32" t="s">
        <v>8777</v>
      </c>
      <c r="M42" s="29" t="str">
        <f t="shared" si="0"/>
        <v>YES</v>
      </c>
      <c r="N42" s="9" t="str">
        <f t="shared" si="1"/>
        <v>NO</v>
      </c>
      <c r="O42" s="9">
        <f t="shared" si="2"/>
        <v>1.0165778983646987</v>
      </c>
      <c r="P42" s="9" t="str">
        <f t="shared" si="4"/>
        <v>YES</v>
      </c>
      <c r="Q42" s="9" t="s">
        <v>4658</v>
      </c>
      <c r="R42" s="30" t="s">
        <v>4658</v>
      </c>
      <c r="T42" t="s">
        <v>6841</v>
      </c>
      <c r="U42">
        <v>1033</v>
      </c>
      <c r="V42" t="s">
        <v>6842</v>
      </c>
      <c r="W42">
        <v>5</v>
      </c>
      <c r="X42">
        <v>13</v>
      </c>
      <c r="Y42">
        <v>4</v>
      </c>
      <c r="Z42">
        <v>5</v>
      </c>
      <c r="AA42">
        <v>9789600.83237</v>
      </c>
      <c r="AB42">
        <v>12756.5461622</v>
      </c>
      <c r="AC42">
        <v>614596.60354299995</v>
      </c>
      <c r="AD42">
        <v>916925.95835099998</v>
      </c>
      <c r="AE42" t="s">
        <v>6843</v>
      </c>
      <c r="AF42" t="s">
        <v>1978</v>
      </c>
      <c r="AG42" t="s">
        <v>4723</v>
      </c>
      <c r="AH42" t="str">
        <f t="shared" si="3"/>
        <v>040131033</v>
      </c>
      <c r="AJ42" t="s">
        <v>4723</v>
      </c>
      <c r="AK42" t="s">
        <v>8777</v>
      </c>
      <c r="AL42" t="s">
        <v>6843</v>
      </c>
    </row>
    <row r="43" spans="1:38" x14ac:dyDescent="0.25">
      <c r="A43">
        <v>201582</v>
      </c>
      <c r="B43">
        <v>1.1218189999999999</v>
      </c>
      <c r="C43" t="s">
        <v>2757</v>
      </c>
      <c r="D43" t="s">
        <v>4723</v>
      </c>
      <c r="E43" t="s">
        <v>4756</v>
      </c>
      <c r="F43" t="s">
        <v>1367</v>
      </c>
      <c r="G43" t="s">
        <v>1463</v>
      </c>
      <c r="H43" t="s">
        <v>2758</v>
      </c>
      <c r="I43" t="s">
        <v>4760</v>
      </c>
      <c r="J43">
        <v>3449</v>
      </c>
      <c r="K43" s="34" t="s">
        <v>8778</v>
      </c>
      <c r="M43" s="29" t="str">
        <f t="shared" si="0"/>
        <v>YES</v>
      </c>
      <c r="N43" s="9" t="str">
        <f t="shared" si="1"/>
        <v>YES</v>
      </c>
      <c r="O43" s="9">
        <f t="shared" si="2"/>
        <v>1.0036546418365619</v>
      </c>
      <c r="P43" s="9" t="str">
        <f t="shared" si="4"/>
        <v>YES</v>
      </c>
      <c r="Q43" s="9" t="s">
        <v>4658</v>
      </c>
      <c r="R43" s="30" t="s">
        <v>4658</v>
      </c>
      <c r="T43" t="s">
        <v>6844</v>
      </c>
      <c r="U43">
        <v>1034</v>
      </c>
      <c r="V43" t="s">
        <v>2758</v>
      </c>
      <c r="W43">
        <v>5</v>
      </c>
      <c r="X43">
        <v>14</v>
      </c>
      <c r="Y43">
        <v>4</v>
      </c>
      <c r="Z43">
        <v>5</v>
      </c>
      <c r="AA43">
        <v>31160637.8389</v>
      </c>
      <c r="AB43">
        <v>27627.071094300001</v>
      </c>
      <c r="AC43">
        <v>643052.35295900004</v>
      </c>
      <c r="AD43">
        <v>893433.51838000002</v>
      </c>
      <c r="AE43" t="s">
        <v>6845</v>
      </c>
      <c r="AF43" t="s">
        <v>2757</v>
      </c>
      <c r="AG43" t="s">
        <v>4723</v>
      </c>
      <c r="AH43" t="str">
        <f t="shared" si="3"/>
        <v>040131034</v>
      </c>
      <c r="AJ43" t="s">
        <v>4723</v>
      </c>
      <c r="AK43" t="s">
        <v>8778</v>
      </c>
      <c r="AL43" t="s">
        <v>6845</v>
      </c>
    </row>
    <row r="44" spans="1:38" x14ac:dyDescent="0.25">
      <c r="A44">
        <v>1054131</v>
      </c>
      <c r="B44">
        <v>0.55763200000000002</v>
      </c>
      <c r="C44" t="s">
        <v>2511</v>
      </c>
      <c r="D44" t="s">
        <v>4723</v>
      </c>
      <c r="E44" t="s">
        <v>4756</v>
      </c>
      <c r="F44" t="s">
        <v>1367</v>
      </c>
      <c r="G44" t="s">
        <v>2479</v>
      </c>
      <c r="H44" t="s">
        <v>2512</v>
      </c>
      <c r="I44" t="s">
        <v>4760</v>
      </c>
      <c r="J44">
        <v>3160</v>
      </c>
      <c r="K44" s="34" t="s">
        <v>8779</v>
      </c>
      <c r="M44" s="29" t="str">
        <f t="shared" si="0"/>
        <v>YES</v>
      </c>
      <c r="N44" s="9" t="str">
        <f t="shared" si="1"/>
        <v>YES</v>
      </c>
      <c r="O44" s="9">
        <f t="shared" si="2"/>
        <v>0.99482428638776776</v>
      </c>
      <c r="P44" s="9" t="str">
        <f t="shared" si="4"/>
        <v>YES</v>
      </c>
      <c r="Q44" s="9" t="s">
        <v>4658</v>
      </c>
      <c r="R44" s="30" t="s">
        <v>4658</v>
      </c>
      <c r="T44" t="s">
        <v>6846</v>
      </c>
      <c r="U44">
        <v>1035</v>
      </c>
      <c r="V44" t="s">
        <v>2512</v>
      </c>
      <c r="W44">
        <v>4</v>
      </c>
      <c r="X44">
        <v>12</v>
      </c>
      <c r="Y44">
        <v>2</v>
      </c>
      <c r="Z44">
        <v>4</v>
      </c>
      <c r="AA44">
        <v>15626767.6227</v>
      </c>
      <c r="AB44">
        <v>25126.4704207</v>
      </c>
      <c r="AC44">
        <v>567548.02707499999</v>
      </c>
      <c r="AD44">
        <v>955109.76750099997</v>
      </c>
      <c r="AE44" t="s">
        <v>6847</v>
      </c>
      <c r="AF44" t="s">
        <v>2511</v>
      </c>
      <c r="AG44" t="s">
        <v>4723</v>
      </c>
      <c r="AH44" t="str">
        <f t="shared" si="3"/>
        <v>040131035</v>
      </c>
      <c r="AJ44" t="s">
        <v>4723</v>
      </c>
      <c r="AK44" t="s">
        <v>8779</v>
      </c>
      <c r="AL44" t="s">
        <v>6847</v>
      </c>
    </row>
    <row r="45" spans="1:38" x14ac:dyDescent="0.25">
      <c r="A45">
        <v>96265</v>
      </c>
      <c r="B45">
        <v>12.693085999999999</v>
      </c>
      <c r="C45" t="s">
        <v>3645</v>
      </c>
      <c r="D45" t="s">
        <v>4723</v>
      </c>
      <c r="E45" t="s">
        <v>4756</v>
      </c>
      <c r="F45" t="s">
        <v>4758</v>
      </c>
      <c r="G45" t="s">
        <v>4758</v>
      </c>
      <c r="H45" t="s">
        <v>3646</v>
      </c>
      <c r="I45" t="s">
        <v>4760</v>
      </c>
      <c r="J45">
        <v>8698</v>
      </c>
      <c r="K45" s="34" t="s">
        <v>8780</v>
      </c>
      <c r="M45" s="29" t="str">
        <f t="shared" si="0"/>
        <v>YES</v>
      </c>
      <c r="N45" s="9" t="str">
        <f t="shared" si="1"/>
        <v>YES</v>
      </c>
      <c r="O45" s="9">
        <f t="shared" si="2"/>
        <v>1.0035578878932396</v>
      </c>
      <c r="P45" s="9" t="str">
        <f t="shared" si="4"/>
        <v>YES</v>
      </c>
      <c r="Q45" s="9" t="s">
        <v>4658</v>
      </c>
      <c r="R45" s="30" t="s">
        <v>4658</v>
      </c>
      <c r="T45" t="s">
        <v>6848</v>
      </c>
      <c r="U45">
        <v>1036</v>
      </c>
      <c r="V45" t="s">
        <v>3646</v>
      </c>
      <c r="W45">
        <v>4</v>
      </c>
      <c r="X45">
        <v>12</v>
      </c>
      <c r="Y45">
        <v>2</v>
      </c>
      <c r="Z45">
        <v>4</v>
      </c>
      <c r="AA45">
        <v>352608387.62900001</v>
      </c>
      <c r="AB45">
        <v>77493.968215500005</v>
      </c>
      <c r="AC45">
        <v>554632.57174299995</v>
      </c>
      <c r="AD45">
        <v>877910.05019700003</v>
      </c>
      <c r="AE45" t="s">
        <v>6849</v>
      </c>
      <c r="AF45" t="s">
        <v>3645</v>
      </c>
      <c r="AG45" t="s">
        <v>4723</v>
      </c>
      <c r="AH45" t="str">
        <f t="shared" si="3"/>
        <v>040131036</v>
      </c>
      <c r="AJ45" t="s">
        <v>4723</v>
      </c>
      <c r="AK45" t="s">
        <v>8780</v>
      </c>
      <c r="AL45" t="s">
        <v>6849</v>
      </c>
    </row>
    <row r="46" spans="1:38" x14ac:dyDescent="0.25">
      <c r="A46">
        <v>96404</v>
      </c>
      <c r="B46">
        <v>1.1912750000000001</v>
      </c>
      <c r="C46" t="s">
        <v>3659</v>
      </c>
      <c r="D46" t="s">
        <v>4723</v>
      </c>
      <c r="E46" t="s">
        <v>4756</v>
      </c>
      <c r="F46" t="s">
        <v>1367</v>
      </c>
      <c r="G46" t="s">
        <v>3637</v>
      </c>
      <c r="H46" t="s">
        <v>3660</v>
      </c>
      <c r="I46" t="s">
        <v>4760</v>
      </c>
      <c r="J46">
        <v>3037</v>
      </c>
      <c r="K46" s="34" t="s">
        <v>8781</v>
      </c>
      <c r="M46" s="29" t="str">
        <f t="shared" si="0"/>
        <v>YES</v>
      </c>
      <c r="N46" s="9" t="str">
        <f t="shared" si="1"/>
        <v>YES</v>
      </c>
      <c r="O46" s="9">
        <f t="shared" si="2"/>
        <v>0.9982260254417068</v>
      </c>
      <c r="P46" s="9" t="str">
        <f t="shared" si="4"/>
        <v>YES</v>
      </c>
      <c r="Q46" s="9" t="s">
        <v>4658</v>
      </c>
      <c r="R46" s="30" t="s">
        <v>4658</v>
      </c>
      <c r="T46" t="s">
        <v>6850</v>
      </c>
      <c r="U46">
        <v>1037</v>
      </c>
      <c r="V46" t="s">
        <v>3660</v>
      </c>
      <c r="W46">
        <v>4</v>
      </c>
      <c r="X46">
        <v>12</v>
      </c>
      <c r="Y46">
        <v>2</v>
      </c>
      <c r="Z46">
        <v>4</v>
      </c>
      <c r="AA46">
        <v>33269860.846700002</v>
      </c>
      <c r="AB46">
        <v>23832.4826431</v>
      </c>
      <c r="AC46">
        <v>556743.00427200005</v>
      </c>
      <c r="AD46">
        <v>904870.70958000002</v>
      </c>
      <c r="AE46" t="s">
        <v>6851</v>
      </c>
      <c r="AF46" t="s">
        <v>3659</v>
      </c>
      <c r="AG46" t="s">
        <v>4723</v>
      </c>
      <c r="AH46" t="str">
        <f t="shared" si="3"/>
        <v>040131037</v>
      </c>
      <c r="AJ46" t="s">
        <v>4723</v>
      </c>
      <c r="AK46" t="s">
        <v>8781</v>
      </c>
      <c r="AL46" t="s">
        <v>6851</v>
      </c>
    </row>
    <row r="47" spans="1:38" x14ac:dyDescent="0.25">
      <c r="A47">
        <v>347384</v>
      </c>
      <c r="B47">
        <v>0.50138000000000005</v>
      </c>
      <c r="C47" t="s">
        <v>3719</v>
      </c>
      <c r="D47" t="s">
        <v>4723</v>
      </c>
      <c r="E47" t="s">
        <v>4756</v>
      </c>
      <c r="F47" t="s">
        <v>1367</v>
      </c>
      <c r="G47" t="s">
        <v>4758</v>
      </c>
      <c r="H47" t="s">
        <v>3720</v>
      </c>
      <c r="I47" t="s">
        <v>4760</v>
      </c>
      <c r="J47">
        <v>2209</v>
      </c>
      <c r="K47" s="34" t="s">
        <v>8782</v>
      </c>
      <c r="M47" s="29" t="str">
        <f t="shared" si="0"/>
        <v>YES</v>
      </c>
      <c r="N47" s="9" t="str">
        <f t="shared" si="1"/>
        <v>YES</v>
      </c>
      <c r="O47" s="9">
        <f t="shared" si="2"/>
        <v>1.0007652989618558</v>
      </c>
      <c r="P47" s="9" t="str">
        <f t="shared" si="4"/>
        <v>YES</v>
      </c>
      <c r="Q47" s="9" t="s">
        <v>4658</v>
      </c>
      <c r="R47" s="30" t="s">
        <v>4658</v>
      </c>
      <c r="T47" t="s">
        <v>6852</v>
      </c>
      <c r="U47">
        <v>1038</v>
      </c>
      <c r="V47" t="s">
        <v>3720</v>
      </c>
      <c r="W47">
        <v>2</v>
      </c>
      <c r="X47">
        <v>22</v>
      </c>
      <c r="Y47">
        <v>6</v>
      </c>
      <c r="Z47">
        <v>2</v>
      </c>
      <c r="AA47">
        <v>13966983.2742</v>
      </c>
      <c r="AB47">
        <v>15848.285805199999</v>
      </c>
      <c r="AC47">
        <v>787969.44528600003</v>
      </c>
      <c r="AD47">
        <v>873402.65731100005</v>
      </c>
      <c r="AE47" t="s">
        <v>6853</v>
      </c>
      <c r="AF47" t="s">
        <v>3719</v>
      </c>
      <c r="AG47" t="s">
        <v>4723</v>
      </c>
      <c r="AH47" t="str">
        <f t="shared" si="3"/>
        <v>040131038</v>
      </c>
      <c r="AJ47" t="s">
        <v>4723</v>
      </c>
      <c r="AK47" t="s">
        <v>8782</v>
      </c>
      <c r="AL47" t="s">
        <v>6853</v>
      </c>
    </row>
    <row r="48" spans="1:38" x14ac:dyDescent="0.25">
      <c r="A48">
        <v>1275131</v>
      </c>
      <c r="B48">
        <v>4.6011420000000003</v>
      </c>
      <c r="C48" t="s">
        <v>2942</v>
      </c>
      <c r="D48" t="s">
        <v>4723</v>
      </c>
      <c r="E48" t="s">
        <v>4756</v>
      </c>
      <c r="F48" t="s">
        <v>1367</v>
      </c>
      <c r="G48" t="s">
        <v>4758</v>
      </c>
      <c r="H48" t="s">
        <v>2943</v>
      </c>
      <c r="I48" t="s">
        <v>4760</v>
      </c>
      <c r="J48">
        <v>2803</v>
      </c>
      <c r="K48" s="34" t="s">
        <v>8783</v>
      </c>
      <c r="M48" s="29" t="str">
        <f t="shared" si="0"/>
        <v>YES</v>
      </c>
      <c r="N48" s="9" t="str">
        <f t="shared" si="1"/>
        <v>YES</v>
      </c>
      <c r="O48" s="9">
        <f t="shared" si="2"/>
        <v>0.97730651201957786</v>
      </c>
      <c r="P48" s="9" t="str">
        <f t="shared" si="4"/>
        <v>YES</v>
      </c>
      <c r="Q48" s="9" t="s">
        <v>4658</v>
      </c>
      <c r="R48" s="30" t="s">
        <v>4658</v>
      </c>
      <c r="T48" t="s">
        <v>6854</v>
      </c>
      <c r="U48">
        <v>1039</v>
      </c>
      <c r="V48" t="s">
        <v>2943</v>
      </c>
      <c r="W48">
        <v>2</v>
      </c>
      <c r="X48">
        <v>8</v>
      </c>
      <c r="Y48">
        <v>5</v>
      </c>
      <c r="Z48">
        <v>2</v>
      </c>
      <c r="AA48">
        <v>131251020.59100001</v>
      </c>
      <c r="AB48">
        <v>63638.781870799998</v>
      </c>
      <c r="AC48">
        <v>747124.00593500002</v>
      </c>
      <c r="AD48">
        <v>952725.73682200001</v>
      </c>
      <c r="AE48" t="s">
        <v>6855</v>
      </c>
      <c r="AF48" t="s">
        <v>2942</v>
      </c>
      <c r="AG48" t="s">
        <v>4723</v>
      </c>
      <c r="AH48" t="str">
        <f t="shared" si="3"/>
        <v>040131039</v>
      </c>
      <c r="AJ48" t="s">
        <v>4723</v>
      </c>
      <c r="AK48" t="s">
        <v>8783</v>
      </c>
      <c r="AL48" t="s">
        <v>6855</v>
      </c>
    </row>
    <row r="49" spans="1:38" x14ac:dyDescent="0.25">
      <c r="A49">
        <v>229770</v>
      </c>
      <c r="B49">
        <v>0.50018399999999996</v>
      </c>
      <c r="C49" t="s">
        <v>2164</v>
      </c>
      <c r="D49" t="s">
        <v>4723</v>
      </c>
      <c r="E49" t="s">
        <v>4756</v>
      </c>
      <c r="F49" t="s">
        <v>1367</v>
      </c>
      <c r="G49" t="s">
        <v>1463</v>
      </c>
      <c r="H49" t="s">
        <v>2165</v>
      </c>
      <c r="I49" t="s">
        <v>4760</v>
      </c>
      <c r="J49">
        <v>3054</v>
      </c>
      <c r="K49" s="34" t="s">
        <v>8784</v>
      </c>
      <c r="M49" s="29" t="str">
        <f t="shared" si="0"/>
        <v>YES</v>
      </c>
      <c r="N49" s="9" t="str">
        <f t="shared" si="1"/>
        <v>YES</v>
      </c>
      <c r="O49" s="9">
        <f t="shared" si="2"/>
        <v>0.99832420937451094</v>
      </c>
      <c r="P49" s="9" t="str">
        <f t="shared" si="4"/>
        <v>YES</v>
      </c>
      <c r="Q49" s="9" t="s">
        <v>4658</v>
      </c>
      <c r="R49" s="30" t="s">
        <v>4658</v>
      </c>
      <c r="T49" t="s">
        <v>4874</v>
      </c>
      <c r="U49">
        <v>104</v>
      </c>
      <c r="V49" t="s">
        <v>2165</v>
      </c>
      <c r="W49">
        <v>3</v>
      </c>
      <c r="X49">
        <v>15</v>
      </c>
      <c r="Y49">
        <v>4</v>
      </c>
      <c r="Z49">
        <v>3</v>
      </c>
      <c r="AA49">
        <v>13967736.627699999</v>
      </c>
      <c r="AB49">
        <v>15882.927468899999</v>
      </c>
      <c r="AC49">
        <v>666701.36669199995</v>
      </c>
      <c r="AD49">
        <v>904969.86823799997</v>
      </c>
      <c r="AE49" t="s">
        <v>4875</v>
      </c>
      <c r="AF49" t="s">
        <v>2164</v>
      </c>
      <c r="AG49" t="s">
        <v>4723</v>
      </c>
      <c r="AH49" t="str">
        <f t="shared" si="3"/>
        <v>04013104</v>
      </c>
      <c r="AJ49" t="s">
        <v>4723</v>
      </c>
      <c r="AK49" t="s">
        <v>8784</v>
      </c>
      <c r="AL49" t="s">
        <v>4875</v>
      </c>
    </row>
    <row r="50" spans="1:38" x14ac:dyDescent="0.25">
      <c r="A50">
        <v>1247460</v>
      </c>
      <c r="B50">
        <v>1.614044</v>
      </c>
      <c r="C50" t="s">
        <v>1408</v>
      </c>
      <c r="D50" t="s">
        <v>4723</v>
      </c>
      <c r="E50" t="s">
        <v>4756</v>
      </c>
      <c r="F50" t="s">
        <v>1367</v>
      </c>
      <c r="G50" t="s">
        <v>1368</v>
      </c>
      <c r="H50" t="s">
        <v>1409</v>
      </c>
      <c r="I50" t="s">
        <v>4760</v>
      </c>
      <c r="J50">
        <v>3556</v>
      </c>
      <c r="K50" s="34" t="s">
        <v>8785</v>
      </c>
      <c r="M50" s="29" t="str">
        <f t="shared" si="0"/>
        <v>YES</v>
      </c>
      <c r="N50" s="9" t="str">
        <f t="shared" si="1"/>
        <v>YES</v>
      </c>
      <c r="O50" s="9">
        <f t="shared" si="2"/>
        <v>0.99689758869924039</v>
      </c>
      <c r="P50" s="9" t="str">
        <f t="shared" si="4"/>
        <v>YES</v>
      </c>
      <c r="Q50" s="9" t="s">
        <v>4658</v>
      </c>
      <c r="R50" s="30" t="s">
        <v>4658</v>
      </c>
      <c r="T50" t="s">
        <v>6856</v>
      </c>
      <c r="U50">
        <v>1040</v>
      </c>
      <c r="V50" t="s">
        <v>1409</v>
      </c>
      <c r="W50">
        <v>2</v>
      </c>
      <c r="X50">
        <v>7</v>
      </c>
      <c r="Y50">
        <v>5</v>
      </c>
      <c r="Z50">
        <v>2</v>
      </c>
      <c r="AA50">
        <v>45136997.781599998</v>
      </c>
      <c r="AB50">
        <v>30101.9639776</v>
      </c>
      <c r="AC50">
        <v>701838.08432699996</v>
      </c>
      <c r="AD50">
        <v>974202.45384900004</v>
      </c>
      <c r="AE50" t="s">
        <v>6857</v>
      </c>
      <c r="AF50" t="s">
        <v>1408</v>
      </c>
      <c r="AG50" t="s">
        <v>4723</v>
      </c>
      <c r="AH50" t="str">
        <f t="shared" si="3"/>
        <v>040131040</v>
      </c>
      <c r="AJ50" t="s">
        <v>4723</v>
      </c>
      <c r="AK50" t="s">
        <v>8785</v>
      </c>
      <c r="AL50" t="s">
        <v>6857</v>
      </c>
    </row>
    <row r="51" spans="1:38" x14ac:dyDescent="0.25">
      <c r="A51">
        <v>347281</v>
      </c>
      <c r="B51">
        <v>1.465012</v>
      </c>
      <c r="C51" t="s">
        <v>3709</v>
      </c>
      <c r="D51" t="s">
        <v>4723</v>
      </c>
      <c r="E51" t="s">
        <v>4756</v>
      </c>
      <c r="F51" t="s">
        <v>1367</v>
      </c>
      <c r="G51" t="s">
        <v>4758</v>
      </c>
      <c r="H51" t="s">
        <v>3710</v>
      </c>
      <c r="I51" t="s">
        <v>4760</v>
      </c>
      <c r="J51">
        <v>5897</v>
      </c>
      <c r="K51" s="34" t="s">
        <v>8786</v>
      </c>
      <c r="M51" s="29" t="str">
        <f t="shared" si="0"/>
        <v>YES</v>
      </c>
      <c r="N51" s="9" t="str">
        <f t="shared" si="1"/>
        <v>YES</v>
      </c>
      <c r="O51" s="9">
        <f t="shared" si="2"/>
        <v>1.0124350929071779</v>
      </c>
      <c r="P51" s="9" t="str">
        <f t="shared" si="4"/>
        <v>YES</v>
      </c>
      <c r="Q51" s="9" t="s">
        <v>4658</v>
      </c>
      <c r="R51" s="30" t="s">
        <v>4658</v>
      </c>
      <c r="T51" t="s">
        <v>6858</v>
      </c>
      <c r="U51">
        <v>1041</v>
      </c>
      <c r="V51" t="s">
        <v>3710</v>
      </c>
      <c r="W51">
        <v>2</v>
      </c>
      <c r="X51">
        <v>19</v>
      </c>
      <c r="Y51">
        <v>6</v>
      </c>
      <c r="Z51">
        <v>2</v>
      </c>
      <c r="AA51">
        <v>40340552.028399996</v>
      </c>
      <c r="AB51">
        <v>27903.216452000001</v>
      </c>
      <c r="AC51">
        <v>782320.85929299996</v>
      </c>
      <c r="AD51">
        <v>878510.11670300004</v>
      </c>
      <c r="AE51" t="s">
        <v>6859</v>
      </c>
      <c r="AF51" t="s">
        <v>3709</v>
      </c>
      <c r="AG51" t="s">
        <v>4723</v>
      </c>
      <c r="AH51" t="str">
        <f t="shared" si="3"/>
        <v>040131041</v>
      </c>
      <c r="AJ51" t="s">
        <v>4723</v>
      </c>
      <c r="AK51" t="s">
        <v>8786</v>
      </c>
      <c r="AL51" t="s">
        <v>6859</v>
      </c>
    </row>
    <row r="52" spans="1:38" x14ac:dyDescent="0.25">
      <c r="A52">
        <v>195451</v>
      </c>
      <c r="B52">
        <v>0.29352499999999998</v>
      </c>
      <c r="C52" t="s">
        <v>1960</v>
      </c>
      <c r="D52" t="s">
        <v>4723</v>
      </c>
      <c r="E52" t="s">
        <v>4756</v>
      </c>
      <c r="F52" t="s">
        <v>1367</v>
      </c>
      <c r="G52" t="s">
        <v>1463</v>
      </c>
      <c r="H52" t="s">
        <v>1961</v>
      </c>
      <c r="I52" t="s">
        <v>4760</v>
      </c>
      <c r="J52">
        <v>2679</v>
      </c>
      <c r="K52" s="34" t="s">
        <v>8787</v>
      </c>
      <c r="M52" s="29" t="str">
        <f t="shared" si="0"/>
        <v>YES</v>
      </c>
      <c r="N52" s="9" t="str">
        <f t="shared" si="1"/>
        <v>YES</v>
      </c>
      <c r="O52" s="9">
        <f t="shared" si="2"/>
        <v>1.0001000726376952</v>
      </c>
      <c r="P52" s="9" t="str">
        <f t="shared" si="4"/>
        <v>YES</v>
      </c>
      <c r="Q52" s="9" t="s">
        <v>4658</v>
      </c>
      <c r="R52" s="30" t="s">
        <v>4658</v>
      </c>
      <c r="T52" t="s">
        <v>6860</v>
      </c>
      <c r="U52">
        <v>1042</v>
      </c>
      <c r="V52" t="s">
        <v>1961</v>
      </c>
      <c r="W52">
        <v>5</v>
      </c>
      <c r="X52">
        <v>13</v>
      </c>
      <c r="Y52">
        <v>4</v>
      </c>
      <c r="Z52">
        <v>5</v>
      </c>
      <c r="AA52">
        <v>8182188.5468100002</v>
      </c>
      <c r="AB52">
        <v>13301.4585749</v>
      </c>
      <c r="AC52">
        <v>626972.67216800002</v>
      </c>
      <c r="AD52">
        <v>903340.69</v>
      </c>
      <c r="AE52" t="s">
        <v>6861</v>
      </c>
      <c r="AF52" t="s">
        <v>1960</v>
      </c>
      <c r="AG52" t="s">
        <v>4723</v>
      </c>
      <c r="AH52" t="str">
        <f t="shared" si="3"/>
        <v>040131042</v>
      </c>
      <c r="AJ52" t="s">
        <v>4723</v>
      </c>
      <c r="AK52" t="s">
        <v>8787</v>
      </c>
      <c r="AL52" t="s">
        <v>6861</v>
      </c>
    </row>
    <row r="53" spans="1:38" x14ac:dyDescent="0.25">
      <c r="A53">
        <v>257889</v>
      </c>
      <c r="B53">
        <v>0.98505200000000004</v>
      </c>
      <c r="C53" t="s">
        <v>3802</v>
      </c>
      <c r="D53" t="s">
        <v>4723</v>
      </c>
      <c r="E53" t="s">
        <v>4756</v>
      </c>
      <c r="F53" t="s">
        <v>2297</v>
      </c>
      <c r="G53" t="s">
        <v>2307</v>
      </c>
      <c r="H53" t="s">
        <v>3803</v>
      </c>
      <c r="I53" t="s">
        <v>4760</v>
      </c>
      <c r="J53">
        <v>5202</v>
      </c>
      <c r="K53" s="34" t="s">
        <v>8788</v>
      </c>
      <c r="M53" s="29" t="str">
        <f t="shared" si="0"/>
        <v>YES</v>
      </c>
      <c r="N53" s="9" t="str">
        <f t="shared" si="1"/>
        <v>YES</v>
      </c>
      <c r="O53" s="9">
        <f t="shared" si="2"/>
        <v>0.98534234544854227</v>
      </c>
      <c r="P53" s="9" t="str">
        <f t="shared" si="4"/>
        <v>YES</v>
      </c>
      <c r="Q53" s="9" t="s">
        <v>4658</v>
      </c>
      <c r="R53" s="30" t="s">
        <v>4658</v>
      </c>
      <c r="T53" t="s">
        <v>6862</v>
      </c>
      <c r="U53">
        <v>1043</v>
      </c>
      <c r="V53" t="s">
        <v>3803</v>
      </c>
      <c r="W53">
        <v>1</v>
      </c>
      <c r="X53">
        <v>21</v>
      </c>
      <c r="Y53">
        <v>6</v>
      </c>
      <c r="Z53">
        <v>1</v>
      </c>
      <c r="AA53">
        <v>27870185.224100001</v>
      </c>
      <c r="AB53">
        <v>21102.829008500001</v>
      </c>
      <c r="AC53">
        <v>736354.79197599995</v>
      </c>
      <c r="AD53">
        <v>804632.32830000005</v>
      </c>
      <c r="AE53" t="s">
        <v>6863</v>
      </c>
      <c r="AF53" t="s">
        <v>3802</v>
      </c>
      <c r="AG53" t="s">
        <v>4723</v>
      </c>
      <c r="AH53" t="str">
        <f t="shared" si="3"/>
        <v>040131043</v>
      </c>
      <c r="AJ53" t="s">
        <v>4723</v>
      </c>
      <c r="AK53" t="s">
        <v>8788</v>
      </c>
      <c r="AL53" t="s">
        <v>6863</v>
      </c>
    </row>
    <row r="54" spans="1:38" x14ac:dyDescent="0.25">
      <c r="A54">
        <v>1054371</v>
      </c>
      <c r="B54">
        <v>38.052391</v>
      </c>
      <c r="C54" t="s">
        <v>2535</v>
      </c>
      <c r="D54" t="s">
        <v>4723</v>
      </c>
      <c r="E54" t="s">
        <v>4756</v>
      </c>
      <c r="F54" t="s">
        <v>2450</v>
      </c>
      <c r="G54" t="s">
        <v>4758</v>
      </c>
      <c r="H54" t="s">
        <v>2536</v>
      </c>
      <c r="I54" t="s">
        <v>4760</v>
      </c>
      <c r="J54">
        <v>7790</v>
      </c>
      <c r="K54" s="34" t="s">
        <v>8789</v>
      </c>
      <c r="M54" s="29" t="str">
        <f t="shared" si="0"/>
        <v>YES</v>
      </c>
      <c r="N54" s="9" t="str">
        <f t="shared" si="1"/>
        <v>YES</v>
      </c>
      <c r="O54" s="9">
        <f t="shared" si="2"/>
        <v>1.0038156790012653</v>
      </c>
      <c r="P54" s="9" t="str">
        <f t="shared" si="4"/>
        <v>YES</v>
      </c>
      <c r="Q54" s="9" t="s">
        <v>4658</v>
      </c>
      <c r="R54" s="30" t="s">
        <v>4658</v>
      </c>
      <c r="T54" t="s">
        <v>6864</v>
      </c>
      <c r="U54">
        <v>1044</v>
      </c>
      <c r="V54" t="s">
        <v>2536</v>
      </c>
      <c r="W54">
        <v>4</v>
      </c>
      <c r="X54">
        <v>4</v>
      </c>
      <c r="Y54">
        <v>2</v>
      </c>
      <c r="Z54">
        <v>4</v>
      </c>
      <c r="AA54">
        <v>1056807339.6799999</v>
      </c>
      <c r="AB54">
        <v>170505.812714</v>
      </c>
      <c r="AC54">
        <v>568741.33639700001</v>
      </c>
      <c r="AD54">
        <v>1010994.1067</v>
      </c>
      <c r="AE54" t="s">
        <v>6865</v>
      </c>
      <c r="AF54" t="s">
        <v>2535</v>
      </c>
      <c r="AG54" t="s">
        <v>4723</v>
      </c>
      <c r="AH54" t="str">
        <f t="shared" si="3"/>
        <v>040131044</v>
      </c>
      <c r="AJ54" t="s">
        <v>4723</v>
      </c>
      <c r="AK54" t="s">
        <v>8789</v>
      </c>
      <c r="AL54" t="s">
        <v>6865</v>
      </c>
    </row>
    <row r="55" spans="1:38" x14ac:dyDescent="0.25">
      <c r="A55">
        <v>105624</v>
      </c>
      <c r="B55">
        <v>1.4846839999999999</v>
      </c>
      <c r="C55" t="s">
        <v>3497</v>
      </c>
      <c r="D55" t="s">
        <v>4723</v>
      </c>
      <c r="E55" t="s">
        <v>4756</v>
      </c>
      <c r="F55" t="s">
        <v>1367</v>
      </c>
      <c r="G55" t="s">
        <v>4758</v>
      </c>
      <c r="H55" t="s">
        <v>3498</v>
      </c>
      <c r="I55" t="s">
        <v>4760</v>
      </c>
      <c r="J55">
        <v>5315</v>
      </c>
      <c r="K55" s="34" t="s">
        <v>8790</v>
      </c>
      <c r="M55" s="29" t="str">
        <f t="shared" si="0"/>
        <v>YES</v>
      </c>
      <c r="N55" s="9" t="str">
        <f t="shared" si="1"/>
        <v>YES</v>
      </c>
      <c r="O55" s="9">
        <f t="shared" si="2"/>
        <v>1.0216298313506302</v>
      </c>
      <c r="P55" s="9" t="str">
        <f t="shared" si="4"/>
        <v>YES</v>
      </c>
      <c r="Q55" s="9" t="s">
        <v>4658</v>
      </c>
      <c r="R55" s="30" t="s">
        <v>4658</v>
      </c>
      <c r="T55" t="s">
        <v>6866</v>
      </c>
      <c r="U55">
        <v>1045</v>
      </c>
      <c r="V55" t="s">
        <v>3498</v>
      </c>
      <c r="W55">
        <v>4</v>
      </c>
      <c r="X55">
        <v>12</v>
      </c>
      <c r="Y55">
        <v>2</v>
      </c>
      <c r="Z55">
        <v>4</v>
      </c>
      <c r="AA55">
        <v>40514297.013899997</v>
      </c>
      <c r="AB55">
        <v>39121.878698499997</v>
      </c>
      <c r="AC55">
        <v>572468.53927199997</v>
      </c>
      <c r="AD55">
        <v>913309.47077500005</v>
      </c>
      <c r="AE55" t="s">
        <v>6867</v>
      </c>
      <c r="AF55" t="s">
        <v>3497</v>
      </c>
      <c r="AG55" t="s">
        <v>4723</v>
      </c>
      <c r="AH55" t="str">
        <f t="shared" si="3"/>
        <v>040131045</v>
      </c>
      <c r="AJ55" t="s">
        <v>4723</v>
      </c>
      <c r="AK55" t="s">
        <v>8790</v>
      </c>
      <c r="AL55" t="s">
        <v>6867</v>
      </c>
    </row>
    <row r="56" spans="1:38" x14ac:dyDescent="0.25">
      <c r="A56">
        <v>275678</v>
      </c>
      <c r="B56">
        <v>1.0123869999999999</v>
      </c>
      <c r="C56" t="s">
        <v>6988</v>
      </c>
      <c r="D56" t="s">
        <v>4723</v>
      </c>
      <c r="E56" t="s">
        <v>4756</v>
      </c>
      <c r="F56" t="s">
        <v>1367</v>
      </c>
      <c r="G56" t="s">
        <v>2610</v>
      </c>
      <c r="H56" t="s">
        <v>6989</v>
      </c>
      <c r="I56" t="s">
        <v>4760</v>
      </c>
      <c r="J56">
        <v>2014</v>
      </c>
      <c r="K56" s="34" t="s">
        <v>8791</v>
      </c>
      <c r="M56" s="29" t="str">
        <f t="shared" si="0"/>
        <v>YES</v>
      </c>
      <c r="N56" s="9" t="str">
        <f t="shared" si="1"/>
        <v>YES</v>
      </c>
      <c r="O56" s="9">
        <f t="shared" si="2"/>
        <v>1.0046087480737931</v>
      </c>
      <c r="P56" s="9" t="str">
        <f t="shared" si="4"/>
        <v>YES</v>
      </c>
      <c r="Q56" s="9" t="s">
        <v>4658</v>
      </c>
      <c r="R56" s="30" t="s">
        <v>4658</v>
      </c>
      <c r="T56" t="s">
        <v>6868</v>
      </c>
      <c r="U56">
        <v>1046</v>
      </c>
      <c r="V56" t="s">
        <v>6989</v>
      </c>
      <c r="W56">
        <v>1</v>
      </c>
      <c r="X56">
        <v>21</v>
      </c>
      <c r="Y56">
        <v>5</v>
      </c>
      <c r="Z56">
        <v>1</v>
      </c>
      <c r="AA56">
        <v>28094250.418299999</v>
      </c>
      <c r="AB56">
        <v>26389.895701199999</v>
      </c>
      <c r="AC56">
        <v>718078.84519799997</v>
      </c>
      <c r="AD56">
        <v>869246.849178</v>
      </c>
      <c r="AE56" t="s">
        <v>6869</v>
      </c>
      <c r="AF56" t="s">
        <v>6988</v>
      </c>
      <c r="AG56" t="s">
        <v>4723</v>
      </c>
      <c r="AH56" t="str">
        <f t="shared" si="3"/>
        <v>040131046</v>
      </c>
      <c r="AJ56" t="s">
        <v>4723</v>
      </c>
      <c r="AK56" t="s">
        <v>8791</v>
      </c>
      <c r="AL56" t="s">
        <v>6869</v>
      </c>
    </row>
    <row r="57" spans="1:38" x14ac:dyDescent="0.25">
      <c r="A57">
        <v>1053917</v>
      </c>
      <c r="B57">
        <v>0.98797100000000004</v>
      </c>
      <c r="C57" t="s">
        <v>2487</v>
      </c>
      <c r="D57" t="s">
        <v>4723</v>
      </c>
      <c r="E57" t="s">
        <v>4756</v>
      </c>
      <c r="F57" t="s">
        <v>1367</v>
      </c>
      <c r="G57" t="s">
        <v>2479</v>
      </c>
      <c r="H57" t="s">
        <v>2488</v>
      </c>
      <c r="I57" t="s">
        <v>4760</v>
      </c>
      <c r="J57">
        <v>6725</v>
      </c>
      <c r="K57" s="34" t="s">
        <v>8792</v>
      </c>
      <c r="M57" s="29" t="str">
        <f t="shared" si="0"/>
        <v>YES</v>
      </c>
      <c r="N57" s="9" t="str">
        <f t="shared" si="1"/>
        <v>YES</v>
      </c>
      <c r="O57" s="9">
        <f t="shared" si="2"/>
        <v>0.98992844668437263</v>
      </c>
      <c r="P57" s="9" t="str">
        <f t="shared" si="4"/>
        <v>YES</v>
      </c>
      <c r="Q57" s="9" t="s">
        <v>4658</v>
      </c>
      <c r="R57" s="30" t="s">
        <v>4658</v>
      </c>
      <c r="T57" t="s">
        <v>6870</v>
      </c>
      <c r="U57">
        <v>1047</v>
      </c>
      <c r="V57" t="s">
        <v>2488</v>
      </c>
      <c r="W57">
        <v>4</v>
      </c>
      <c r="X57">
        <v>12</v>
      </c>
      <c r="Y57">
        <v>2</v>
      </c>
      <c r="Z57">
        <v>4</v>
      </c>
      <c r="AA57">
        <v>27823274.3171</v>
      </c>
      <c r="AB57">
        <v>21195.0858539</v>
      </c>
      <c r="AC57">
        <v>559986.60398200003</v>
      </c>
      <c r="AD57">
        <v>952168.40181499999</v>
      </c>
      <c r="AE57" t="s">
        <v>6871</v>
      </c>
      <c r="AF57" t="s">
        <v>2487</v>
      </c>
      <c r="AG57" t="s">
        <v>4723</v>
      </c>
      <c r="AH57" t="str">
        <f t="shared" si="3"/>
        <v>040131047</v>
      </c>
      <c r="AJ57" t="s">
        <v>4723</v>
      </c>
      <c r="AK57" t="s">
        <v>8792</v>
      </c>
      <c r="AL57" t="s">
        <v>6871</v>
      </c>
    </row>
    <row r="58" spans="1:38" x14ac:dyDescent="0.25">
      <c r="A58">
        <v>223038</v>
      </c>
      <c r="B58">
        <v>0.50330200000000003</v>
      </c>
      <c r="C58" t="s">
        <v>2727</v>
      </c>
      <c r="D58" t="s">
        <v>4723</v>
      </c>
      <c r="E58" t="s">
        <v>4756</v>
      </c>
      <c r="F58" t="s">
        <v>1367</v>
      </c>
      <c r="G58" t="s">
        <v>1463</v>
      </c>
      <c r="H58" t="s">
        <v>2728</v>
      </c>
      <c r="I58" t="s">
        <v>4760</v>
      </c>
      <c r="J58">
        <v>1334</v>
      </c>
      <c r="K58" s="34" t="s">
        <v>8793</v>
      </c>
      <c r="M58" s="29" t="str">
        <f t="shared" si="0"/>
        <v>YES</v>
      </c>
      <c r="N58" s="9" t="str">
        <f t="shared" si="1"/>
        <v>YES</v>
      </c>
      <c r="O58" s="9">
        <f t="shared" si="2"/>
        <v>0.95455322626417138</v>
      </c>
      <c r="P58" s="9" t="str">
        <f t="shared" si="4"/>
        <v>NO</v>
      </c>
      <c r="Q58" s="9" t="s">
        <v>4658</v>
      </c>
      <c r="R58" s="30" t="s">
        <v>4658</v>
      </c>
      <c r="T58" t="s">
        <v>6872</v>
      </c>
      <c r="U58">
        <v>1048</v>
      </c>
      <c r="V58" t="s">
        <v>2728</v>
      </c>
      <c r="W58">
        <v>5</v>
      </c>
      <c r="X58">
        <v>14</v>
      </c>
      <c r="Y58">
        <v>4</v>
      </c>
      <c r="Z58">
        <v>5</v>
      </c>
      <c r="AA58">
        <v>14699289.7732</v>
      </c>
      <c r="AB58">
        <v>24725.2264813</v>
      </c>
      <c r="AC58">
        <v>657593.31529000006</v>
      </c>
      <c r="AD58">
        <v>896333.41607599996</v>
      </c>
      <c r="AE58" t="s">
        <v>6873</v>
      </c>
      <c r="AF58" t="s">
        <v>2727</v>
      </c>
      <c r="AG58" t="s">
        <v>4723</v>
      </c>
      <c r="AH58" t="str">
        <f t="shared" si="3"/>
        <v>040131048</v>
      </c>
      <c r="AJ58" t="s">
        <v>4723</v>
      </c>
      <c r="AK58" t="s">
        <v>8793</v>
      </c>
      <c r="AL58" t="s">
        <v>6873</v>
      </c>
    </row>
    <row r="59" spans="1:38" x14ac:dyDescent="0.25">
      <c r="A59">
        <v>1196991</v>
      </c>
      <c r="B59">
        <v>0.36860799999999999</v>
      </c>
      <c r="C59">
        <v>40131049</v>
      </c>
      <c r="D59" t="s">
        <v>4723</v>
      </c>
      <c r="E59" t="s">
        <v>4756</v>
      </c>
      <c r="F59" t="s">
        <v>1367</v>
      </c>
      <c r="G59" t="s">
        <v>1463</v>
      </c>
      <c r="H59" t="s">
        <v>6372</v>
      </c>
      <c r="I59" t="s">
        <v>4760</v>
      </c>
      <c r="J59">
        <v>877</v>
      </c>
      <c r="K59" s="34" t="s">
        <v>8794</v>
      </c>
      <c r="M59" s="29" t="str">
        <f t="shared" si="0"/>
        <v>NO</v>
      </c>
      <c r="N59" s="9" t="str">
        <f t="shared" si="1"/>
        <v>NO</v>
      </c>
      <c r="O59" s="9">
        <f t="shared" si="2"/>
        <v>1.3720521615394665</v>
      </c>
      <c r="P59" s="9" t="str">
        <f t="shared" si="4"/>
        <v>NO</v>
      </c>
      <c r="Q59" s="9" t="s">
        <v>4658</v>
      </c>
      <c r="R59" s="30" t="s">
        <v>4658</v>
      </c>
      <c r="T59" t="s">
        <v>6874</v>
      </c>
      <c r="U59">
        <v>1049</v>
      </c>
      <c r="V59" t="s">
        <v>6875</v>
      </c>
      <c r="W59">
        <v>3</v>
      </c>
      <c r="X59">
        <v>10</v>
      </c>
      <c r="Y59">
        <v>3</v>
      </c>
      <c r="Z59">
        <v>3</v>
      </c>
      <c r="AA59">
        <v>7489657.8681600001</v>
      </c>
      <c r="AB59">
        <v>28436.502581000001</v>
      </c>
      <c r="AC59">
        <v>649816.85042999999</v>
      </c>
      <c r="AD59">
        <v>947250.67796200002</v>
      </c>
      <c r="AE59" t="s">
        <v>6876</v>
      </c>
      <c r="AF59" t="s">
        <v>6371</v>
      </c>
      <c r="AG59" t="s">
        <v>4723</v>
      </c>
      <c r="AH59" t="str">
        <f t="shared" si="3"/>
        <v>040131049</v>
      </c>
      <c r="AJ59" t="s">
        <v>4723</v>
      </c>
      <c r="AK59" t="s">
        <v>8794</v>
      </c>
      <c r="AL59" t="s">
        <v>6876</v>
      </c>
    </row>
    <row r="60" spans="1:38" x14ac:dyDescent="0.25">
      <c r="A60">
        <v>1240039</v>
      </c>
      <c r="B60">
        <v>103.57145300000001</v>
      </c>
      <c r="C60" t="s">
        <v>2903</v>
      </c>
      <c r="D60" t="s">
        <v>4723</v>
      </c>
      <c r="E60" t="s">
        <v>4756</v>
      </c>
      <c r="F60" t="s">
        <v>4758</v>
      </c>
      <c r="G60" t="s">
        <v>4758</v>
      </c>
      <c r="H60" t="s">
        <v>2904</v>
      </c>
      <c r="I60" t="s">
        <v>4760</v>
      </c>
      <c r="J60">
        <v>5032</v>
      </c>
      <c r="K60" s="34" t="s">
        <v>8795</v>
      </c>
      <c r="M60" s="29" t="str">
        <f t="shared" si="0"/>
        <v>YES</v>
      </c>
      <c r="N60" s="9" t="str">
        <f t="shared" si="1"/>
        <v>YES</v>
      </c>
      <c r="O60" s="9">
        <f t="shared" si="2"/>
        <v>1.0057683822168673</v>
      </c>
      <c r="P60" s="9" t="str">
        <f t="shared" si="4"/>
        <v>YES</v>
      </c>
      <c r="Q60" s="9" t="s">
        <v>4658</v>
      </c>
      <c r="R60" s="30" t="s">
        <v>4658</v>
      </c>
      <c r="T60" t="s">
        <v>4583</v>
      </c>
      <c r="U60">
        <v>105</v>
      </c>
      <c r="V60" t="s">
        <v>2904</v>
      </c>
      <c r="W60">
        <v>2</v>
      </c>
      <c r="X60">
        <v>7</v>
      </c>
      <c r="Y60">
        <v>3</v>
      </c>
      <c r="Z60">
        <v>2</v>
      </c>
      <c r="AA60">
        <v>2870846256.8200002</v>
      </c>
      <c r="AB60">
        <v>302907.77169199998</v>
      </c>
      <c r="AC60">
        <v>692290.31414999999</v>
      </c>
      <c r="AD60">
        <v>1062468.62182</v>
      </c>
      <c r="AE60" t="s">
        <v>4876</v>
      </c>
      <c r="AF60" t="s">
        <v>2903</v>
      </c>
      <c r="AG60" t="s">
        <v>4723</v>
      </c>
      <c r="AH60" t="str">
        <f t="shared" si="3"/>
        <v>04013105</v>
      </c>
      <c r="AJ60" t="s">
        <v>4723</v>
      </c>
      <c r="AK60" t="s">
        <v>8795</v>
      </c>
      <c r="AL60" t="s">
        <v>4876</v>
      </c>
    </row>
    <row r="61" spans="1:38" x14ac:dyDescent="0.25">
      <c r="A61">
        <v>96326</v>
      </c>
      <c r="B61">
        <v>3.627408</v>
      </c>
      <c r="C61" t="s">
        <v>3651</v>
      </c>
      <c r="D61" t="s">
        <v>4723</v>
      </c>
      <c r="E61" t="s">
        <v>4756</v>
      </c>
      <c r="F61" t="s">
        <v>1367</v>
      </c>
      <c r="G61" t="s">
        <v>3637</v>
      </c>
      <c r="H61" t="s">
        <v>3652</v>
      </c>
      <c r="I61" t="s">
        <v>4760</v>
      </c>
      <c r="J61">
        <v>2902</v>
      </c>
      <c r="K61" s="34" t="s">
        <v>8796</v>
      </c>
      <c r="M61" s="29" t="str">
        <f t="shared" si="0"/>
        <v>YES</v>
      </c>
      <c r="N61" s="9" t="str">
        <f t="shared" si="1"/>
        <v>NO</v>
      </c>
      <c r="O61" s="9">
        <f t="shared" si="2"/>
        <v>1.0000842910302361</v>
      </c>
      <c r="P61" s="9" t="str">
        <f t="shared" si="4"/>
        <v>YES</v>
      </c>
      <c r="Q61" s="9" t="s">
        <v>4658</v>
      </c>
      <c r="R61" s="30" t="s">
        <v>4658</v>
      </c>
      <c r="T61" t="s">
        <v>6877</v>
      </c>
      <c r="U61">
        <v>1050</v>
      </c>
      <c r="V61" t="s">
        <v>6878</v>
      </c>
      <c r="W61">
        <v>4</v>
      </c>
      <c r="X61">
        <v>12</v>
      </c>
      <c r="Y61">
        <v>2</v>
      </c>
      <c r="Z61">
        <v>4</v>
      </c>
      <c r="AA61">
        <v>101117807.86300001</v>
      </c>
      <c r="AB61">
        <v>43068.469190199998</v>
      </c>
      <c r="AC61">
        <v>550106.19663799996</v>
      </c>
      <c r="AD61">
        <v>901393.17939599999</v>
      </c>
      <c r="AE61" t="s">
        <v>6879</v>
      </c>
      <c r="AF61" t="s">
        <v>3651</v>
      </c>
      <c r="AG61" t="s">
        <v>4723</v>
      </c>
      <c r="AH61" t="str">
        <f t="shared" si="3"/>
        <v>040131050</v>
      </c>
      <c r="AJ61" t="s">
        <v>4723</v>
      </c>
      <c r="AK61" t="s">
        <v>8796</v>
      </c>
      <c r="AL61" t="s">
        <v>6879</v>
      </c>
    </row>
    <row r="62" spans="1:38" x14ac:dyDescent="0.25">
      <c r="A62">
        <v>275423</v>
      </c>
      <c r="B62">
        <v>0.489228</v>
      </c>
      <c r="C62" t="s">
        <v>6962</v>
      </c>
      <c r="D62" t="s">
        <v>4723</v>
      </c>
      <c r="E62" t="s">
        <v>4756</v>
      </c>
      <c r="F62" t="s">
        <v>2297</v>
      </c>
      <c r="G62" t="s">
        <v>2307</v>
      </c>
      <c r="H62" t="s">
        <v>6963</v>
      </c>
      <c r="I62" t="s">
        <v>4760</v>
      </c>
      <c r="J62">
        <v>3029</v>
      </c>
      <c r="K62" s="34" t="s">
        <v>8797</v>
      </c>
      <c r="M62" s="29" t="str">
        <f t="shared" si="0"/>
        <v>YES</v>
      </c>
      <c r="N62" s="9" t="str">
        <f t="shared" si="1"/>
        <v>YES</v>
      </c>
      <c r="O62" s="9">
        <f t="shared" si="2"/>
        <v>0.99935439731560249</v>
      </c>
      <c r="P62" s="9" t="str">
        <f t="shared" si="4"/>
        <v>YES</v>
      </c>
      <c r="Q62" s="9" t="s">
        <v>4658</v>
      </c>
      <c r="R62" s="30" t="s">
        <v>4658</v>
      </c>
      <c r="T62" t="s">
        <v>6880</v>
      </c>
      <c r="U62">
        <v>1051</v>
      </c>
      <c r="V62" t="s">
        <v>6963</v>
      </c>
      <c r="W62">
        <v>1</v>
      </c>
      <c r="X62">
        <v>21</v>
      </c>
      <c r="Y62">
        <v>6</v>
      </c>
      <c r="Z62">
        <v>1</v>
      </c>
      <c r="AA62">
        <v>13647704.870100001</v>
      </c>
      <c r="AB62">
        <v>18771.2385149</v>
      </c>
      <c r="AC62">
        <v>731213.13609799999</v>
      </c>
      <c r="AD62">
        <v>840187.78764600004</v>
      </c>
      <c r="AE62" t="s">
        <v>6881</v>
      </c>
      <c r="AF62" t="s">
        <v>6962</v>
      </c>
      <c r="AG62" t="s">
        <v>4723</v>
      </c>
      <c r="AH62" t="str">
        <f t="shared" si="3"/>
        <v>040131051</v>
      </c>
      <c r="AJ62" t="s">
        <v>4723</v>
      </c>
      <c r="AK62" t="s">
        <v>8797</v>
      </c>
      <c r="AL62" t="s">
        <v>6881</v>
      </c>
    </row>
    <row r="63" spans="1:38" x14ac:dyDescent="0.25">
      <c r="A63">
        <v>249344</v>
      </c>
      <c r="B63">
        <v>1.734361</v>
      </c>
      <c r="C63" t="s">
        <v>2311</v>
      </c>
      <c r="D63" t="s">
        <v>4723</v>
      </c>
      <c r="E63" t="s">
        <v>4756</v>
      </c>
      <c r="F63" t="s">
        <v>2297</v>
      </c>
      <c r="G63" t="s">
        <v>2307</v>
      </c>
      <c r="H63" t="s">
        <v>2312</v>
      </c>
      <c r="I63" t="s">
        <v>4760</v>
      </c>
      <c r="J63">
        <v>4990</v>
      </c>
      <c r="K63" s="34" t="s">
        <v>8798</v>
      </c>
      <c r="M63" s="29" t="str">
        <f t="shared" si="0"/>
        <v>YES</v>
      </c>
      <c r="N63" s="9" t="str">
        <f t="shared" si="1"/>
        <v>YES</v>
      </c>
      <c r="O63" s="9">
        <f t="shared" si="2"/>
        <v>1.0018274348407514</v>
      </c>
      <c r="P63" s="9" t="str">
        <f t="shared" si="4"/>
        <v>YES</v>
      </c>
      <c r="Q63" s="9" t="s">
        <v>4658</v>
      </c>
      <c r="R63" s="30" t="s">
        <v>4658</v>
      </c>
      <c r="T63" t="s">
        <v>6882</v>
      </c>
      <c r="U63">
        <v>1052</v>
      </c>
      <c r="V63" t="s">
        <v>2312</v>
      </c>
      <c r="W63">
        <v>1</v>
      </c>
      <c r="X63">
        <v>21</v>
      </c>
      <c r="Y63">
        <v>6</v>
      </c>
      <c r="Z63">
        <v>1</v>
      </c>
      <c r="AA63">
        <v>48263012.192400001</v>
      </c>
      <c r="AB63">
        <v>39199.278726299999</v>
      </c>
      <c r="AC63">
        <v>712360.66718900006</v>
      </c>
      <c r="AD63">
        <v>826512.46826200001</v>
      </c>
      <c r="AE63" t="s">
        <v>6883</v>
      </c>
      <c r="AF63" t="s">
        <v>2311</v>
      </c>
      <c r="AG63" t="s">
        <v>4723</v>
      </c>
      <c r="AH63" t="str">
        <f t="shared" si="3"/>
        <v>040131052</v>
      </c>
      <c r="AJ63" t="s">
        <v>4723</v>
      </c>
      <c r="AK63" t="s">
        <v>8798</v>
      </c>
      <c r="AL63" t="s">
        <v>6883</v>
      </c>
    </row>
    <row r="64" spans="1:38" x14ac:dyDescent="0.25">
      <c r="A64">
        <v>258089</v>
      </c>
      <c r="B64">
        <v>1.1171949999999999</v>
      </c>
      <c r="C64" t="s">
        <v>3822</v>
      </c>
      <c r="D64" t="s">
        <v>4723</v>
      </c>
      <c r="E64" t="s">
        <v>4756</v>
      </c>
      <c r="F64" t="s">
        <v>2297</v>
      </c>
      <c r="G64" t="s">
        <v>4758</v>
      </c>
      <c r="H64" t="s">
        <v>3823</v>
      </c>
      <c r="I64" t="s">
        <v>4760</v>
      </c>
      <c r="J64">
        <v>1259</v>
      </c>
      <c r="K64" s="34" t="s">
        <v>8799</v>
      </c>
      <c r="M64" s="29" t="str">
        <f t="shared" si="0"/>
        <v>YES</v>
      </c>
      <c r="N64" s="9" t="str">
        <f t="shared" si="1"/>
        <v>YES</v>
      </c>
      <c r="O64" s="9">
        <f t="shared" si="2"/>
        <v>1.0057768019196229</v>
      </c>
      <c r="P64" s="9" t="str">
        <f t="shared" si="4"/>
        <v>YES</v>
      </c>
      <c r="Q64" s="9" t="s">
        <v>4658</v>
      </c>
      <c r="R64" s="30" t="s">
        <v>4658</v>
      </c>
      <c r="T64" t="s">
        <v>6884</v>
      </c>
      <c r="U64">
        <v>1053</v>
      </c>
      <c r="V64" t="s">
        <v>3823</v>
      </c>
      <c r="W64">
        <v>1</v>
      </c>
      <c r="X64">
        <v>22</v>
      </c>
      <c r="Y64">
        <v>6</v>
      </c>
      <c r="Z64">
        <v>1</v>
      </c>
      <c r="AA64">
        <v>30966720.477699999</v>
      </c>
      <c r="AB64">
        <v>23808.6858469</v>
      </c>
      <c r="AC64">
        <v>757611.40685599996</v>
      </c>
      <c r="AD64">
        <v>826121.67389099998</v>
      </c>
      <c r="AE64" t="s">
        <v>6885</v>
      </c>
      <c r="AF64" t="s">
        <v>3822</v>
      </c>
      <c r="AG64" t="s">
        <v>4723</v>
      </c>
      <c r="AH64" t="str">
        <f t="shared" si="3"/>
        <v>040131053</v>
      </c>
      <c r="AJ64" t="s">
        <v>4723</v>
      </c>
      <c r="AK64" t="s">
        <v>8799</v>
      </c>
      <c r="AL64" t="s">
        <v>6885</v>
      </c>
    </row>
    <row r="65" spans="1:38" x14ac:dyDescent="0.25">
      <c r="A65">
        <v>258183</v>
      </c>
      <c r="B65">
        <v>1.826505</v>
      </c>
      <c r="C65" t="s">
        <v>3832</v>
      </c>
      <c r="D65" t="s">
        <v>4723</v>
      </c>
      <c r="E65" t="s">
        <v>4756</v>
      </c>
      <c r="F65" t="s">
        <v>2297</v>
      </c>
      <c r="G65" t="s">
        <v>4758</v>
      </c>
      <c r="H65" t="s">
        <v>3833</v>
      </c>
      <c r="I65" t="s">
        <v>4760</v>
      </c>
      <c r="J65">
        <v>8037</v>
      </c>
      <c r="K65" s="34" t="s">
        <v>8800</v>
      </c>
      <c r="M65" s="29" t="str">
        <f t="shared" si="0"/>
        <v>YES</v>
      </c>
      <c r="N65" s="9" t="str">
        <f t="shared" si="1"/>
        <v>YES</v>
      </c>
      <c r="O65" s="9">
        <f t="shared" si="2"/>
        <v>0.98952152574741659</v>
      </c>
      <c r="P65" s="9" t="str">
        <f t="shared" si="4"/>
        <v>YES</v>
      </c>
      <c r="Q65" s="9" t="s">
        <v>4658</v>
      </c>
      <c r="R65" s="30" t="s">
        <v>4658</v>
      </c>
      <c r="T65" t="s">
        <v>6886</v>
      </c>
      <c r="U65">
        <v>1054</v>
      </c>
      <c r="V65" t="s">
        <v>3833</v>
      </c>
      <c r="W65">
        <v>1</v>
      </c>
      <c r="X65">
        <v>22</v>
      </c>
      <c r="Y65">
        <v>6</v>
      </c>
      <c r="Z65">
        <v>1</v>
      </c>
      <c r="AA65">
        <v>51459251.433200002</v>
      </c>
      <c r="AB65">
        <v>33063.175652700003</v>
      </c>
      <c r="AC65">
        <v>767608.80292699998</v>
      </c>
      <c r="AD65">
        <v>829544.39112699998</v>
      </c>
      <c r="AE65" t="s">
        <v>6887</v>
      </c>
      <c r="AF65" t="s">
        <v>3832</v>
      </c>
      <c r="AG65" t="s">
        <v>4723</v>
      </c>
      <c r="AH65" t="str">
        <f t="shared" si="3"/>
        <v>040131054</v>
      </c>
      <c r="AJ65" t="s">
        <v>4723</v>
      </c>
      <c r="AK65" t="s">
        <v>8800</v>
      </c>
      <c r="AL65" t="s">
        <v>6887</v>
      </c>
    </row>
    <row r="66" spans="1:38" x14ac:dyDescent="0.25">
      <c r="A66">
        <v>257926</v>
      </c>
      <c r="B66">
        <v>0.984734</v>
      </c>
      <c r="C66" t="s">
        <v>3806</v>
      </c>
      <c r="D66" t="s">
        <v>4723</v>
      </c>
      <c r="E66" t="s">
        <v>4756</v>
      </c>
      <c r="F66" t="s">
        <v>2297</v>
      </c>
      <c r="G66" t="s">
        <v>4758</v>
      </c>
      <c r="H66" t="s">
        <v>3807</v>
      </c>
      <c r="I66" t="s">
        <v>4760</v>
      </c>
      <c r="J66">
        <v>2424</v>
      </c>
      <c r="K66" s="34" t="s">
        <v>8801</v>
      </c>
      <c r="M66" s="29" t="str">
        <f t="shared" si="0"/>
        <v>YES</v>
      </c>
      <c r="N66" s="9" t="str">
        <f t="shared" si="1"/>
        <v>YES</v>
      </c>
      <c r="O66" s="9">
        <f t="shared" si="2"/>
        <v>1.0212354422037644</v>
      </c>
      <c r="P66" s="9" t="str">
        <f t="shared" si="4"/>
        <v>YES</v>
      </c>
      <c r="Q66" s="9" t="s">
        <v>4658</v>
      </c>
      <c r="R66" s="30" t="s">
        <v>4658</v>
      </c>
      <c r="T66" t="s">
        <v>6888</v>
      </c>
      <c r="U66">
        <v>1055</v>
      </c>
      <c r="V66" t="s">
        <v>3807</v>
      </c>
      <c r="W66">
        <v>1</v>
      </c>
      <c r="X66">
        <v>21</v>
      </c>
      <c r="Y66">
        <v>6</v>
      </c>
      <c r="Z66">
        <v>1</v>
      </c>
      <c r="AA66">
        <v>26881958.078499999</v>
      </c>
      <c r="AB66">
        <v>20706.576936099998</v>
      </c>
      <c r="AC66">
        <v>741473.06144800002</v>
      </c>
      <c r="AD66">
        <v>809958.88121000002</v>
      </c>
      <c r="AE66" t="s">
        <v>6889</v>
      </c>
      <c r="AF66" t="s">
        <v>3806</v>
      </c>
      <c r="AG66" t="s">
        <v>4723</v>
      </c>
      <c r="AH66" t="str">
        <f t="shared" si="3"/>
        <v>040131055</v>
      </c>
      <c r="AJ66" t="s">
        <v>4723</v>
      </c>
      <c r="AK66" t="s">
        <v>8801</v>
      </c>
      <c r="AL66" t="s">
        <v>6889</v>
      </c>
    </row>
    <row r="67" spans="1:38" x14ac:dyDescent="0.25">
      <c r="A67">
        <v>336097</v>
      </c>
      <c r="B67">
        <v>4.3901139999999996</v>
      </c>
      <c r="C67" t="s">
        <v>3485</v>
      </c>
      <c r="D67" t="s">
        <v>4723</v>
      </c>
      <c r="E67" t="s">
        <v>4756</v>
      </c>
      <c r="F67" t="s">
        <v>2297</v>
      </c>
      <c r="G67" t="s">
        <v>4758</v>
      </c>
      <c r="H67" t="s">
        <v>3486</v>
      </c>
      <c r="I67" t="s">
        <v>4760</v>
      </c>
      <c r="J67">
        <v>3287</v>
      </c>
      <c r="K67" s="34" t="s">
        <v>8802</v>
      </c>
      <c r="M67" s="29" t="str">
        <f t="shared" ref="M67:M130" si="5">IF(C67=AH67,"YES","NO")</f>
        <v>YES</v>
      </c>
      <c r="N67" s="9" t="str">
        <f t="shared" ref="N67:N130" si="6">IF(H67=V67,"YES","NO")</f>
        <v>YES</v>
      </c>
      <c r="O67" s="9">
        <f t="shared" ref="O67:O130" si="7">(B67*(5280*5280))/AA67</f>
        <v>0.99702988510814317</v>
      </c>
      <c r="P67" s="9" t="str">
        <f t="shared" si="4"/>
        <v>YES</v>
      </c>
      <c r="Q67" s="9" t="s">
        <v>4658</v>
      </c>
      <c r="R67" s="30" t="s">
        <v>4658</v>
      </c>
      <c r="T67" t="s">
        <v>6890</v>
      </c>
      <c r="U67">
        <v>1056</v>
      </c>
      <c r="V67" t="s">
        <v>3486</v>
      </c>
      <c r="W67">
        <v>1</v>
      </c>
      <c r="X67">
        <v>21</v>
      </c>
      <c r="Y67">
        <v>6</v>
      </c>
      <c r="Z67">
        <v>1</v>
      </c>
      <c r="AA67">
        <v>122753947.465</v>
      </c>
      <c r="AB67">
        <v>54304.647949999999</v>
      </c>
      <c r="AC67">
        <v>775065.62923900003</v>
      </c>
      <c r="AD67">
        <v>813230.04414500005</v>
      </c>
      <c r="AE67" t="s">
        <v>6891</v>
      </c>
      <c r="AF67" t="s">
        <v>3485</v>
      </c>
      <c r="AG67" t="s">
        <v>4723</v>
      </c>
      <c r="AH67" t="str">
        <f t="shared" ref="AH67:AH130" si="8">CONCATENATE(AG67,U67)</f>
        <v>040131056</v>
      </c>
      <c r="AJ67" t="s">
        <v>4723</v>
      </c>
      <c r="AK67" t="s">
        <v>8802</v>
      </c>
      <c r="AL67" t="s">
        <v>6891</v>
      </c>
    </row>
    <row r="68" spans="1:38" x14ac:dyDescent="0.25">
      <c r="A68">
        <v>347087</v>
      </c>
      <c r="B68">
        <v>14.941526</v>
      </c>
      <c r="C68" t="s">
        <v>3689</v>
      </c>
      <c r="D68" t="s">
        <v>4723</v>
      </c>
      <c r="E68" t="s">
        <v>4756</v>
      </c>
      <c r="F68" t="s">
        <v>4758</v>
      </c>
      <c r="G68" t="s">
        <v>4758</v>
      </c>
      <c r="H68" t="s">
        <v>3690</v>
      </c>
      <c r="I68" t="s">
        <v>4760</v>
      </c>
      <c r="J68">
        <v>8230</v>
      </c>
      <c r="K68" s="34" t="s">
        <v>8803</v>
      </c>
      <c r="M68" s="29" t="str">
        <f t="shared" si="5"/>
        <v>YES</v>
      </c>
      <c r="N68" s="9" t="str">
        <f t="shared" si="6"/>
        <v>YES</v>
      </c>
      <c r="O68" s="9">
        <f t="shared" si="7"/>
        <v>0.9975131539407236</v>
      </c>
      <c r="P68" s="9" t="str">
        <f t="shared" ref="P68:P131" si="9">IF(O68&gt;0.970001,IF(O68&lt;1.02999,"YES","NO"),"NO")</f>
        <v>YES</v>
      </c>
      <c r="Q68" s="9" t="s">
        <v>4658</v>
      </c>
      <c r="R68" s="30" t="s">
        <v>4658</v>
      </c>
      <c r="T68" t="s">
        <v>6892</v>
      </c>
      <c r="U68">
        <v>1057</v>
      </c>
      <c r="V68" t="s">
        <v>3690</v>
      </c>
      <c r="W68">
        <v>1</v>
      </c>
      <c r="X68">
        <v>22</v>
      </c>
      <c r="Y68">
        <v>6</v>
      </c>
      <c r="Z68">
        <v>1</v>
      </c>
      <c r="AA68">
        <v>417584306.32499999</v>
      </c>
      <c r="AB68">
        <v>84582.997722</v>
      </c>
      <c r="AC68">
        <v>793872.84043900005</v>
      </c>
      <c r="AD68">
        <v>841798.60921999998</v>
      </c>
      <c r="AE68" t="s">
        <v>6893</v>
      </c>
      <c r="AF68" t="s">
        <v>3689</v>
      </c>
      <c r="AG68" t="s">
        <v>4723</v>
      </c>
      <c r="AH68" t="str">
        <f t="shared" si="8"/>
        <v>040131057</v>
      </c>
      <c r="AJ68" t="s">
        <v>4723</v>
      </c>
      <c r="AK68" t="s">
        <v>8803</v>
      </c>
      <c r="AL68" t="s">
        <v>6893</v>
      </c>
    </row>
    <row r="69" spans="1:38" x14ac:dyDescent="0.25">
      <c r="A69">
        <v>347325</v>
      </c>
      <c r="B69">
        <v>0.99529400000000001</v>
      </c>
      <c r="C69" t="s">
        <v>3713</v>
      </c>
      <c r="D69" t="s">
        <v>4723</v>
      </c>
      <c r="E69" t="s">
        <v>4756</v>
      </c>
      <c r="F69" t="s">
        <v>1367</v>
      </c>
      <c r="G69" t="s">
        <v>2610</v>
      </c>
      <c r="H69" t="s">
        <v>3714</v>
      </c>
      <c r="I69" t="s">
        <v>4760</v>
      </c>
      <c r="J69">
        <v>5715</v>
      </c>
      <c r="K69" s="34" t="s">
        <v>8804</v>
      </c>
      <c r="M69" s="29" t="str">
        <f t="shared" si="5"/>
        <v>YES</v>
      </c>
      <c r="N69" s="9" t="str">
        <f t="shared" si="6"/>
        <v>YES</v>
      </c>
      <c r="O69" s="9">
        <f t="shared" si="7"/>
        <v>1.0012146830425375</v>
      </c>
      <c r="P69" s="9" t="str">
        <f t="shared" si="9"/>
        <v>YES</v>
      </c>
      <c r="Q69" s="9" t="s">
        <v>4658</v>
      </c>
      <c r="R69" s="30" t="s">
        <v>4658</v>
      </c>
      <c r="T69" t="s">
        <v>6894</v>
      </c>
      <c r="U69">
        <v>1058</v>
      </c>
      <c r="V69" t="s">
        <v>3714</v>
      </c>
      <c r="W69">
        <v>1</v>
      </c>
      <c r="X69">
        <v>22</v>
      </c>
      <c r="Y69">
        <v>6</v>
      </c>
      <c r="Z69">
        <v>1</v>
      </c>
      <c r="AA69">
        <v>27713541.0812</v>
      </c>
      <c r="AB69">
        <v>21096.732205299999</v>
      </c>
      <c r="AC69">
        <v>788296.637001</v>
      </c>
      <c r="AD69">
        <v>862927.86608499999</v>
      </c>
      <c r="AE69" t="s">
        <v>6895</v>
      </c>
      <c r="AF69" t="s">
        <v>3713</v>
      </c>
      <c r="AG69" t="s">
        <v>4723</v>
      </c>
      <c r="AH69" t="str">
        <f t="shared" si="8"/>
        <v>040131058</v>
      </c>
      <c r="AJ69" t="s">
        <v>4723</v>
      </c>
      <c r="AK69" t="s">
        <v>8804</v>
      </c>
      <c r="AL69" t="s">
        <v>6895</v>
      </c>
    </row>
    <row r="70" spans="1:38" x14ac:dyDescent="0.25">
      <c r="A70">
        <v>1239644</v>
      </c>
      <c r="B70">
        <v>2.0146890000000002</v>
      </c>
      <c r="C70" t="s">
        <v>2862</v>
      </c>
      <c r="D70" t="s">
        <v>4723</v>
      </c>
      <c r="E70" t="s">
        <v>4756</v>
      </c>
      <c r="F70" t="s">
        <v>4758</v>
      </c>
      <c r="G70" t="s">
        <v>1463</v>
      </c>
      <c r="H70" t="s">
        <v>2863</v>
      </c>
      <c r="I70" t="s">
        <v>4760</v>
      </c>
      <c r="J70">
        <v>4096</v>
      </c>
      <c r="K70" s="34" t="s">
        <v>8805</v>
      </c>
      <c r="M70" s="29" t="str">
        <f t="shared" si="5"/>
        <v>YES</v>
      </c>
      <c r="N70" s="9" t="str">
        <f t="shared" si="6"/>
        <v>YES</v>
      </c>
      <c r="O70" s="9">
        <f t="shared" si="7"/>
        <v>0.999504395931056</v>
      </c>
      <c r="P70" s="9" t="str">
        <f t="shared" si="9"/>
        <v>YES</v>
      </c>
      <c r="Q70" s="9" t="s">
        <v>4658</v>
      </c>
      <c r="R70" s="30" t="s">
        <v>4658</v>
      </c>
      <c r="T70" t="s">
        <v>6896</v>
      </c>
      <c r="U70">
        <v>1059</v>
      </c>
      <c r="V70" t="s">
        <v>2863</v>
      </c>
      <c r="W70">
        <v>3</v>
      </c>
      <c r="X70">
        <v>7</v>
      </c>
      <c r="Y70">
        <v>3</v>
      </c>
      <c r="Z70">
        <v>3</v>
      </c>
      <c r="AA70">
        <v>56194155.869900003</v>
      </c>
      <c r="AB70">
        <v>29900.2881662</v>
      </c>
      <c r="AC70">
        <v>674831.09282999998</v>
      </c>
      <c r="AD70">
        <v>978602.11335600005</v>
      </c>
      <c r="AE70" t="s">
        <v>6897</v>
      </c>
      <c r="AF70" t="s">
        <v>2862</v>
      </c>
      <c r="AG70" t="s">
        <v>4723</v>
      </c>
      <c r="AH70" t="str">
        <f t="shared" si="8"/>
        <v>040131059</v>
      </c>
      <c r="AJ70" t="s">
        <v>4723</v>
      </c>
      <c r="AK70" t="s">
        <v>8805</v>
      </c>
      <c r="AL70" t="s">
        <v>6897</v>
      </c>
    </row>
    <row r="71" spans="1:38" x14ac:dyDescent="0.25">
      <c r="A71">
        <v>1062618</v>
      </c>
      <c r="B71">
        <v>0.53818900000000003</v>
      </c>
      <c r="C71" t="s">
        <v>2464</v>
      </c>
      <c r="D71" t="s">
        <v>4723</v>
      </c>
      <c r="E71" t="s">
        <v>4756</v>
      </c>
      <c r="F71" t="s">
        <v>1367</v>
      </c>
      <c r="G71" t="s">
        <v>4758</v>
      </c>
      <c r="H71" t="s">
        <v>2465</v>
      </c>
      <c r="I71" t="s">
        <v>4760</v>
      </c>
      <c r="J71">
        <v>1552</v>
      </c>
      <c r="K71" s="34" t="s">
        <v>8806</v>
      </c>
      <c r="M71" s="29" t="str">
        <f t="shared" si="5"/>
        <v>YES</v>
      </c>
      <c r="N71" s="9" t="str">
        <f t="shared" si="6"/>
        <v>YES</v>
      </c>
      <c r="O71" s="9">
        <f t="shared" si="7"/>
        <v>0.96666151529398059</v>
      </c>
      <c r="P71" s="9" t="str">
        <f t="shared" si="9"/>
        <v>NO</v>
      </c>
      <c r="Q71" s="9" t="s">
        <v>4658</v>
      </c>
      <c r="R71" s="30" t="s">
        <v>4658</v>
      </c>
      <c r="T71" t="s">
        <v>4877</v>
      </c>
      <c r="U71">
        <v>106</v>
      </c>
      <c r="V71" t="s">
        <v>2465</v>
      </c>
      <c r="W71">
        <v>4</v>
      </c>
      <c r="X71">
        <v>9</v>
      </c>
      <c r="Y71">
        <v>2</v>
      </c>
      <c r="Z71">
        <v>4</v>
      </c>
      <c r="AA71">
        <v>15521305.007200001</v>
      </c>
      <c r="AB71">
        <v>17700.3752651</v>
      </c>
      <c r="AC71">
        <v>594358.46727100003</v>
      </c>
      <c r="AD71">
        <v>958406.47700499999</v>
      </c>
      <c r="AE71" t="s">
        <v>4878</v>
      </c>
      <c r="AF71" t="s">
        <v>2464</v>
      </c>
      <c r="AG71" t="s">
        <v>4723</v>
      </c>
      <c r="AH71" t="str">
        <f t="shared" si="8"/>
        <v>04013106</v>
      </c>
      <c r="AJ71" t="s">
        <v>4723</v>
      </c>
      <c r="AK71" t="s">
        <v>8806</v>
      </c>
      <c r="AL71" t="s">
        <v>4878</v>
      </c>
    </row>
    <row r="72" spans="1:38" x14ac:dyDescent="0.25">
      <c r="A72">
        <v>1239458</v>
      </c>
      <c r="B72">
        <v>3.4281079999999999</v>
      </c>
      <c r="C72" t="s">
        <v>2844</v>
      </c>
      <c r="D72" t="s">
        <v>4723</v>
      </c>
      <c r="E72" t="s">
        <v>4756</v>
      </c>
      <c r="F72" t="s">
        <v>1367</v>
      </c>
      <c r="G72" t="s">
        <v>1463</v>
      </c>
      <c r="H72" t="s">
        <v>2845</v>
      </c>
      <c r="I72" t="s">
        <v>4760</v>
      </c>
      <c r="J72">
        <v>5390</v>
      </c>
      <c r="K72" s="34" t="s">
        <v>8807</v>
      </c>
      <c r="M72" s="29" t="str">
        <f t="shared" si="5"/>
        <v>YES</v>
      </c>
      <c r="N72" s="9" t="str">
        <f t="shared" si="6"/>
        <v>YES</v>
      </c>
      <c r="O72" s="9">
        <f t="shared" si="7"/>
        <v>0.99312883512104144</v>
      </c>
      <c r="P72" s="9" t="str">
        <f t="shared" si="9"/>
        <v>YES</v>
      </c>
      <c r="Q72" s="9" t="s">
        <v>4658</v>
      </c>
      <c r="R72" s="30" t="s">
        <v>4658</v>
      </c>
      <c r="T72" t="s">
        <v>6898</v>
      </c>
      <c r="U72">
        <v>1060</v>
      </c>
      <c r="V72" t="s">
        <v>2845</v>
      </c>
      <c r="W72">
        <v>3</v>
      </c>
      <c r="X72">
        <v>7</v>
      </c>
      <c r="Y72">
        <v>3</v>
      </c>
      <c r="Z72">
        <v>3</v>
      </c>
      <c r="AA72">
        <v>96231387.7993</v>
      </c>
      <c r="AB72">
        <v>51993.7820183</v>
      </c>
      <c r="AC72">
        <v>678022.34508</v>
      </c>
      <c r="AD72">
        <v>973624.94259899994</v>
      </c>
      <c r="AE72" t="s">
        <v>6899</v>
      </c>
      <c r="AF72" t="s">
        <v>2844</v>
      </c>
      <c r="AG72" t="s">
        <v>4723</v>
      </c>
      <c r="AH72" t="str">
        <f t="shared" si="8"/>
        <v>040131060</v>
      </c>
      <c r="AJ72" t="s">
        <v>4723</v>
      </c>
      <c r="AK72" t="s">
        <v>8807</v>
      </c>
      <c r="AL72" t="s">
        <v>6899</v>
      </c>
    </row>
    <row r="73" spans="1:38" x14ac:dyDescent="0.25">
      <c r="A73">
        <v>258024</v>
      </c>
      <c r="B73">
        <v>7.1075860000000004</v>
      </c>
      <c r="C73" t="s">
        <v>3816</v>
      </c>
      <c r="D73" t="s">
        <v>4723</v>
      </c>
      <c r="E73" t="s">
        <v>4756</v>
      </c>
      <c r="F73" t="s">
        <v>2297</v>
      </c>
      <c r="G73" t="s">
        <v>4758</v>
      </c>
      <c r="H73" t="s">
        <v>3817</v>
      </c>
      <c r="I73" t="s">
        <v>4760</v>
      </c>
      <c r="J73">
        <v>8963</v>
      </c>
      <c r="K73" s="34" t="s">
        <v>8808</v>
      </c>
      <c r="M73" s="29" t="str">
        <f t="shared" si="5"/>
        <v>YES</v>
      </c>
      <c r="N73" s="9" t="str">
        <f t="shared" si="6"/>
        <v>YES</v>
      </c>
      <c r="O73" s="9">
        <f t="shared" si="7"/>
        <v>0.99978243715211368</v>
      </c>
      <c r="P73" s="9" t="str">
        <f t="shared" si="9"/>
        <v>YES</v>
      </c>
      <c r="Q73" s="9" t="s">
        <v>4658</v>
      </c>
      <c r="R73" s="30" t="s">
        <v>4658</v>
      </c>
      <c r="T73" t="s">
        <v>6900</v>
      </c>
      <c r="U73">
        <v>1061</v>
      </c>
      <c r="V73" t="s">
        <v>3817</v>
      </c>
      <c r="W73">
        <v>1</v>
      </c>
      <c r="X73">
        <v>21</v>
      </c>
      <c r="Y73">
        <v>6</v>
      </c>
      <c r="Z73">
        <v>1</v>
      </c>
      <c r="AA73">
        <v>198191244.59400001</v>
      </c>
      <c r="AB73">
        <v>63833.263549900003</v>
      </c>
      <c r="AC73">
        <v>753591.10819399997</v>
      </c>
      <c r="AD73">
        <v>815994.79283499997</v>
      </c>
      <c r="AE73" t="s">
        <v>6901</v>
      </c>
      <c r="AF73" t="s">
        <v>3816</v>
      </c>
      <c r="AG73" t="s">
        <v>4723</v>
      </c>
      <c r="AH73" t="str">
        <f t="shared" si="8"/>
        <v>040131061</v>
      </c>
      <c r="AJ73" t="s">
        <v>4723</v>
      </c>
      <c r="AK73" t="s">
        <v>8808</v>
      </c>
      <c r="AL73" t="s">
        <v>6901</v>
      </c>
    </row>
    <row r="74" spans="1:38" x14ac:dyDescent="0.25">
      <c r="A74">
        <v>96642</v>
      </c>
      <c r="B74">
        <v>9.9008850000000006</v>
      </c>
      <c r="C74" t="s">
        <v>3681</v>
      </c>
      <c r="D74" t="s">
        <v>4723</v>
      </c>
      <c r="E74" t="s">
        <v>4756</v>
      </c>
      <c r="F74" t="s">
        <v>1367</v>
      </c>
      <c r="G74" t="s">
        <v>4758</v>
      </c>
      <c r="H74" t="s">
        <v>3682</v>
      </c>
      <c r="I74" t="s">
        <v>4760</v>
      </c>
      <c r="J74">
        <v>4251</v>
      </c>
      <c r="K74" s="34" t="s">
        <v>8809</v>
      </c>
      <c r="M74" s="29" t="str">
        <f t="shared" si="5"/>
        <v>YES</v>
      </c>
      <c r="N74" s="9" t="str">
        <f t="shared" si="6"/>
        <v>YES</v>
      </c>
      <c r="O74" s="9">
        <f t="shared" si="7"/>
        <v>0.99971589270117989</v>
      </c>
      <c r="P74" s="9" t="str">
        <f t="shared" si="9"/>
        <v>YES</v>
      </c>
      <c r="Q74" s="9" t="s">
        <v>4658</v>
      </c>
      <c r="R74" s="30" t="s">
        <v>4658</v>
      </c>
      <c r="T74" t="s">
        <v>6902</v>
      </c>
      <c r="U74">
        <v>1062</v>
      </c>
      <c r="V74" t="s">
        <v>3682</v>
      </c>
      <c r="W74">
        <v>4</v>
      </c>
      <c r="X74">
        <v>12</v>
      </c>
      <c r="Y74">
        <v>2</v>
      </c>
      <c r="Z74">
        <v>4</v>
      </c>
      <c r="AA74">
        <v>276099274.20300001</v>
      </c>
      <c r="AB74">
        <v>75432.296560899995</v>
      </c>
      <c r="AC74">
        <v>558720.07790899999</v>
      </c>
      <c r="AD74">
        <v>921139.79734699999</v>
      </c>
      <c r="AE74" t="s">
        <v>6903</v>
      </c>
      <c r="AF74" t="s">
        <v>3681</v>
      </c>
      <c r="AG74" t="s">
        <v>4723</v>
      </c>
      <c r="AH74" t="str">
        <f t="shared" si="8"/>
        <v>040131062</v>
      </c>
      <c r="AJ74" t="s">
        <v>4723</v>
      </c>
      <c r="AK74" t="s">
        <v>8809</v>
      </c>
      <c r="AL74" t="s">
        <v>6903</v>
      </c>
    </row>
    <row r="75" spans="1:38" x14ac:dyDescent="0.25">
      <c r="A75">
        <v>1190183</v>
      </c>
      <c r="B75">
        <v>0.93918599999999997</v>
      </c>
      <c r="C75" t="s">
        <v>1898</v>
      </c>
      <c r="D75" t="s">
        <v>4723</v>
      </c>
      <c r="E75" t="s">
        <v>4756</v>
      </c>
      <c r="F75" t="s">
        <v>6297</v>
      </c>
      <c r="G75" t="s">
        <v>6400</v>
      </c>
      <c r="H75" t="s">
        <v>1899</v>
      </c>
      <c r="I75" t="s">
        <v>4760</v>
      </c>
      <c r="J75">
        <v>4362</v>
      </c>
      <c r="K75" s="34" t="s">
        <v>8810</v>
      </c>
      <c r="M75" s="29" t="str">
        <f t="shared" si="5"/>
        <v>YES</v>
      </c>
      <c r="N75" s="9" t="str">
        <f t="shared" si="6"/>
        <v>YES</v>
      </c>
      <c r="O75" s="9">
        <f t="shared" si="7"/>
        <v>1.000644786634113</v>
      </c>
      <c r="P75" s="9" t="str">
        <f t="shared" si="9"/>
        <v>YES</v>
      </c>
      <c r="Q75" s="9" t="s">
        <v>4658</v>
      </c>
      <c r="R75" s="30" t="s">
        <v>4658</v>
      </c>
      <c r="T75" t="s">
        <v>6904</v>
      </c>
      <c r="U75">
        <v>1063</v>
      </c>
      <c r="V75" t="s">
        <v>1899</v>
      </c>
      <c r="W75">
        <v>4</v>
      </c>
      <c r="X75">
        <v>4</v>
      </c>
      <c r="Y75">
        <v>2</v>
      </c>
      <c r="Z75">
        <v>4</v>
      </c>
      <c r="AA75">
        <v>26166131.410599999</v>
      </c>
      <c r="AB75">
        <v>20746.319192899999</v>
      </c>
      <c r="AC75">
        <v>615350.36707599997</v>
      </c>
      <c r="AD75">
        <v>968170.55234699999</v>
      </c>
      <c r="AE75" t="s">
        <v>6905</v>
      </c>
      <c r="AF75" t="s">
        <v>1898</v>
      </c>
      <c r="AG75" t="s">
        <v>4723</v>
      </c>
      <c r="AH75" t="str">
        <f t="shared" si="8"/>
        <v>040131063</v>
      </c>
      <c r="AJ75" t="s">
        <v>4723</v>
      </c>
      <c r="AK75" t="s">
        <v>8810</v>
      </c>
      <c r="AL75" t="s">
        <v>6905</v>
      </c>
    </row>
    <row r="76" spans="1:38" x14ac:dyDescent="0.25">
      <c r="A76">
        <v>1053970</v>
      </c>
      <c r="B76">
        <v>0.63731599999999999</v>
      </c>
      <c r="C76" t="s">
        <v>2494</v>
      </c>
      <c r="D76" t="s">
        <v>4723</v>
      </c>
      <c r="E76" t="s">
        <v>4756</v>
      </c>
      <c r="F76" t="s">
        <v>2450</v>
      </c>
      <c r="G76" t="s">
        <v>2479</v>
      </c>
      <c r="H76" t="s">
        <v>2495</v>
      </c>
      <c r="I76" t="s">
        <v>4760</v>
      </c>
      <c r="J76">
        <v>3559</v>
      </c>
      <c r="K76" s="34" t="s">
        <v>8811</v>
      </c>
      <c r="M76" s="29" t="str">
        <f t="shared" si="5"/>
        <v>YES</v>
      </c>
      <c r="N76" s="9" t="str">
        <f t="shared" si="6"/>
        <v>YES</v>
      </c>
      <c r="O76" s="9">
        <f t="shared" si="7"/>
        <v>0.99558098555757146</v>
      </c>
      <c r="P76" s="9" t="str">
        <f t="shared" si="9"/>
        <v>YES</v>
      </c>
      <c r="Q76" s="9" t="s">
        <v>4658</v>
      </c>
      <c r="R76" s="30" t="s">
        <v>4658</v>
      </c>
      <c r="T76" t="s">
        <v>6906</v>
      </c>
      <c r="U76">
        <v>1064</v>
      </c>
      <c r="V76" t="s">
        <v>2495</v>
      </c>
      <c r="W76">
        <v>4</v>
      </c>
      <c r="X76">
        <v>4</v>
      </c>
      <c r="Y76">
        <v>2</v>
      </c>
      <c r="Z76">
        <v>4</v>
      </c>
      <c r="AA76">
        <v>17846213.047600001</v>
      </c>
      <c r="AB76">
        <v>18506.289375200002</v>
      </c>
      <c r="AC76">
        <v>557785.47442800005</v>
      </c>
      <c r="AD76">
        <v>962046.11046999996</v>
      </c>
      <c r="AE76" t="s">
        <v>6907</v>
      </c>
      <c r="AF76" t="s">
        <v>2494</v>
      </c>
      <c r="AG76" t="s">
        <v>4723</v>
      </c>
      <c r="AH76" t="str">
        <f t="shared" si="8"/>
        <v>040131064</v>
      </c>
      <c r="AJ76" t="s">
        <v>4723</v>
      </c>
      <c r="AK76" t="s">
        <v>8811</v>
      </c>
      <c r="AL76" t="s">
        <v>6907</v>
      </c>
    </row>
    <row r="77" spans="1:38" x14ac:dyDescent="0.25">
      <c r="A77">
        <v>289739</v>
      </c>
      <c r="B77">
        <v>0.65965300000000004</v>
      </c>
      <c r="C77" t="s">
        <v>2642</v>
      </c>
      <c r="D77" t="s">
        <v>4723</v>
      </c>
      <c r="E77" t="s">
        <v>4756</v>
      </c>
      <c r="F77" t="s">
        <v>2297</v>
      </c>
      <c r="G77" t="s">
        <v>4758</v>
      </c>
      <c r="H77" t="s">
        <v>2643</v>
      </c>
      <c r="I77" t="s">
        <v>4760</v>
      </c>
      <c r="J77">
        <v>3706</v>
      </c>
      <c r="K77" s="34" t="s">
        <v>8812</v>
      </c>
      <c r="M77" s="29" t="str">
        <f t="shared" si="5"/>
        <v>YES</v>
      </c>
      <c r="N77" s="9" t="str">
        <f t="shared" si="6"/>
        <v>YES</v>
      </c>
      <c r="O77" s="9">
        <f t="shared" si="7"/>
        <v>0.98576776024342971</v>
      </c>
      <c r="P77" s="9" t="str">
        <f t="shared" si="9"/>
        <v>YES</v>
      </c>
      <c r="Q77" s="9" t="s">
        <v>4658</v>
      </c>
      <c r="R77" s="30" t="s">
        <v>4658</v>
      </c>
      <c r="T77" t="s">
        <v>6908</v>
      </c>
      <c r="U77">
        <v>1065</v>
      </c>
      <c r="V77" t="s">
        <v>2643</v>
      </c>
      <c r="W77">
        <v>1</v>
      </c>
      <c r="X77">
        <v>21</v>
      </c>
      <c r="Y77">
        <v>6</v>
      </c>
      <c r="Z77">
        <v>1</v>
      </c>
      <c r="AA77">
        <v>18655580.895300001</v>
      </c>
      <c r="AB77">
        <v>20762.596061200002</v>
      </c>
      <c r="AC77">
        <v>735880.24685800006</v>
      </c>
      <c r="AD77">
        <v>839640.572361</v>
      </c>
      <c r="AE77" t="s">
        <v>6909</v>
      </c>
      <c r="AF77" t="s">
        <v>2642</v>
      </c>
      <c r="AG77" t="s">
        <v>4723</v>
      </c>
      <c r="AH77" t="str">
        <f t="shared" si="8"/>
        <v>040131065</v>
      </c>
      <c r="AJ77" t="s">
        <v>4723</v>
      </c>
      <c r="AK77" t="s">
        <v>8812</v>
      </c>
      <c r="AL77" t="s">
        <v>6909</v>
      </c>
    </row>
    <row r="78" spans="1:38" x14ac:dyDescent="0.25">
      <c r="A78">
        <v>96308</v>
      </c>
      <c r="B78">
        <v>2.7538939999999998</v>
      </c>
      <c r="C78" t="s">
        <v>3649</v>
      </c>
      <c r="D78" t="s">
        <v>4723</v>
      </c>
      <c r="E78" t="s">
        <v>4756</v>
      </c>
      <c r="F78" t="s">
        <v>1367</v>
      </c>
      <c r="G78" t="s">
        <v>3637</v>
      </c>
      <c r="H78" t="s">
        <v>3650</v>
      </c>
      <c r="I78" t="s">
        <v>4760</v>
      </c>
      <c r="J78">
        <v>7503</v>
      </c>
      <c r="K78" s="34" t="s">
        <v>8813</v>
      </c>
      <c r="M78" s="29" t="str">
        <f t="shared" si="5"/>
        <v>YES</v>
      </c>
      <c r="N78" s="9" t="str">
        <f t="shared" si="6"/>
        <v>YES</v>
      </c>
      <c r="O78" s="9">
        <f t="shared" si="7"/>
        <v>0.99654511052057526</v>
      </c>
      <c r="P78" s="9" t="str">
        <f t="shared" si="9"/>
        <v>YES</v>
      </c>
      <c r="Q78" s="9" t="s">
        <v>4658</v>
      </c>
      <c r="R78" s="30" t="s">
        <v>4658</v>
      </c>
      <c r="T78" t="s">
        <v>6910</v>
      </c>
      <c r="U78">
        <v>1066</v>
      </c>
      <c r="V78" t="s">
        <v>3650</v>
      </c>
      <c r="W78">
        <v>4</v>
      </c>
      <c r="X78">
        <v>12</v>
      </c>
      <c r="Y78">
        <v>2</v>
      </c>
      <c r="Z78">
        <v>4</v>
      </c>
      <c r="AA78">
        <v>77040324.295499995</v>
      </c>
      <c r="AB78">
        <v>42087.211385900002</v>
      </c>
      <c r="AC78">
        <v>548480.286815</v>
      </c>
      <c r="AD78">
        <v>892216.51670200005</v>
      </c>
      <c r="AE78" t="s">
        <v>6911</v>
      </c>
      <c r="AF78" t="s">
        <v>3649</v>
      </c>
      <c r="AG78" t="s">
        <v>4723</v>
      </c>
      <c r="AH78" t="str">
        <f t="shared" si="8"/>
        <v>040131066</v>
      </c>
      <c r="AJ78" t="s">
        <v>4723</v>
      </c>
      <c r="AK78" t="s">
        <v>8813</v>
      </c>
      <c r="AL78" t="s">
        <v>6911</v>
      </c>
    </row>
    <row r="79" spans="1:38" x14ac:dyDescent="0.25">
      <c r="A79">
        <v>303708</v>
      </c>
      <c r="B79">
        <v>2.9397989999999998</v>
      </c>
      <c r="C79" t="s">
        <v>3768</v>
      </c>
      <c r="D79" t="s">
        <v>4723</v>
      </c>
      <c r="E79" t="s">
        <v>4756</v>
      </c>
      <c r="F79" t="s">
        <v>2297</v>
      </c>
      <c r="G79" t="s">
        <v>4758</v>
      </c>
      <c r="H79" t="s">
        <v>3769</v>
      </c>
      <c r="I79" t="s">
        <v>4760</v>
      </c>
      <c r="J79">
        <v>9771</v>
      </c>
      <c r="K79" s="34" t="s">
        <v>8814</v>
      </c>
      <c r="M79" s="29" t="str">
        <f t="shared" si="5"/>
        <v>YES</v>
      </c>
      <c r="N79" s="9" t="str">
        <f t="shared" si="6"/>
        <v>YES</v>
      </c>
      <c r="O79" s="9">
        <f t="shared" si="7"/>
        <v>1.0029904588885303</v>
      </c>
      <c r="P79" s="9" t="str">
        <f t="shared" si="9"/>
        <v>YES</v>
      </c>
      <c r="Q79" s="9" t="s">
        <v>4658</v>
      </c>
      <c r="R79" s="30" t="s">
        <v>4658</v>
      </c>
      <c r="T79" t="s">
        <v>6912</v>
      </c>
      <c r="U79">
        <v>1067</v>
      </c>
      <c r="V79" t="s">
        <v>3769</v>
      </c>
      <c r="W79">
        <v>1</v>
      </c>
      <c r="X79">
        <v>22</v>
      </c>
      <c r="Y79">
        <v>6</v>
      </c>
      <c r="Z79">
        <v>1</v>
      </c>
      <c r="AA79">
        <v>81712534.466600001</v>
      </c>
      <c r="AB79">
        <v>41521.9154012</v>
      </c>
      <c r="AC79">
        <v>765769.87051100004</v>
      </c>
      <c r="AD79">
        <v>845491.70572600001</v>
      </c>
      <c r="AE79" t="s">
        <v>6913</v>
      </c>
      <c r="AF79" t="s">
        <v>3768</v>
      </c>
      <c r="AG79" t="s">
        <v>4723</v>
      </c>
      <c r="AH79" t="str">
        <f t="shared" si="8"/>
        <v>040131067</v>
      </c>
      <c r="AJ79" t="s">
        <v>4723</v>
      </c>
      <c r="AK79" t="s">
        <v>8814</v>
      </c>
      <c r="AL79" t="s">
        <v>6913</v>
      </c>
    </row>
    <row r="80" spans="1:38" x14ac:dyDescent="0.25">
      <c r="A80">
        <v>347225</v>
      </c>
      <c r="B80">
        <v>0.75241899999999995</v>
      </c>
      <c r="C80" t="s">
        <v>3703</v>
      </c>
      <c r="D80" t="s">
        <v>4723</v>
      </c>
      <c r="E80" t="s">
        <v>4756</v>
      </c>
      <c r="F80" t="s">
        <v>1367</v>
      </c>
      <c r="G80" t="s">
        <v>4758</v>
      </c>
      <c r="H80" t="s">
        <v>3704</v>
      </c>
      <c r="I80" t="s">
        <v>4760</v>
      </c>
      <c r="J80">
        <v>3947</v>
      </c>
      <c r="K80" s="34" t="s">
        <v>8815</v>
      </c>
      <c r="M80" s="29" t="str">
        <f t="shared" si="5"/>
        <v>YES</v>
      </c>
      <c r="N80" s="9" t="str">
        <f t="shared" si="6"/>
        <v>YES</v>
      </c>
      <c r="O80" s="9">
        <f t="shared" si="7"/>
        <v>1.0137647494494928</v>
      </c>
      <c r="P80" s="9" t="str">
        <f t="shared" si="9"/>
        <v>YES</v>
      </c>
      <c r="Q80" s="9" t="s">
        <v>4658</v>
      </c>
      <c r="R80" s="30" t="s">
        <v>4658</v>
      </c>
      <c r="T80" t="s">
        <v>6914</v>
      </c>
      <c r="U80">
        <v>1068</v>
      </c>
      <c r="V80" t="s">
        <v>3704</v>
      </c>
      <c r="W80">
        <v>2</v>
      </c>
      <c r="X80">
        <v>19</v>
      </c>
      <c r="Y80">
        <v>6</v>
      </c>
      <c r="Z80">
        <v>2</v>
      </c>
      <c r="AA80">
        <v>20691425.561000001</v>
      </c>
      <c r="AB80">
        <v>21705.046925899998</v>
      </c>
      <c r="AC80">
        <v>774675.47631699999</v>
      </c>
      <c r="AD80">
        <v>880063.40125</v>
      </c>
      <c r="AE80" t="s">
        <v>6915</v>
      </c>
      <c r="AF80" t="s">
        <v>3703</v>
      </c>
      <c r="AG80" t="s">
        <v>4723</v>
      </c>
      <c r="AH80" t="str">
        <f t="shared" si="8"/>
        <v>040131068</v>
      </c>
      <c r="AJ80" t="s">
        <v>4723</v>
      </c>
      <c r="AK80" t="s">
        <v>8815</v>
      </c>
      <c r="AL80" t="s">
        <v>6915</v>
      </c>
    </row>
    <row r="81" spans="1:38" x14ac:dyDescent="0.25">
      <c r="A81">
        <v>275757</v>
      </c>
      <c r="B81">
        <v>0.44979000000000002</v>
      </c>
      <c r="C81" t="s">
        <v>6996</v>
      </c>
      <c r="D81" t="s">
        <v>4723</v>
      </c>
      <c r="E81" t="s">
        <v>4756</v>
      </c>
      <c r="F81" t="s">
        <v>1367</v>
      </c>
      <c r="G81" t="s">
        <v>2610</v>
      </c>
      <c r="H81" t="s">
        <v>6997</v>
      </c>
      <c r="I81" t="s">
        <v>4760</v>
      </c>
      <c r="J81">
        <v>6412</v>
      </c>
      <c r="K81" s="34" t="s">
        <v>8816</v>
      </c>
      <c r="M81" s="29" t="str">
        <f t="shared" si="5"/>
        <v>YES</v>
      </c>
      <c r="N81" s="9" t="str">
        <f t="shared" si="6"/>
        <v>YES</v>
      </c>
      <c r="O81" s="9">
        <f t="shared" si="7"/>
        <v>1.0008634169728763</v>
      </c>
      <c r="P81" s="9" t="str">
        <f t="shared" si="9"/>
        <v>YES</v>
      </c>
      <c r="Q81" s="9" t="s">
        <v>4658</v>
      </c>
      <c r="R81" s="30" t="s">
        <v>4658</v>
      </c>
      <c r="T81" t="s">
        <v>6916</v>
      </c>
      <c r="U81">
        <v>1069</v>
      </c>
      <c r="V81" t="s">
        <v>6997</v>
      </c>
      <c r="W81">
        <v>1</v>
      </c>
      <c r="X81">
        <v>21</v>
      </c>
      <c r="Y81">
        <v>5</v>
      </c>
      <c r="Z81">
        <v>1</v>
      </c>
      <c r="AA81">
        <v>12528608.1231</v>
      </c>
      <c r="AB81">
        <v>18764.461804499999</v>
      </c>
      <c r="AC81">
        <v>715569.77667799999</v>
      </c>
      <c r="AD81">
        <v>871630.41102300002</v>
      </c>
      <c r="AE81" t="s">
        <v>6917</v>
      </c>
      <c r="AF81" t="s">
        <v>6996</v>
      </c>
      <c r="AG81" t="s">
        <v>4723</v>
      </c>
      <c r="AH81" t="str">
        <f t="shared" si="8"/>
        <v>040131069</v>
      </c>
      <c r="AJ81" t="s">
        <v>4723</v>
      </c>
      <c r="AK81" t="s">
        <v>8816</v>
      </c>
      <c r="AL81" t="s">
        <v>6917</v>
      </c>
    </row>
    <row r="82" spans="1:38" x14ac:dyDescent="0.25">
      <c r="A82">
        <v>229906</v>
      </c>
      <c r="B82">
        <v>0.59707900000000003</v>
      </c>
      <c r="C82" t="s">
        <v>2178</v>
      </c>
      <c r="D82" t="s">
        <v>4723</v>
      </c>
      <c r="E82" t="s">
        <v>4756</v>
      </c>
      <c r="F82" t="s">
        <v>1367</v>
      </c>
      <c r="G82" t="s">
        <v>1463</v>
      </c>
      <c r="H82" t="s">
        <v>2179</v>
      </c>
      <c r="I82" t="s">
        <v>4760</v>
      </c>
      <c r="J82">
        <v>2559</v>
      </c>
      <c r="K82" s="34" t="s">
        <v>8817</v>
      </c>
      <c r="M82" s="29" t="str">
        <f t="shared" si="5"/>
        <v>YES</v>
      </c>
      <c r="N82" s="9" t="str">
        <f t="shared" si="6"/>
        <v>YES</v>
      </c>
      <c r="O82" s="9">
        <f t="shared" si="7"/>
        <v>1.0007579611844466</v>
      </c>
      <c r="P82" s="9" t="str">
        <f t="shared" si="9"/>
        <v>YES</v>
      </c>
      <c r="Q82" s="9" t="s">
        <v>4658</v>
      </c>
      <c r="R82" s="30" t="s">
        <v>4658</v>
      </c>
      <c r="T82" t="s">
        <v>4879</v>
      </c>
      <c r="U82">
        <v>107</v>
      </c>
      <c r="V82" t="s">
        <v>2179</v>
      </c>
      <c r="W82">
        <v>3</v>
      </c>
      <c r="X82">
        <v>15</v>
      </c>
      <c r="Y82">
        <v>4</v>
      </c>
      <c r="Z82">
        <v>3</v>
      </c>
      <c r="AA82">
        <v>16633000.0252</v>
      </c>
      <c r="AB82">
        <v>17786.410970299999</v>
      </c>
      <c r="AC82">
        <v>654725.43125000002</v>
      </c>
      <c r="AD82">
        <v>909147.254709</v>
      </c>
      <c r="AE82" t="s">
        <v>4880</v>
      </c>
      <c r="AF82" t="s">
        <v>2178</v>
      </c>
      <c r="AG82" t="s">
        <v>4723</v>
      </c>
      <c r="AH82" t="str">
        <f t="shared" si="8"/>
        <v>04013107</v>
      </c>
      <c r="AJ82" t="s">
        <v>4723</v>
      </c>
      <c r="AK82" t="s">
        <v>8817</v>
      </c>
      <c r="AL82" t="s">
        <v>4880</v>
      </c>
    </row>
    <row r="83" spans="1:38" x14ac:dyDescent="0.25">
      <c r="A83">
        <v>249612</v>
      </c>
      <c r="B83">
        <v>0.75174200000000002</v>
      </c>
      <c r="C83" t="s">
        <v>2339</v>
      </c>
      <c r="D83" t="s">
        <v>4723</v>
      </c>
      <c r="E83" t="s">
        <v>4756</v>
      </c>
      <c r="F83" t="s">
        <v>2297</v>
      </c>
      <c r="G83" t="s">
        <v>2307</v>
      </c>
      <c r="H83" t="s">
        <v>2340</v>
      </c>
      <c r="I83" t="s">
        <v>4760</v>
      </c>
      <c r="J83">
        <v>2351</v>
      </c>
      <c r="K83" s="34" t="s">
        <v>8818</v>
      </c>
      <c r="M83" s="29" t="str">
        <f t="shared" si="5"/>
        <v>YES</v>
      </c>
      <c r="N83" s="9" t="str">
        <f t="shared" si="6"/>
        <v>YES</v>
      </c>
      <c r="O83" s="9">
        <f t="shared" si="7"/>
        <v>1.027450448995656</v>
      </c>
      <c r="P83" s="9" t="str">
        <f t="shared" si="9"/>
        <v>YES</v>
      </c>
      <c r="Q83" s="9" t="s">
        <v>4658</v>
      </c>
      <c r="R83" s="30" t="s">
        <v>4658</v>
      </c>
      <c r="T83" t="s">
        <v>6918</v>
      </c>
      <c r="U83">
        <v>1070</v>
      </c>
      <c r="V83" t="s">
        <v>2340</v>
      </c>
      <c r="W83">
        <v>1</v>
      </c>
      <c r="X83">
        <v>21</v>
      </c>
      <c r="Y83">
        <v>6</v>
      </c>
      <c r="Z83">
        <v>1</v>
      </c>
      <c r="AA83">
        <v>20397445.145199999</v>
      </c>
      <c r="AB83">
        <v>18233.3731051</v>
      </c>
      <c r="AC83">
        <v>720340.55157899996</v>
      </c>
      <c r="AD83">
        <v>830118.73951800005</v>
      </c>
      <c r="AE83" t="s">
        <v>6919</v>
      </c>
      <c r="AF83" t="s">
        <v>2339</v>
      </c>
      <c r="AG83" t="s">
        <v>4723</v>
      </c>
      <c r="AH83" t="str">
        <f t="shared" si="8"/>
        <v>040131070</v>
      </c>
      <c r="AJ83" t="s">
        <v>4723</v>
      </c>
      <c r="AK83" t="s">
        <v>8818</v>
      </c>
      <c r="AL83" t="s">
        <v>6919</v>
      </c>
    </row>
    <row r="84" spans="1:38" x14ac:dyDescent="0.25">
      <c r="A84">
        <v>249593</v>
      </c>
      <c r="B84">
        <v>0.99210200000000004</v>
      </c>
      <c r="C84" t="s">
        <v>2337</v>
      </c>
      <c r="D84" t="s">
        <v>4723</v>
      </c>
      <c r="E84" t="s">
        <v>4756</v>
      </c>
      <c r="F84" t="s">
        <v>2297</v>
      </c>
      <c r="G84" t="s">
        <v>4758</v>
      </c>
      <c r="H84" t="s">
        <v>2338</v>
      </c>
      <c r="I84" t="s">
        <v>4760</v>
      </c>
      <c r="J84">
        <v>4511</v>
      </c>
      <c r="K84" s="34" t="s">
        <v>8819</v>
      </c>
      <c r="M84" s="29" t="str">
        <f t="shared" si="5"/>
        <v>YES</v>
      </c>
      <c r="N84" s="9" t="str">
        <f t="shared" si="6"/>
        <v>YES</v>
      </c>
      <c r="O84" s="9">
        <f t="shared" si="7"/>
        <v>0.9991291835467726</v>
      </c>
      <c r="P84" s="9" t="str">
        <f t="shared" si="9"/>
        <v>YES</v>
      </c>
      <c r="Q84" s="9" t="s">
        <v>4658</v>
      </c>
      <c r="R84" s="30" t="s">
        <v>4658</v>
      </c>
      <c r="T84" t="s">
        <v>6920</v>
      </c>
      <c r="U84">
        <v>1071</v>
      </c>
      <c r="V84" t="s">
        <v>2338</v>
      </c>
      <c r="W84">
        <v>1</v>
      </c>
      <c r="X84">
        <v>21</v>
      </c>
      <c r="Y84">
        <v>6</v>
      </c>
      <c r="Z84">
        <v>1</v>
      </c>
      <c r="AA84">
        <v>27682322.618799999</v>
      </c>
      <c r="AB84">
        <v>21054.4826818</v>
      </c>
      <c r="AC84">
        <v>720383.77613300004</v>
      </c>
      <c r="AD84">
        <v>825503.82836299995</v>
      </c>
      <c r="AE84" t="s">
        <v>6921</v>
      </c>
      <c r="AF84" t="s">
        <v>2337</v>
      </c>
      <c r="AG84" t="s">
        <v>4723</v>
      </c>
      <c r="AH84" t="str">
        <f t="shared" si="8"/>
        <v>040131071</v>
      </c>
      <c r="AJ84" t="s">
        <v>4723</v>
      </c>
      <c r="AK84" t="s">
        <v>8819</v>
      </c>
      <c r="AL84" t="s">
        <v>6921</v>
      </c>
    </row>
    <row r="85" spans="1:38" x14ac:dyDescent="0.25">
      <c r="A85">
        <v>249650</v>
      </c>
      <c r="B85">
        <v>3.1307550000000002</v>
      </c>
      <c r="C85" t="s">
        <v>2343</v>
      </c>
      <c r="D85" t="s">
        <v>4723</v>
      </c>
      <c r="E85" t="s">
        <v>4756</v>
      </c>
      <c r="F85" t="s">
        <v>2297</v>
      </c>
      <c r="G85" t="s">
        <v>4758</v>
      </c>
      <c r="H85" t="s">
        <v>2344</v>
      </c>
      <c r="I85" t="s">
        <v>4760</v>
      </c>
      <c r="J85">
        <v>9495</v>
      </c>
      <c r="K85" s="34" t="s">
        <v>8820</v>
      </c>
      <c r="M85" s="29" t="str">
        <f t="shared" si="5"/>
        <v>YES</v>
      </c>
      <c r="N85" s="9" t="str">
        <f t="shared" si="6"/>
        <v>YES</v>
      </c>
      <c r="O85" s="9">
        <f t="shared" si="7"/>
        <v>1.0019308762284347</v>
      </c>
      <c r="P85" s="9" t="str">
        <f t="shared" si="9"/>
        <v>YES</v>
      </c>
      <c r="Q85" s="9" t="s">
        <v>4658</v>
      </c>
      <c r="R85" s="30" t="s">
        <v>4658</v>
      </c>
      <c r="T85" t="s">
        <v>6922</v>
      </c>
      <c r="U85">
        <v>1072</v>
      </c>
      <c r="V85" t="s">
        <v>2344</v>
      </c>
      <c r="W85">
        <v>1</v>
      </c>
      <c r="X85">
        <v>21</v>
      </c>
      <c r="Y85">
        <v>6</v>
      </c>
      <c r="Z85">
        <v>1</v>
      </c>
      <c r="AA85">
        <v>87112237.243900001</v>
      </c>
      <c r="AB85">
        <v>44806.260000299997</v>
      </c>
      <c r="AC85">
        <v>730624.33796499996</v>
      </c>
      <c r="AD85">
        <v>820347.81171599997</v>
      </c>
      <c r="AE85" t="s">
        <v>6923</v>
      </c>
      <c r="AF85" t="s">
        <v>2343</v>
      </c>
      <c r="AG85" t="s">
        <v>4723</v>
      </c>
      <c r="AH85" t="str">
        <f t="shared" si="8"/>
        <v>040131072</v>
      </c>
      <c r="AJ85" t="s">
        <v>4723</v>
      </c>
      <c r="AK85" t="s">
        <v>8820</v>
      </c>
      <c r="AL85" t="s">
        <v>6923</v>
      </c>
    </row>
    <row r="86" spans="1:38" x14ac:dyDescent="0.25">
      <c r="A86">
        <v>249497</v>
      </c>
      <c r="B86">
        <v>3.036959</v>
      </c>
      <c r="C86" t="s">
        <v>2327</v>
      </c>
      <c r="D86" t="s">
        <v>4723</v>
      </c>
      <c r="E86" t="s">
        <v>4756</v>
      </c>
      <c r="F86" t="s">
        <v>2297</v>
      </c>
      <c r="G86" t="s">
        <v>4758</v>
      </c>
      <c r="H86" t="s">
        <v>2328</v>
      </c>
      <c r="I86" t="s">
        <v>4760</v>
      </c>
      <c r="J86">
        <v>4450</v>
      </c>
      <c r="K86" s="34" t="s">
        <v>8821</v>
      </c>
      <c r="M86" s="29" t="str">
        <f t="shared" si="5"/>
        <v>YES</v>
      </c>
      <c r="N86" s="9" t="str">
        <f t="shared" si="6"/>
        <v>YES</v>
      </c>
      <c r="O86" s="9">
        <f t="shared" si="7"/>
        <v>1.007002520961328</v>
      </c>
      <c r="P86" s="9" t="str">
        <f t="shared" si="9"/>
        <v>YES</v>
      </c>
      <c r="Q86" s="9" t="s">
        <v>4658</v>
      </c>
      <c r="R86" s="30" t="s">
        <v>4658</v>
      </c>
      <c r="T86" t="s">
        <v>6924</v>
      </c>
      <c r="U86">
        <v>1073</v>
      </c>
      <c r="V86" t="s">
        <v>2328</v>
      </c>
      <c r="W86">
        <v>1</v>
      </c>
      <c r="X86">
        <v>21</v>
      </c>
      <c r="Y86">
        <v>6</v>
      </c>
      <c r="Z86">
        <v>1</v>
      </c>
      <c r="AA86">
        <v>84076808.173999995</v>
      </c>
      <c r="AB86">
        <v>42342.063234499998</v>
      </c>
      <c r="AC86">
        <v>731008.56747999997</v>
      </c>
      <c r="AD86">
        <v>809827.67157400004</v>
      </c>
      <c r="AE86" t="s">
        <v>6925</v>
      </c>
      <c r="AF86" t="s">
        <v>2327</v>
      </c>
      <c r="AG86" t="s">
        <v>4723</v>
      </c>
      <c r="AH86" t="str">
        <f t="shared" si="8"/>
        <v>040131073</v>
      </c>
      <c r="AJ86" t="s">
        <v>4723</v>
      </c>
      <c r="AK86" t="s">
        <v>8821</v>
      </c>
      <c r="AL86" t="s">
        <v>6925</v>
      </c>
    </row>
    <row r="87" spans="1:38" x14ac:dyDescent="0.25">
      <c r="A87">
        <v>295886</v>
      </c>
      <c r="B87">
        <v>3.1250969999999998</v>
      </c>
      <c r="C87" t="s">
        <v>3928</v>
      </c>
      <c r="D87" t="s">
        <v>4723</v>
      </c>
      <c r="E87" t="s">
        <v>4756</v>
      </c>
      <c r="F87" t="s">
        <v>2297</v>
      </c>
      <c r="G87" t="s">
        <v>4758</v>
      </c>
      <c r="H87" t="s">
        <v>3929</v>
      </c>
      <c r="I87" t="s">
        <v>4760</v>
      </c>
      <c r="J87">
        <v>4942</v>
      </c>
      <c r="K87" s="34" t="s">
        <v>8822</v>
      </c>
      <c r="M87" s="29" t="str">
        <f t="shared" si="5"/>
        <v>YES</v>
      </c>
      <c r="N87" s="9" t="str">
        <f t="shared" si="6"/>
        <v>YES</v>
      </c>
      <c r="O87" s="9">
        <f t="shared" si="7"/>
        <v>0.98811917601076671</v>
      </c>
      <c r="P87" s="9" t="str">
        <f t="shared" si="9"/>
        <v>YES</v>
      </c>
      <c r="Q87" s="9" t="s">
        <v>4658</v>
      </c>
      <c r="R87" s="30" t="s">
        <v>4658</v>
      </c>
      <c r="T87" t="s">
        <v>6926</v>
      </c>
      <c r="U87">
        <v>1074</v>
      </c>
      <c r="V87" t="s">
        <v>3929</v>
      </c>
      <c r="W87">
        <v>1</v>
      </c>
      <c r="X87">
        <v>22</v>
      </c>
      <c r="Y87">
        <v>6</v>
      </c>
      <c r="Z87">
        <v>1</v>
      </c>
      <c r="AA87">
        <v>88170239.298999995</v>
      </c>
      <c r="AB87">
        <v>45432.365365400001</v>
      </c>
      <c r="AC87">
        <v>741342.25216200005</v>
      </c>
      <c r="AD87">
        <v>835772.50701499998</v>
      </c>
      <c r="AE87" t="s">
        <v>8013</v>
      </c>
      <c r="AF87" t="s">
        <v>3928</v>
      </c>
      <c r="AG87" t="s">
        <v>4723</v>
      </c>
      <c r="AH87" t="str">
        <f t="shared" si="8"/>
        <v>040131074</v>
      </c>
      <c r="AJ87" t="s">
        <v>4723</v>
      </c>
      <c r="AK87" t="s">
        <v>8822</v>
      </c>
      <c r="AL87" t="s">
        <v>8013</v>
      </c>
    </row>
    <row r="88" spans="1:38" x14ac:dyDescent="0.25">
      <c r="A88">
        <v>258045</v>
      </c>
      <c r="B88">
        <v>5.045871</v>
      </c>
      <c r="C88" t="s">
        <v>3818</v>
      </c>
      <c r="D88" t="s">
        <v>4723</v>
      </c>
      <c r="E88" t="s">
        <v>4756</v>
      </c>
      <c r="F88" t="s">
        <v>2297</v>
      </c>
      <c r="G88" t="s">
        <v>4758</v>
      </c>
      <c r="H88" t="s">
        <v>3819</v>
      </c>
      <c r="I88" t="s">
        <v>4760</v>
      </c>
      <c r="J88">
        <v>8122</v>
      </c>
      <c r="K88" s="34" t="s">
        <v>8823</v>
      </c>
      <c r="M88" s="29" t="str">
        <f t="shared" si="5"/>
        <v>YES</v>
      </c>
      <c r="N88" s="9" t="str">
        <f t="shared" si="6"/>
        <v>YES</v>
      </c>
      <c r="O88" s="9">
        <f t="shared" si="7"/>
        <v>0.99829559714913629</v>
      </c>
      <c r="P88" s="9" t="str">
        <f t="shared" si="9"/>
        <v>YES</v>
      </c>
      <c r="Q88" s="9" t="s">
        <v>4658</v>
      </c>
      <c r="R88" s="30" t="s">
        <v>4658</v>
      </c>
      <c r="T88" t="s">
        <v>8014</v>
      </c>
      <c r="U88">
        <v>1075</v>
      </c>
      <c r="V88" t="s">
        <v>3819</v>
      </c>
      <c r="W88">
        <v>1</v>
      </c>
      <c r="X88">
        <v>22</v>
      </c>
      <c r="Y88">
        <v>6</v>
      </c>
      <c r="Z88">
        <v>1</v>
      </c>
      <c r="AA88">
        <v>140910979.16100001</v>
      </c>
      <c r="AB88">
        <v>53502.413579799999</v>
      </c>
      <c r="AC88">
        <v>748736.89084699994</v>
      </c>
      <c r="AD88">
        <v>830183.14814900002</v>
      </c>
      <c r="AE88" t="s">
        <v>8015</v>
      </c>
      <c r="AF88" t="s">
        <v>3818</v>
      </c>
      <c r="AG88" t="s">
        <v>4723</v>
      </c>
      <c r="AH88" t="str">
        <f t="shared" si="8"/>
        <v>040131075</v>
      </c>
      <c r="AJ88" t="s">
        <v>4723</v>
      </c>
      <c r="AK88" t="s">
        <v>8823</v>
      </c>
      <c r="AL88" t="s">
        <v>8015</v>
      </c>
    </row>
    <row r="89" spans="1:38" x14ac:dyDescent="0.25">
      <c r="A89">
        <v>1053836</v>
      </c>
      <c r="B89">
        <v>2.1725110000000001</v>
      </c>
      <c r="C89" t="s">
        <v>2478</v>
      </c>
      <c r="D89" t="s">
        <v>4723</v>
      </c>
      <c r="E89" t="s">
        <v>4756</v>
      </c>
      <c r="F89" t="s">
        <v>2450</v>
      </c>
      <c r="G89" t="s">
        <v>2479</v>
      </c>
      <c r="H89" t="s">
        <v>2480</v>
      </c>
      <c r="I89" t="s">
        <v>4760</v>
      </c>
      <c r="J89">
        <v>4520</v>
      </c>
      <c r="K89" s="34" t="s">
        <v>8824</v>
      </c>
      <c r="M89" s="29" t="str">
        <f t="shared" si="5"/>
        <v>YES</v>
      </c>
      <c r="N89" s="9" t="str">
        <f t="shared" si="6"/>
        <v>YES</v>
      </c>
      <c r="O89" s="9">
        <f t="shared" si="7"/>
        <v>1.0164862595269011</v>
      </c>
      <c r="P89" s="9" t="str">
        <f t="shared" si="9"/>
        <v>YES</v>
      </c>
      <c r="Q89" s="9" t="s">
        <v>4658</v>
      </c>
      <c r="R89" s="30" t="s">
        <v>4658</v>
      </c>
      <c r="T89" t="s">
        <v>8016</v>
      </c>
      <c r="U89">
        <v>1076</v>
      </c>
      <c r="V89" t="s">
        <v>2480</v>
      </c>
      <c r="W89">
        <v>4</v>
      </c>
      <c r="X89">
        <v>4</v>
      </c>
      <c r="Y89">
        <v>2</v>
      </c>
      <c r="Z89">
        <v>4</v>
      </c>
      <c r="AA89">
        <v>59583816.401600003</v>
      </c>
      <c r="AB89">
        <v>41064.6966359</v>
      </c>
      <c r="AC89">
        <v>545816.64044300001</v>
      </c>
      <c r="AD89">
        <v>970283.63929700002</v>
      </c>
      <c r="AE89" t="s">
        <v>8017</v>
      </c>
      <c r="AF89" t="s">
        <v>2478</v>
      </c>
      <c r="AG89" t="s">
        <v>4723</v>
      </c>
      <c r="AH89" t="str">
        <f t="shared" si="8"/>
        <v>040131076</v>
      </c>
      <c r="AJ89" t="s">
        <v>4723</v>
      </c>
      <c r="AK89" t="s">
        <v>8824</v>
      </c>
      <c r="AL89" t="s">
        <v>8017</v>
      </c>
    </row>
    <row r="90" spans="1:38" x14ac:dyDescent="0.25">
      <c r="A90">
        <v>1042504</v>
      </c>
      <c r="B90">
        <v>0.79699200000000003</v>
      </c>
      <c r="C90" t="s">
        <v>2569</v>
      </c>
      <c r="D90" t="s">
        <v>4723</v>
      </c>
      <c r="E90" t="s">
        <v>4756</v>
      </c>
      <c r="F90" t="s">
        <v>2450</v>
      </c>
      <c r="G90" t="s">
        <v>2479</v>
      </c>
      <c r="H90" t="s">
        <v>2570</v>
      </c>
      <c r="I90" t="s">
        <v>4760</v>
      </c>
      <c r="J90">
        <v>2277</v>
      </c>
      <c r="K90" s="34" t="s">
        <v>8825</v>
      </c>
      <c r="M90" s="29" t="str">
        <f t="shared" si="5"/>
        <v>YES</v>
      </c>
      <c r="N90" s="9" t="str">
        <f t="shared" si="6"/>
        <v>YES</v>
      </c>
      <c r="O90" s="9">
        <f t="shared" si="7"/>
        <v>0.99586894652993274</v>
      </c>
      <c r="P90" s="9" t="str">
        <f t="shared" si="9"/>
        <v>YES</v>
      </c>
      <c r="Q90" s="9" t="s">
        <v>4658</v>
      </c>
      <c r="R90" s="30" t="s">
        <v>4658</v>
      </c>
      <c r="T90" t="s">
        <v>8018</v>
      </c>
      <c r="U90">
        <v>1077</v>
      </c>
      <c r="V90" t="s">
        <v>2570</v>
      </c>
      <c r="W90">
        <v>4</v>
      </c>
      <c r="X90">
        <v>4</v>
      </c>
      <c r="Y90">
        <v>2</v>
      </c>
      <c r="Z90">
        <v>4</v>
      </c>
      <c r="AA90">
        <v>22311029.829999998</v>
      </c>
      <c r="AB90">
        <v>21034.374150799998</v>
      </c>
      <c r="AC90">
        <v>539285.83268800005</v>
      </c>
      <c r="AD90">
        <v>962826.26356600004</v>
      </c>
      <c r="AE90" t="s">
        <v>8019</v>
      </c>
      <c r="AF90" t="s">
        <v>2569</v>
      </c>
      <c r="AG90" t="s">
        <v>4723</v>
      </c>
      <c r="AH90" t="str">
        <f t="shared" si="8"/>
        <v>040131077</v>
      </c>
      <c r="AJ90" t="s">
        <v>4723</v>
      </c>
      <c r="AK90" t="s">
        <v>8825</v>
      </c>
      <c r="AL90" t="s">
        <v>8019</v>
      </c>
    </row>
    <row r="91" spans="1:38" x14ac:dyDescent="0.25">
      <c r="A91">
        <v>1042561</v>
      </c>
      <c r="B91">
        <v>0.48432799999999998</v>
      </c>
      <c r="C91" t="s">
        <v>2575</v>
      </c>
      <c r="D91" t="s">
        <v>4723</v>
      </c>
      <c r="E91" t="s">
        <v>4756</v>
      </c>
      <c r="F91" t="s">
        <v>2450</v>
      </c>
      <c r="G91" t="s">
        <v>2479</v>
      </c>
      <c r="H91" t="s">
        <v>2576</v>
      </c>
      <c r="I91" t="s">
        <v>4760</v>
      </c>
      <c r="J91">
        <v>2595</v>
      </c>
      <c r="K91" s="34" t="s">
        <v>8826</v>
      </c>
      <c r="M91" s="29" t="str">
        <f t="shared" si="5"/>
        <v>YES</v>
      </c>
      <c r="N91" s="9" t="str">
        <f t="shared" si="6"/>
        <v>YES</v>
      </c>
      <c r="O91" s="9">
        <f t="shared" si="7"/>
        <v>1.0002397642612486</v>
      </c>
      <c r="P91" s="9" t="str">
        <f t="shared" si="9"/>
        <v>YES</v>
      </c>
      <c r="Q91" s="9" t="s">
        <v>4658</v>
      </c>
      <c r="R91" s="30" t="s">
        <v>4658</v>
      </c>
      <c r="T91" t="s">
        <v>8020</v>
      </c>
      <c r="U91">
        <v>1078</v>
      </c>
      <c r="V91" t="s">
        <v>2576</v>
      </c>
      <c r="W91">
        <v>4</v>
      </c>
      <c r="X91">
        <v>4</v>
      </c>
      <c r="Y91">
        <v>2</v>
      </c>
      <c r="Z91">
        <v>4</v>
      </c>
      <c r="AA91">
        <v>13499053.124700001</v>
      </c>
      <c r="AB91">
        <v>15544.605555599999</v>
      </c>
      <c r="AC91">
        <v>546067.83872999996</v>
      </c>
      <c r="AD91">
        <v>962965.53096600005</v>
      </c>
      <c r="AE91" t="s">
        <v>8021</v>
      </c>
      <c r="AF91" t="s">
        <v>2575</v>
      </c>
      <c r="AG91" t="s">
        <v>4723</v>
      </c>
      <c r="AH91" t="str">
        <f t="shared" si="8"/>
        <v>040131078</v>
      </c>
      <c r="AJ91" t="s">
        <v>4723</v>
      </c>
      <c r="AK91" t="s">
        <v>8826</v>
      </c>
      <c r="AL91" t="s">
        <v>8021</v>
      </c>
    </row>
    <row r="92" spans="1:38" x14ac:dyDescent="0.25">
      <c r="A92">
        <v>1042484</v>
      </c>
      <c r="B92">
        <v>2.5061390000000001</v>
      </c>
      <c r="C92" t="s">
        <v>2567</v>
      </c>
      <c r="D92" t="s">
        <v>4723</v>
      </c>
      <c r="E92" t="s">
        <v>4756</v>
      </c>
      <c r="F92" t="s">
        <v>4758</v>
      </c>
      <c r="G92" t="s">
        <v>4758</v>
      </c>
      <c r="H92" t="s">
        <v>2568</v>
      </c>
      <c r="I92" t="s">
        <v>4760</v>
      </c>
      <c r="J92">
        <v>4168</v>
      </c>
      <c r="K92" s="34" t="s">
        <v>8827</v>
      </c>
      <c r="M92" s="29" t="str">
        <f t="shared" si="5"/>
        <v>YES</v>
      </c>
      <c r="N92" s="9" t="str">
        <f t="shared" si="6"/>
        <v>YES</v>
      </c>
      <c r="O92" s="9">
        <f t="shared" si="7"/>
        <v>0.99147701297958724</v>
      </c>
      <c r="P92" s="9" t="str">
        <f t="shared" si="9"/>
        <v>YES</v>
      </c>
      <c r="Q92" s="9" t="s">
        <v>4658</v>
      </c>
      <c r="R92" s="30" t="s">
        <v>4658</v>
      </c>
      <c r="T92" t="s">
        <v>4567</v>
      </c>
      <c r="U92">
        <v>1079</v>
      </c>
      <c r="V92" t="s">
        <v>2568</v>
      </c>
      <c r="W92">
        <v>4</v>
      </c>
      <c r="X92">
        <v>4</v>
      </c>
      <c r="Y92">
        <v>2</v>
      </c>
      <c r="Z92">
        <v>4</v>
      </c>
      <c r="AA92">
        <v>70467741.140699998</v>
      </c>
      <c r="AB92">
        <v>37354.817973199999</v>
      </c>
      <c r="AC92">
        <v>535548.89579500002</v>
      </c>
      <c r="AD92">
        <v>957692.25706900004</v>
      </c>
      <c r="AE92" t="s">
        <v>8022</v>
      </c>
      <c r="AF92" t="s">
        <v>2567</v>
      </c>
      <c r="AG92" t="s">
        <v>4723</v>
      </c>
      <c r="AH92" t="str">
        <f t="shared" si="8"/>
        <v>040131079</v>
      </c>
      <c r="AJ92" t="s">
        <v>4723</v>
      </c>
      <c r="AK92" t="s">
        <v>8827</v>
      </c>
      <c r="AL92" t="s">
        <v>8022</v>
      </c>
    </row>
    <row r="93" spans="1:38" x14ac:dyDescent="0.25">
      <c r="A93">
        <v>1219939</v>
      </c>
      <c r="B93">
        <v>1.001598</v>
      </c>
      <c r="C93" t="s">
        <v>1503</v>
      </c>
      <c r="D93" t="s">
        <v>4723</v>
      </c>
      <c r="E93" t="s">
        <v>4756</v>
      </c>
      <c r="F93" t="s">
        <v>1367</v>
      </c>
      <c r="G93" t="s">
        <v>4758</v>
      </c>
      <c r="H93" t="s">
        <v>1504</v>
      </c>
      <c r="I93" t="s">
        <v>4760</v>
      </c>
      <c r="J93">
        <v>1266</v>
      </c>
      <c r="K93" s="34" t="s">
        <v>8828</v>
      </c>
      <c r="M93" s="29" t="str">
        <f t="shared" si="5"/>
        <v>YES</v>
      </c>
      <c r="N93" s="9" t="str">
        <f t="shared" si="6"/>
        <v>YES</v>
      </c>
      <c r="O93" s="9">
        <f t="shared" si="7"/>
        <v>1.0020080014610844</v>
      </c>
      <c r="P93" s="9" t="str">
        <f t="shared" si="9"/>
        <v>YES</v>
      </c>
      <c r="Q93" s="9" t="s">
        <v>4658</v>
      </c>
      <c r="R93" s="30" t="s">
        <v>4658</v>
      </c>
      <c r="T93" t="s">
        <v>4881</v>
      </c>
      <c r="U93">
        <v>108</v>
      </c>
      <c r="V93" t="s">
        <v>1504</v>
      </c>
      <c r="W93">
        <v>3</v>
      </c>
      <c r="X93">
        <v>11</v>
      </c>
      <c r="Y93">
        <v>3</v>
      </c>
      <c r="Z93">
        <v>3</v>
      </c>
      <c r="AA93">
        <v>27866992.721099999</v>
      </c>
      <c r="AB93">
        <v>26794.892478199999</v>
      </c>
      <c r="AC93">
        <v>691863.34988700005</v>
      </c>
      <c r="AD93">
        <v>935413.73194500001</v>
      </c>
      <c r="AE93" t="s">
        <v>4882</v>
      </c>
      <c r="AF93" t="s">
        <v>1503</v>
      </c>
      <c r="AG93" t="s">
        <v>4723</v>
      </c>
      <c r="AH93" t="str">
        <f t="shared" si="8"/>
        <v>04013108</v>
      </c>
      <c r="AJ93" t="s">
        <v>4723</v>
      </c>
      <c r="AK93" t="s">
        <v>8828</v>
      </c>
      <c r="AL93" t="s">
        <v>4882</v>
      </c>
    </row>
    <row r="94" spans="1:38" x14ac:dyDescent="0.25">
      <c r="A94">
        <v>1042540</v>
      </c>
      <c r="B94">
        <v>1.4931080000000001</v>
      </c>
      <c r="C94" t="s">
        <v>2573</v>
      </c>
      <c r="D94" t="s">
        <v>4723</v>
      </c>
      <c r="E94" t="s">
        <v>4756</v>
      </c>
      <c r="F94" t="s">
        <v>1367</v>
      </c>
      <c r="G94" t="s">
        <v>2479</v>
      </c>
      <c r="H94" t="s">
        <v>2574</v>
      </c>
      <c r="I94" t="s">
        <v>4760</v>
      </c>
      <c r="J94">
        <v>8736</v>
      </c>
      <c r="K94" s="34" t="s">
        <v>8829</v>
      </c>
      <c r="M94" s="29" t="str">
        <f t="shared" si="5"/>
        <v>YES</v>
      </c>
      <c r="N94" s="9" t="str">
        <f t="shared" si="6"/>
        <v>YES</v>
      </c>
      <c r="O94" s="9">
        <f t="shared" si="7"/>
        <v>1.0042445270112479</v>
      </c>
      <c r="P94" s="9" t="str">
        <f t="shared" si="9"/>
        <v>YES</v>
      </c>
      <c r="Q94" s="9" t="s">
        <v>4658</v>
      </c>
      <c r="R94" s="30" t="s">
        <v>4658</v>
      </c>
      <c r="T94" t="s">
        <v>8023</v>
      </c>
      <c r="U94">
        <v>1080</v>
      </c>
      <c r="V94" t="s">
        <v>2574</v>
      </c>
      <c r="W94">
        <v>4</v>
      </c>
      <c r="X94">
        <v>4</v>
      </c>
      <c r="Y94">
        <v>2</v>
      </c>
      <c r="Z94">
        <v>4</v>
      </c>
      <c r="AA94">
        <v>41449528.424199998</v>
      </c>
      <c r="AB94">
        <v>26249.2298452</v>
      </c>
      <c r="AC94">
        <v>546101.45662700001</v>
      </c>
      <c r="AD94">
        <v>957687.01816500002</v>
      </c>
      <c r="AE94" t="s">
        <v>8024</v>
      </c>
      <c r="AF94" t="s">
        <v>2573</v>
      </c>
      <c r="AG94" t="s">
        <v>4723</v>
      </c>
      <c r="AH94" t="str">
        <f t="shared" si="8"/>
        <v>040131080</v>
      </c>
      <c r="AJ94" t="s">
        <v>4723</v>
      </c>
      <c r="AK94" t="s">
        <v>8829</v>
      </c>
      <c r="AL94" t="s">
        <v>8024</v>
      </c>
    </row>
    <row r="95" spans="1:38" x14ac:dyDescent="0.25">
      <c r="A95">
        <v>106099</v>
      </c>
      <c r="B95">
        <v>0.96808799999999995</v>
      </c>
      <c r="C95" t="s">
        <v>3544</v>
      </c>
      <c r="D95" t="s">
        <v>4723</v>
      </c>
      <c r="E95" t="s">
        <v>4756</v>
      </c>
      <c r="F95" t="s">
        <v>1367</v>
      </c>
      <c r="G95" t="s">
        <v>1463</v>
      </c>
      <c r="H95" t="s">
        <v>3545</v>
      </c>
      <c r="I95" t="s">
        <v>4760</v>
      </c>
      <c r="J95">
        <v>7742</v>
      </c>
      <c r="K95" s="34" t="s">
        <v>8830</v>
      </c>
      <c r="M95" s="29" t="str">
        <f t="shared" si="5"/>
        <v>YES</v>
      </c>
      <c r="N95" s="9" t="str">
        <f t="shared" si="6"/>
        <v>YES</v>
      </c>
      <c r="O95" s="9">
        <f t="shared" si="7"/>
        <v>0.99709931983051281</v>
      </c>
      <c r="P95" s="9" t="str">
        <f t="shared" si="9"/>
        <v>YES</v>
      </c>
      <c r="Q95" s="9" t="s">
        <v>4658</v>
      </c>
      <c r="R95" s="30" t="s">
        <v>4658</v>
      </c>
      <c r="T95" t="s">
        <v>8025</v>
      </c>
      <c r="U95">
        <v>1081</v>
      </c>
      <c r="V95" t="s">
        <v>3545</v>
      </c>
      <c r="W95">
        <v>5</v>
      </c>
      <c r="X95">
        <v>13</v>
      </c>
      <c r="Y95">
        <v>7</v>
      </c>
      <c r="Z95">
        <v>5</v>
      </c>
      <c r="AA95">
        <v>27067257.957600001</v>
      </c>
      <c r="AB95">
        <v>27368.018167999999</v>
      </c>
      <c r="AC95">
        <v>600757.55208199995</v>
      </c>
      <c r="AD95">
        <v>900313.03157800005</v>
      </c>
      <c r="AE95" t="s">
        <v>8026</v>
      </c>
      <c r="AF95" t="s">
        <v>3544</v>
      </c>
      <c r="AG95" t="s">
        <v>4723</v>
      </c>
      <c r="AH95" t="str">
        <f t="shared" si="8"/>
        <v>040131081</v>
      </c>
      <c r="AJ95" t="s">
        <v>4723</v>
      </c>
      <c r="AK95" t="s">
        <v>8830</v>
      </c>
      <c r="AL95" t="s">
        <v>8026</v>
      </c>
    </row>
    <row r="96" spans="1:38" x14ac:dyDescent="0.25">
      <c r="A96">
        <v>215738</v>
      </c>
      <c r="B96">
        <v>0.48568800000000001</v>
      </c>
      <c r="C96" t="s">
        <v>3894</v>
      </c>
      <c r="D96" t="s">
        <v>4723</v>
      </c>
      <c r="E96" t="s">
        <v>4756</v>
      </c>
      <c r="F96" t="s">
        <v>1367</v>
      </c>
      <c r="G96" t="s">
        <v>1463</v>
      </c>
      <c r="H96" t="s">
        <v>3895</v>
      </c>
      <c r="I96" t="s">
        <v>4760</v>
      </c>
      <c r="J96">
        <v>3150</v>
      </c>
      <c r="K96" s="34" t="s">
        <v>8831</v>
      </c>
      <c r="M96" s="29" t="str">
        <f t="shared" si="5"/>
        <v>YES</v>
      </c>
      <c r="N96" s="9" t="str">
        <f t="shared" si="6"/>
        <v>YES</v>
      </c>
      <c r="O96" s="9">
        <f t="shared" si="7"/>
        <v>1.0152315105321232</v>
      </c>
      <c r="P96" s="9" t="str">
        <f t="shared" si="9"/>
        <v>YES</v>
      </c>
      <c r="Q96" s="9" t="s">
        <v>4658</v>
      </c>
      <c r="R96" s="30" t="s">
        <v>4658</v>
      </c>
      <c r="T96" t="s">
        <v>8027</v>
      </c>
      <c r="U96">
        <v>1082</v>
      </c>
      <c r="V96" t="s">
        <v>3895</v>
      </c>
      <c r="W96">
        <v>1</v>
      </c>
      <c r="X96">
        <v>20</v>
      </c>
      <c r="Y96">
        <v>5</v>
      </c>
      <c r="Z96">
        <v>1</v>
      </c>
      <c r="AA96">
        <v>13337060.7578</v>
      </c>
      <c r="AB96">
        <v>16042.8516155</v>
      </c>
      <c r="AC96">
        <v>679556.58194900001</v>
      </c>
      <c r="AD96">
        <v>842117.09927799995</v>
      </c>
      <c r="AE96" t="s">
        <v>8028</v>
      </c>
      <c r="AF96" t="s">
        <v>3894</v>
      </c>
      <c r="AG96" t="s">
        <v>4723</v>
      </c>
      <c r="AH96" t="str">
        <f t="shared" si="8"/>
        <v>040131082</v>
      </c>
      <c r="AJ96" t="s">
        <v>4723</v>
      </c>
      <c r="AK96" t="s">
        <v>8831</v>
      </c>
      <c r="AL96" t="s">
        <v>8028</v>
      </c>
    </row>
    <row r="97" spans="1:38" x14ac:dyDescent="0.25">
      <c r="A97">
        <v>1239739</v>
      </c>
      <c r="B97">
        <v>2.4650099999999999</v>
      </c>
      <c r="C97" t="s">
        <v>2872</v>
      </c>
      <c r="D97" t="s">
        <v>4723</v>
      </c>
      <c r="E97" t="s">
        <v>4756</v>
      </c>
      <c r="F97" t="s">
        <v>6297</v>
      </c>
      <c r="G97" t="s">
        <v>4758</v>
      </c>
      <c r="H97" t="s">
        <v>2873</v>
      </c>
      <c r="I97" t="s">
        <v>4760</v>
      </c>
      <c r="J97">
        <v>4147</v>
      </c>
      <c r="K97" s="34" t="s">
        <v>8832</v>
      </c>
      <c r="M97" s="29" t="str">
        <f t="shared" si="5"/>
        <v>YES</v>
      </c>
      <c r="N97" s="9" t="str">
        <f t="shared" si="6"/>
        <v>YES</v>
      </c>
      <c r="O97" s="9">
        <f t="shared" si="7"/>
        <v>0.9972401805775567</v>
      </c>
      <c r="P97" s="9" t="str">
        <f t="shared" si="9"/>
        <v>YES</v>
      </c>
      <c r="Q97" s="9" t="s">
        <v>4658</v>
      </c>
      <c r="R97" s="30" t="s">
        <v>4658</v>
      </c>
      <c r="T97" t="s">
        <v>8029</v>
      </c>
      <c r="U97">
        <v>1083</v>
      </c>
      <c r="V97" t="s">
        <v>2873</v>
      </c>
      <c r="W97">
        <v>3</v>
      </c>
      <c r="X97">
        <v>7</v>
      </c>
      <c r="Y97">
        <v>3</v>
      </c>
      <c r="Z97">
        <v>3</v>
      </c>
      <c r="AA97">
        <v>68910715.916199997</v>
      </c>
      <c r="AB97">
        <v>40175.706670300002</v>
      </c>
      <c r="AC97">
        <v>679392.55576000002</v>
      </c>
      <c r="AD97">
        <v>1013496.58511</v>
      </c>
      <c r="AE97" t="s">
        <v>8030</v>
      </c>
      <c r="AF97" t="s">
        <v>2872</v>
      </c>
      <c r="AG97" t="s">
        <v>4723</v>
      </c>
      <c r="AH97" t="str">
        <f t="shared" si="8"/>
        <v>040131083</v>
      </c>
      <c r="AJ97" t="s">
        <v>4723</v>
      </c>
      <c r="AK97" t="s">
        <v>8832</v>
      </c>
      <c r="AL97" t="s">
        <v>8030</v>
      </c>
    </row>
    <row r="98" spans="1:38" x14ac:dyDescent="0.25">
      <c r="A98">
        <v>1239684</v>
      </c>
      <c r="B98">
        <v>2.844821</v>
      </c>
      <c r="C98" t="s">
        <v>2866</v>
      </c>
      <c r="D98" t="s">
        <v>4723</v>
      </c>
      <c r="E98" t="s">
        <v>4756</v>
      </c>
      <c r="F98" t="s">
        <v>6297</v>
      </c>
      <c r="G98" t="s">
        <v>4758</v>
      </c>
      <c r="H98" t="s">
        <v>2867</v>
      </c>
      <c r="I98" t="s">
        <v>4760</v>
      </c>
      <c r="J98">
        <v>2641</v>
      </c>
      <c r="K98" s="34" t="s">
        <v>8833</v>
      </c>
      <c r="M98" s="29" t="str">
        <f t="shared" si="5"/>
        <v>YES</v>
      </c>
      <c r="N98" s="9" t="str">
        <f t="shared" si="6"/>
        <v>YES</v>
      </c>
      <c r="O98" s="9">
        <f t="shared" si="7"/>
        <v>1.0046894754865183</v>
      </c>
      <c r="P98" s="9" t="str">
        <f t="shared" si="9"/>
        <v>YES</v>
      </c>
      <c r="Q98" s="9" t="s">
        <v>4658</v>
      </c>
      <c r="R98" s="30" t="s">
        <v>4658</v>
      </c>
      <c r="T98" t="s">
        <v>8031</v>
      </c>
      <c r="U98">
        <v>1084</v>
      </c>
      <c r="V98" t="s">
        <v>2867</v>
      </c>
      <c r="W98">
        <v>3</v>
      </c>
      <c r="X98">
        <v>7</v>
      </c>
      <c r="Y98">
        <v>3</v>
      </c>
      <c r="Z98">
        <v>3</v>
      </c>
      <c r="AA98">
        <v>78938875.843199998</v>
      </c>
      <c r="AB98">
        <v>42927.466682300001</v>
      </c>
      <c r="AC98">
        <v>679638.74978099996</v>
      </c>
      <c r="AD98">
        <v>994935.93907199998</v>
      </c>
      <c r="AE98" t="s">
        <v>8032</v>
      </c>
      <c r="AF98" t="s">
        <v>2866</v>
      </c>
      <c r="AG98" t="s">
        <v>4723</v>
      </c>
      <c r="AH98" t="str">
        <f t="shared" si="8"/>
        <v>040131084</v>
      </c>
      <c r="AJ98" t="s">
        <v>4723</v>
      </c>
      <c r="AK98" t="s">
        <v>8833</v>
      </c>
      <c r="AL98" t="s">
        <v>8032</v>
      </c>
    </row>
    <row r="99" spans="1:38" x14ac:dyDescent="0.25">
      <c r="A99">
        <v>1275016</v>
      </c>
      <c r="B99">
        <v>5.549919</v>
      </c>
      <c r="C99" t="s">
        <v>2929</v>
      </c>
      <c r="D99" t="s">
        <v>4723</v>
      </c>
      <c r="E99" t="s">
        <v>4756</v>
      </c>
      <c r="F99" t="s">
        <v>4758</v>
      </c>
      <c r="G99" t="s">
        <v>4758</v>
      </c>
      <c r="H99" t="s">
        <v>2930</v>
      </c>
      <c r="I99" t="s">
        <v>4760</v>
      </c>
      <c r="J99">
        <v>2602</v>
      </c>
      <c r="K99" s="34" t="s">
        <v>8834</v>
      </c>
      <c r="M99" s="29" t="str">
        <f t="shared" si="5"/>
        <v>YES</v>
      </c>
      <c r="N99" s="9" t="str">
        <f t="shared" si="6"/>
        <v>YES</v>
      </c>
      <c r="O99" s="9">
        <f t="shared" si="7"/>
        <v>1.0005192996783472</v>
      </c>
      <c r="P99" s="9" t="str">
        <f t="shared" si="9"/>
        <v>YES</v>
      </c>
      <c r="Q99" s="9" t="s">
        <v>4658</v>
      </c>
      <c r="R99" s="30" t="s">
        <v>4658</v>
      </c>
      <c r="T99" t="s">
        <v>8033</v>
      </c>
      <c r="U99">
        <v>1085</v>
      </c>
      <c r="V99" t="s">
        <v>2930</v>
      </c>
      <c r="W99">
        <v>2</v>
      </c>
      <c r="X99">
        <v>7</v>
      </c>
      <c r="Y99">
        <v>5</v>
      </c>
      <c r="Z99">
        <v>2</v>
      </c>
      <c r="AA99">
        <v>154642556.02000001</v>
      </c>
      <c r="AB99">
        <v>61506.667744999999</v>
      </c>
      <c r="AC99">
        <v>702625.75530199998</v>
      </c>
      <c r="AD99">
        <v>1015152.33968</v>
      </c>
      <c r="AE99" t="s">
        <v>8034</v>
      </c>
      <c r="AF99" t="s">
        <v>2929</v>
      </c>
      <c r="AG99" t="s">
        <v>4723</v>
      </c>
      <c r="AH99" t="str">
        <f t="shared" si="8"/>
        <v>040131085</v>
      </c>
      <c r="AJ99" t="s">
        <v>4723</v>
      </c>
      <c r="AK99" t="s">
        <v>8834</v>
      </c>
      <c r="AL99" t="s">
        <v>8034</v>
      </c>
    </row>
    <row r="100" spans="1:38" x14ac:dyDescent="0.25">
      <c r="A100">
        <v>1274959</v>
      </c>
      <c r="B100">
        <v>4.0410640000000004</v>
      </c>
      <c r="C100" t="s">
        <v>2923</v>
      </c>
      <c r="D100" t="s">
        <v>4723</v>
      </c>
      <c r="E100" t="s">
        <v>4756</v>
      </c>
      <c r="F100" t="s">
        <v>4758</v>
      </c>
      <c r="G100" t="s">
        <v>4758</v>
      </c>
      <c r="H100" t="s">
        <v>2924</v>
      </c>
      <c r="I100" t="s">
        <v>4760</v>
      </c>
      <c r="J100">
        <v>2710</v>
      </c>
      <c r="K100" s="34" t="s">
        <v>8835</v>
      </c>
      <c r="M100" s="29" t="str">
        <f t="shared" si="5"/>
        <v>YES</v>
      </c>
      <c r="N100" s="9" t="str">
        <f t="shared" si="6"/>
        <v>YES</v>
      </c>
      <c r="O100" s="9">
        <f t="shared" si="7"/>
        <v>0.99534537432969294</v>
      </c>
      <c r="P100" s="9" t="str">
        <f t="shared" si="9"/>
        <v>YES</v>
      </c>
      <c r="Q100" s="9" t="s">
        <v>4658</v>
      </c>
      <c r="R100" s="30" t="s">
        <v>4658</v>
      </c>
      <c r="T100" t="s">
        <v>8035</v>
      </c>
      <c r="U100">
        <v>1086</v>
      </c>
      <c r="V100" t="s">
        <v>2924</v>
      </c>
      <c r="W100">
        <v>2</v>
      </c>
      <c r="X100">
        <v>7</v>
      </c>
      <c r="Y100">
        <v>5</v>
      </c>
      <c r="Z100">
        <v>2</v>
      </c>
      <c r="AA100">
        <v>113185233.51100001</v>
      </c>
      <c r="AB100">
        <v>53359.659801499998</v>
      </c>
      <c r="AC100">
        <v>697107.37959300005</v>
      </c>
      <c r="AD100">
        <v>994562.78816</v>
      </c>
      <c r="AE100" t="s">
        <v>8036</v>
      </c>
      <c r="AF100" t="s">
        <v>2923</v>
      </c>
      <c r="AG100" t="s">
        <v>4723</v>
      </c>
      <c r="AH100" t="str">
        <f t="shared" si="8"/>
        <v>040131086</v>
      </c>
      <c r="AJ100" t="s">
        <v>4723</v>
      </c>
      <c r="AK100" t="s">
        <v>8835</v>
      </c>
      <c r="AL100" t="s">
        <v>8036</v>
      </c>
    </row>
    <row r="101" spans="1:38" x14ac:dyDescent="0.25">
      <c r="A101">
        <v>258107</v>
      </c>
      <c r="B101">
        <v>1.1040350000000001</v>
      </c>
      <c r="C101" t="s">
        <v>3824</v>
      </c>
      <c r="D101" t="s">
        <v>4723</v>
      </c>
      <c r="E101" t="s">
        <v>4756</v>
      </c>
      <c r="F101" t="s">
        <v>2297</v>
      </c>
      <c r="G101" t="s">
        <v>3738</v>
      </c>
      <c r="H101" t="s">
        <v>3825</v>
      </c>
      <c r="I101" t="s">
        <v>4760</v>
      </c>
      <c r="J101">
        <v>7264</v>
      </c>
      <c r="K101" s="34" t="s">
        <v>8836</v>
      </c>
      <c r="M101" s="29" t="str">
        <f t="shared" si="5"/>
        <v>YES</v>
      </c>
      <c r="N101" s="9" t="str">
        <f t="shared" si="6"/>
        <v>YES</v>
      </c>
      <c r="O101" s="9">
        <f t="shared" si="7"/>
        <v>0.99571708022616323</v>
      </c>
      <c r="P101" s="9" t="str">
        <f t="shared" si="9"/>
        <v>YES</v>
      </c>
      <c r="Q101" s="9" t="s">
        <v>4658</v>
      </c>
      <c r="R101" s="30" t="s">
        <v>4658</v>
      </c>
      <c r="T101" t="s">
        <v>8037</v>
      </c>
      <c r="U101">
        <v>1087</v>
      </c>
      <c r="V101" t="s">
        <v>3825</v>
      </c>
      <c r="W101">
        <v>1</v>
      </c>
      <c r="X101">
        <v>22</v>
      </c>
      <c r="Y101">
        <v>6</v>
      </c>
      <c r="Z101">
        <v>1</v>
      </c>
      <c r="AA101">
        <v>30911119.187600002</v>
      </c>
      <c r="AB101">
        <v>23039.0154702</v>
      </c>
      <c r="AC101">
        <v>763582.38222399994</v>
      </c>
      <c r="AD101">
        <v>825648.37449299998</v>
      </c>
      <c r="AE101" t="s">
        <v>8038</v>
      </c>
      <c r="AF101" t="s">
        <v>3824</v>
      </c>
      <c r="AG101" t="s">
        <v>4723</v>
      </c>
      <c r="AH101" t="str">
        <f t="shared" si="8"/>
        <v>040131087</v>
      </c>
      <c r="AJ101" t="s">
        <v>4723</v>
      </c>
      <c r="AK101" t="s">
        <v>8836</v>
      </c>
      <c r="AL101" t="s">
        <v>8038</v>
      </c>
    </row>
    <row r="102" spans="1:38" x14ac:dyDescent="0.25">
      <c r="A102">
        <v>258163</v>
      </c>
      <c r="B102">
        <v>2.1500460000000001</v>
      </c>
      <c r="C102" t="s">
        <v>3830</v>
      </c>
      <c r="D102" t="s">
        <v>4723</v>
      </c>
      <c r="E102" t="s">
        <v>4756</v>
      </c>
      <c r="F102" t="s">
        <v>2297</v>
      </c>
      <c r="G102" t="s">
        <v>4758</v>
      </c>
      <c r="H102" t="s">
        <v>3831</v>
      </c>
      <c r="I102" t="s">
        <v>4760</v>
      </c>
      <c r="J102">
        <v>3292</v>
      </c>
      <c r="K102" s="34" t="s">
        <v>8837</v>
      </c>
      <c r="M102" s="29" t="str">
        <f t="shared" si="5"/>
        <v>YES</v>
      </c>
      <c r="N102" s="9" t="str">
        <f t="shared" si="6"/>
        <v>YES</v>
      </c>
      <c r="O102" s="9">
        <f t="shared" si="7"/>
        <v>1.0003201846582892</v>
      </c>
      <c r="P102" s="9" t="str">
        <f t="shared" si="9"/>
        <v>YES</v>
      </c>
      <c r="Q102" s="9" t="s">
        <v>4658</v>
      </c>
      <c r="R102" s="30" t="s">
        <v>4658</v>
      </c>
      <c r="T102" t="s">
        <v>8039</v>
      </c>
      <c r="U102">
        <v>1088</v>
      </c>
      <c r="V102" t="s">
        <v>3831</v>
      </c>
      <c r="W102">
        <v>1</v>
      </c>
      <c r="X102">
        <v>22</v>
      </c>
      <c r="Y102">
        <v>6</v>
      </c>
      <c r="Z102">
        <v>1</v>
      </c>
      <c r="AA102">
        <v>59920656.731399998</v>
      </c>
      <c r="AB102">
        <v>33234.071487200003</v>
      </c>
      <c r="AC102">
        <v>765363.48054000002</v>
      </c>
      <c r="AD102">
        <v>820896.32095700002</v>
      </c>
      <c r="AE102" t="s">
        <v>8040</v>
      </c>
      <c r="AF102" t="s">
        <v>3830</v>
      </c>
      <c r="AG102" t="s">
        <v>4723</v>
      </c>
      <c r="AH102" t="str">
        <f t="shared" si="8"/>
        <v>040131088</v>
      </c>
      <c r="AJ102" t="s">
        <v>4723</v>
      </c>
      <c r="AK102" t="s">
        <v>8837</v>
      </c>
      <c r="AL102" t="s">
        <v>8040</v>
      </c>
    </row>
    <row r="103" spans="1:38" x14ac:dyDescent="0.25">
      <c r="A103">
        <v>336159</v>
      </c>
      <c r="B103">
        <v>9.0470839999999999</v>
      </c>
      <c r="C103" t="s">
        <v>3491</v>
      </c>
      <c r="D103" t="s">
        <v>4723</v>
      </c>
      <c r="E103" t="s">
        <v>4756</v>
      </c>
      <c r="F103" t="s">
        <v>2297</v>
      </c>
      <c r="G103" t="s">
        <v>4758</v>
      </c>
      <c r="H103" t="s">
        <v>3492</v>
      </c>
      <c r="I103" t="s">
        <v>4760</v>
      </c>
      <c r="J103">
        <v>3391</v>
      </c>
      <c r="K103" s="34" t="s">
        <v>8838</v>
      </c>
      <c r="M103" s="29" t="str">
        <f t="shared" si="5"/>
        <v>YES</v>
      </c>
      <c r="N103" s="9" t="str">
        <f t="shared" si="6"/>
        <v>YES</v>
      </c>
      <c r="O103" s="9">
        <f t="shared" si="7"/>
        <v>1.0068606994753957</v>
      </c>
      <c r="P103" s="9" t="str">
        <f t="shared" si="9"/>
        <v>YES</v>
      </c>
      <c r="Q103" s="9" t="s">
        <v>4658</v>
      </c>
      <c r="R103" s="30" t="s">
        <v>4658</v>
      </c>
      <c r="T103" t="s">
        <v>8041</v>
      </c>
      <c r="U103">
        <v>1089</v>
      </c>
      <c r="V103" t="s">
        <v>3492</v>
      </c>
      <c r="W103">
        <v>1</v>
      </c>
      <c r="X103">
        <v>21</v>
      </c>
      <c r="Y103">
        <v>6</v>
      </c>
      <c r="Z103">
        <v>1</v>
      </c>
      <c r="AA103">
        <v>250499623.947</v>
      </c>
      <c r="AB103">
        <v>74064.4015583</v>
      </c>
      <c r="AC103">
        <v>793874.44974900002</v>
      </c>
      <c r="AD103">
        <v>821687.55797600001</v>
      </c>
      <c r="AE103" t="s">
        <v>8042</v>
      </c>
      <c r="AF103" t="s">
        <v>3491</v>
      </c>
      <c r="AG103" t="s">
        <v>4723</v>
      </c>
      <c r="AH103" t="str">
        <f t="shared" si="8"/>
        <v>040131089</v>
      </c>
      <c r="AJ103" t="s">
        <v>4723</v>
      </c>
      <c r="AK103" t="s">
        <v>8838</v>
      </c>
      <c r="AL103" t="s">
        <v>8042</v>
      </c>
    </row>
    <row r="104" spans="1:38" x14ac:dyDescent="0.25">
      <c r="A104">
        <v>263309</v>
      </c>
      <c r="B104">
        <v>0.53418600000000005</v>
      </c>
      <c r="C104" t="s">
        <v>7088</v>
      </c>
      <c r="D104" t="s">
        <v>4723</v>
      </c>
      <c r="E104" t="s">
        <v>4756</v>
      </c>
      <c r="F104" t="s">
        <v>1367</v>
      </c>
      <c r="G104" t="s">
        <v>2307</v>
      </c>
      <c r="H104" t="s">
        <v>7089</v>
      </c>
      <c r="I104" t="s">
        <v>4760</v>
      </c>
      <c r="J104">
        <v>3098</v>
      </c>
      <c r="K104" s="34" t="s">
        <v>8839</v>
      </c>
      <c r="M104" s="29" t="str">
        <f t="shared" si="5"/>
        <v>YES</v>
      </c>
      <c r="N104" s="9" t="str">
        <f t="shared" si="6"/>
        <v>NO</v>
      </c>
      <c r="O104" s="9">
        <f t="shared" si="7"/>
        <v>1.0384718798358914</v>
      </c>
      <c r="P104" s="9" t="str">
        <f t="shared" si="9"/>
        <v>NO</v>
      </c>
      <c r="Q104" s="9" t="s">
        <v>4658</v>
      </c>
      <c r="R104" s="30" t="s">
        <v>4658</v>
      </c>
      <c r="T104" t="s">
        <v>4883</v>
      </c>
      <c r="U104">
        <v>109</v>
      </c>
      <c r="V104" t="s">
        <v>4884</v>
      </c>
      <c r="W104">
        <v>1</v>
      </c>
      <c r="X104">
        <v>20</v>
      </c>
      <c r="Y104">
        <v>5</v>
      </c>
      <c r="Z104">
        <v>1</v>
      </c>
      <c r="AA104">
        <v>14340543.322899999</v>
      </c>
      <c r="AB104">
        <v>16146.9203313</v>
      </c>
      <c r="AC104">
        <v>709592.30517399998</v>
      </c>
      <c r="AD104">
        <v>856024.17459299997</v>
      </c>
      <c r="AE104" t="s">
        <v>4885</v>
      </c>
      <c r="AF104" t="s">
        <v>7088</v>
      </c>
      <c r="AG104" t="s">
        <v>4723</v>
      </c>
      <c r="AH104" t="str">
        <f t="shared" si="8"/>
        <v>04013109</v>
      </c>
      <c r="AJ104" t="s">
        <v>4723</v>
      </c>
      <c r="AK104" t="s">
        <v>8839</v>
      </c>
      <c r="AL104" t="s">
        <v>4885</v>
      </c>
    </row>
    <row r="105" spans="1:38" x14ac:dyDescent="0.25">
      <c r="A105">
        <v>1069791</v>
      </c>
      <c r="B105">
        <v>0.78685499999999997</v>
      </c>
      <c r="C105" t="s">
        <v>2354</v>
      </c>
      <c r="D105" t="s">
        <v>4723</v>
      </c>
      <c r="E105" t="s">
        <v>4756</v>
      </c>
      <c r="F105" t="s">
        <v>1367</v>
      </c>
      <c r="G105" t="s">
        <v>2348</v>
      </c>
      <c r="H105" t="s">
        <v>2355</v>
      </c>
      <c r="I105" t="s">
        <v>4760</v>
      </c>
      <c r="J105">
        <v>5984</v>
      </c>
      <c r="K105" s="34" t="s">
        <v>8840</v>
      </c>
      <c r="M105" s="29" t="str">
        <f t="shared" si="5"/>
        <v>YES</v>
      </c>
      <c r="N105" s="9" t="str">
        <f t="shared" si="6"/>
        <v>YES</v>
      </c>
      <c r="O105" s="9">
        <f t="shared" si="7"/>
        <v>1.0004272701334611</v>
      </c>
      <c r="P105" s="9" t="str">
        <f t="shared" si="9"/>
        <v>YES</v>
      </c>
      <c r="Q105" s="9" t="s">
        <v>4658</v>
      </c>
      <c r="R105" s="30" t="s">
        <v>4658</v>
      </c>
      <c r="T105" t="s">
        <v>8043</v>
      </c>
      <c r="U105">
        <v>1090</v>
      </c>
      <c r="V105" t="s">
        <v>2355</v>
      </c>
      <c r="W105">
        <v>4</v>
      </c>
      <c r="X105">
        <v>9</v>
      </c>
      <c r="Y105">
        <v>2</v>
      </c>
      <c r="Z105">
        <v>4</v>
      </c>
      <c r="AA105">
        <v>21926889.7269</v>
      </c>
      <c r="AB105">
        <v>23918.168235699999</v>
      </c>
      <c r="AC105">
        <v>602130.07243099995</v>
      </c>
      <c r="AD105">
        <v>941078.801782</v>
      </c>
      <c r="AE105" t="s">
        <v>8044</v>
      </c>
      <c r="AF105" t="s">
        <v>2354</v>
      </c>
      <c r="AG105" t="s">
        <v>4723</v>
      </c>
      <c r="AH105" t="str">
        <f t="shared" si="8"/>
        <v>040131090</v>
      </c>
      <c r="AJ105" t="s">
        <v>4723</v>
      </c>
      <c r="AK105" t="s">
        <v>8840</v>
      </c>
      <c r="AL105" t="s">
        <v>8044</v>
      </c>
    </row>
    <row r="106" spans="1:38" x14ac:dyDescent="0.25">
      <c r="A106">
        <v>1099295</v>
      </c>
      <c r="B106">
        <v>0.52784900000000001</v>
      </c>
      <c r="C106" t="s">
        <v>2813</v>
      </c>
      <c r="D106" t="s">
        <v>4723</v>
      </c>
      <c r="E106" t="s">
        <v>4756</v>
      </c>
      <c r="F106" t="s">
        <v>6297</v>
      </c>
      <c r="G106" t="s">
        <v>6400</v>
      </c>
      <c r="H106" t="s">
        <v>2814</v>
      </c>
      <c r="I106" t="s">
        <v>4760</v>
      </c>
      <c r="J106">
        <v>3030</v>
      </c>
      <c r="K106" s="34" t="s">
        <v>8841</v>
      </c>
      <c r="M106" s="29" t="str">
        <f t="shared" si="5"/>
        <v>YES</v>
      </c>
      <c r="N106" s="9" t="str">
        <f t="shared" si="6"/>
        <v>YES</v>
      </c>
      <c r="O106" s="9">
        <f t="shared" si="7"/>
        <v>1.0012445208561835</v>
      </c>
      <c r="P106" s="9" t="str">
        <f t="shared" si="9"/>
        <v>YES</v>
      </c>
      <c r="Q106" s="9" t="s">
        <v>4658</v>
      </c>
      <c r="R106" s="30" t="s">
        <v>4658</v>
      </c>
      <c r="T106" t="s">
        <v>8045</v>
      </c>
      <c r="U106">
        <v>1091</v>
      </c>
      <c r="V106" t="s">
        <v>2814</v>
      </c>
      <c r="W106">
        <v>4</v>
      </c>
      <c r="X106">
        <v>4</v>
      </c>
      <c r="Y106">
        <v>2</v>
      </c>
      <c r="Z106">
        <v>4</v>
      </c>
      <c r="AA106">
        <v>14697294.472100001</v>
      </c>
      <c r="AB106">
        <v>16101.874819299999</v>
      </c>
      <c r="AC106">
        <v>611414.373273</v>
      </c>
      <c r="AD106">
        <v>973148.98128299997</v>
      </c>
      <c r="AE106" t="s">
        <v>8046</v>
      </c>
      <c r="AF106" t="s">
        <v>2813</v>
      </c>
      <c r="AG106" t="s">
        <v>4723</v>
      </c>
      <c r="AH106" t="str">
        <f t="shared" si="8"/>
        <v>040131091</v>
      </c>
      <c r="AJ106" t="s">
        <v>4723</v>
      </c>
      <c r="AK106" t="s">
        <v>8841</v>
      </c>
      <c r="AL106" t="s">
        <v>8046</v>
      </c>
    </row>
    <row r="107" spans="1:38" x14ac:dyDescent="0.25">
      <c r="A107">
        <v>1247501</v>
      </c>
      <c r="B107">
        <v>0.59606000000000003</v>
      </c>
      <c r="C107" t="s">
        <v>1412</v>
      </c>
      <c r="D107" t="s">
        <v>4723</v>
      </c>
      <c r="E107" t="s">
        <v>4756</v>
      </c>
      <c r="F107" t="s">
        <v>1367</v>
      </c>
      <c r="G107" t="s">
        <v>1368</v>
      </c>
      <c r="H107" t="s">
        <v>1413</v>
      </c>
      <c r="I107" t="s">
        <v>4760</v>
      </c>
      <c r="J107">
        <v>3759</v>
      </c>
      <c r="K107" s="34" t="s">
        <v>8842</v>
      </c>
      <c r="M107" s="29" t="str">
        <f t="shared" si="5"/>
        <v>YES</v>
      </c>
      <c r="N107" s="9" t="str">
        <f t="shared" si="6"/>
        <v>YES</v>
      </c>
      <c r="O107" s="9">
        <f t="shared" si="7"/>
        <v>1.0498291055882645</v>
      </c>
      <c r="P107" s="9" t="str">
        <f t="shared" si="9"/>
        <v>NO</v>
      </c>
      <c r="Q107" s="9" t="s">
        <v>4658</v>
      </c>
      <c r="R107" s="30" t="s">
        <v>4658</v>
      </c>
      <c r="T107" t="s">
        <v>8047</v>
      </c>
      <c r="U107">
        <v>1092</v>
      </c>
      <c r="V107" t="s">
        <v>1413</v>
      </c>
      <c r="W107">
        <v>2</v>
      </c>
      <c r="X107">
        <v>8</v>
      </c>
      <c r="Y107">
        <v>5</v>
      </c>
      <c r="Z107">
        <v>2</v>
      </c>
      <c r="AA107">
        <v>15828480.097899999</v>
      </c>
      <c r="AB107">
        <v>26013.591607300001</v>
      </c>
      <c r="AC107">
        <v>713935.97428600001</v>
      </c>
      <c r="AD107">
        <v>953411.51941800001</v>
      </c>
      <c r="AE107" t="s">
        <v>8048</v>
      </c>
      <c r="AF107" t="s">
        <v>1412</v>
      </c>
      <c r="AG107" t="s">
        <v>4723</v>
      </c>
      <c r="AH107" t="str">
        <f t="shared" si="8"/>
        <v>040131092</v>
      </c>
      <c r="AJ107" t="s">
        <v>4723</v>
      </c>
      <c r="AK107" t="s">
        <v>8842</v>
      </c>
      <c r="AL107" t="s">
        <v>8048</v>
      </c>
    </row>
    <row r="108" spans="1:38" x14ac:dyDescent="0.25">
      <c r="A108">
        <v>275479</v>
      </c>
      <c r="B108">
        <v>0.83551900000000001</v>
      </c>
      <c r="C108" t="s">
        <v>6968</v>
      </c>
      <c r="D108" t="s">
        <v>4723</v>
      </c>
      <c r="E108" t="s">
        <v>4756</v>
      </c>
      <c r="F108" t="s">
        <v>4758</v>
      </c>
      <c r="G108" t="s">
        <v>2307</v>
      </c>
      <c r="H108" t="s">
        <v>6969</v>
      </c>
      <c r="I108" t="s">
        <v>4760</v>
      </c>
      <c r="J108">
        <v>3987</v>
      </c>
      <c r="K108" s="34" t="s">
        <v>8843</v>
      </c>
      <c r="M108" s="29" t="str">
        <f t="shared" si="5"/>
        <v>YES</v>
      </c>
      <c r="N108" s="9" t="str">
        <f t="shared" si="6"/>
        <v>YES</v>
      </c>
      <c r="O108" s="9">
        <f t="shared" si="7"/>
        <v>1.0079595712902565</v>
      </c>
      <c r="P108" s="9" t="str">
        <f t="shared" si="9"/>
        <v>YES</v>
      </c>
      <c r="Q108" s="9" t="s">
        <v>4658</v>
      </c>
      <c r="R108" s="30" t="s">
        <v>4658</v>
      </c>
      <c r="T108" t="s">
        <v>8049</v>
      </c>
      <c r="U108">
        <v>1093</v>
      </c>
      <c r="V108" t="s">
        <v>6969</v>
      </c>
      <c r="W108">
        <v>1</v>
      </c>
      <c r="X108">
        <v>21</v>
      </c>
      <c r="Y108">
        <v>6</v>
      </c>
      <c r="Z108">
        <v>1</v>
      </c>
      <c r="AA108">
        <v>23108995.194899999</v>
      </c>
      <c r="AB108">
        <v>20143.0273117</v>
      </c>
      <c r="AC108">
        <v>725465.68978400005</v>
      </c>
      <c r="AD108">
        <v>849014.269035</v>
      </c>
      <c r="AE108" t="s">
        <v>8050</v>
      </c>
      <c r="AF108" t="s">
        <v>6968</v>
      </c>
      <c r="AG108" t="s">
        <v>4723</v>
      </c>
      <c r="AH108" t="str">
        <f t="shared" si="8"/>
        <v>040131093</v>
      </c>
      <c r="AJ108" t="s">
        <v>4723</v>
      </c>
      <c r="AK108" t="s">
        <v>8843</v>
      </c>
      <c r="AL108" t="s">
        <v>8050</v>
      </c>
    </row>
    <row r="109" spans="1:38" x14ac:dyDescent="0.25">
      <c r="A109">
        <v>106162</v>
      </c>
      <c r="B109">
        <v>2.5472299999999999</v>
      </c>
      <c r="C109" t="s">
        <v>3550</v>
      </c>
      <c r="D109" t="s">
        <v>4723</v>
      </c>
      <c r="E109" t="s">
        <v>4756</v>
      </c>
      <c r="F109" t="s">
        <v>1367</v>
      </c>
      <c r="G109" t="s">
        <v>1463</v>
      </c>
      <c r="H109" t="s">
        <v>3551</v>
      </c>
      <c r="I109" t="s">
        <v>4760</v>
      </c>
      <c r="J109">
        <v>2238</v>
      </c>
      <c r="K109" s="34" t="s">
        <v>8844</v>
      </c>
      <c r="M109" s="29" t="str">
        <f t="shared" si="5"/>
        <v>YES</v>
      </c>
      <c r="N109" s="9" t="str">
        <f t="shared" si="6"/>
        <v>YES</v>
      </c>
      <c r="O109" s="9">
        <f t="shared" si="7"/>
        <v>0.99313071246218909</v>
      </c>
      <c r="P109" s="9" t="str">
        <f t="shared" si="9"/>
        <v>YES</v>
      </c>
      <c r="Q109" s="9" t="s">
        <v>4658</v>
      </c>
      <c r="R109" s="30" t="s">
        <v>4658</v>
      </c>
      <c r="T109" t="s">
        <v>8051</v>
      </c>
      <c r="U109">
        <v>1094</v>
      </c>
      <c r="V109" t="s">
        <v>3551</v>
      </c>
      <c r="W109">
        <v>5</v>
      </c>
      <c r="X109">
        <v>16</v>
      </c>
      <c r="Y109">
        <v>4</v>
      </c>
      <c r="Z109">
        <v>5</v>
      </c>
      <c r="AA109">
        <v>71503877.526800007</v>
      </c>
      <c r="AB109">
        <v>39999.881341</v>
      </c>
      <c r="AC109">
        <v>608253.50564900006</v>
      </c>
      <c r="AD109">
        <v>892172.66903500003</v>
      </c>
      <c r="AE109" t="s">
        <v>8052</v>
      </c>
      <c r="AF109" t="s">
        <v>3550</v>
      </c>
      <c r="AG109" t="s">
        <v>4723</v>
      </c>
      <c r="AH109" t="str">
        <f t="shared" si="8"/>
        <v>040131094</v>
      </c>
      <c r="AJ109" t="s">
        <v>4723</v>
      </c>
      <c r="AK109" t="s">
        <v>8844</v>
      </c>
      <c r="AL109" t="s">
        <v>8052</v>
      </c>
    </row>
    <row r="110" spans="1:38" x14ac:dyDescent="0.25">
      <c r="A110">
        <v>105747</v>
      </c>
      <c r="B110">
        <v>3.1734810000000002</v>
      </c>
      <c r="C110" t="s">
        <v>3509</v>
      </c>
      <c r="D110" t="s">
        <v>4723</v>
      </c>
      <c r="E110" t="s">
        <v>4756</v>
      </c>
      <c r="F110" t="s">
        <v>1367</v>
      </c>
      <c r="G110" t="s">
        <v>4758</v>
      </c>
      <c r="H110" t="s">
        <v>3510</v>
      </c>
      <c r="I110" t="s">
        <v>4760</v>
      </c>
      <c r="J110">
        <v>8384</v>
      </c>
      <c r="K110" s="34" t="s">
        <v>8845</v>
      </c>
      <c r="M110" s="29" t="str">
        <f t="shared" si="5"/>
        <v>YES</v>
      </c>
      <c r="N110" s="9" t="str">
        <f t="shared" si="6"/>
        <v>YES</v>
      </c>
      <c r="O110" s="9">
        <f t="shared" si="7"/>
        <v>0.98381992642706695</v>
      </c>
      <c r="P110" s="9" t="str">
        <f t="shared" si="9"/>
        <v>YES</v>
      </c>
      <c r="Q110" s="9" t="s">
        <v>4658</v>
      </c>
      <c r="R110" s="30" t="s">
        <v>4658</v>
      </c>
      <c r="T110" t="s">
        <v>8053</v>
      </c>
      <c r="U110">
        <v>1095</v>
      </c>
      <c r="V110" t="s">
        <v>3510</v>
      </c>
      <c r="W110">
        <v>5</v>
      </c>
      <c r="X110">
        <v>16</v>
      </c>
      <c r="Y110">
        <v>4</v>
      </c>
      <c r="Z110">
        <v>5</v>
      </c>
      <c r="AA110">
        <v>89926591.578299999</v>
      </c>
      <c r="AB110">
        <v>51741.1383021</v>
      </c>
      <c r="AC110">
        <v>611533.99152599997</v>
      </c>
      <c r="AD110">
        <v>880215.59607900004</v>
      </c>
      <c r="AE110" t="s">
        <v>8054</v>
      </c>
      <c r="AF110" t="s">
        <v>3509</v>
      </c>
      <c r="AG110" t="s">
        <v>4723</v>
      </c>
      <c r="AH110" t="str">
        <f t="shared" si="8"/>
        <v>040131095</v>
      </c>
      <c r="AJ110" t="s">
        <v>4723</v>
      </c>
      <c r="AK110" t="s">
        <v>8845</v>
      </c>
      <c r="AL110" t="s">
        <v>8054</v>
      </c>
    </row>
    <row r="111" spans="1:38" x14ac:dyDescent="0.25">
      <c r="A111">
        <v>105765</v>
      </c>
      <c r="B111">
        <v>1.5913930000000001</v>
      </c>
      <c r="C111" t="s">
        <v>3511</v>
      </c>
      <c r="D111" t="s">
        <v>4723</v>
      </c>
      <c r="E111" t="s">
        <v>4756</v>
      </c>
      <c r="F111" t="s">
        <v>1367</v>
      </c>
      <c r="G111" t="s">
        <v>4758</v>
      </c>
      <c r="H111" t="s">
        <v>3512</v>
      </c>
      <c r="I111" t="s">
        <v>4760</v>
      </c>
      <c r="J111">
        <v>5529</v>
      </c>
      <c r="K111" s="34" t="s">
        <v>8846</v>
      </c>
      <c r="M111" s="29" t="str">
        <f t="shared" si="5"/>
        <v>YES</v>
      </c>
      <c r="N111" s="9" t="str">
        <f t="shared" si="6"/>
        <v>YES</v>
      </c>
      <c r="O111" s="9">
        <f t="shared" si="7"/>
        <v>0.99421842728761534</v>
      </c>
      <c r="P111" s="9" t="str">
        <f t="shared" si="9"/>
        <v>YES</v>
      </c>
      <c r="Q111" s="9" t="s">
        <v>4658</v>
      </c>
      <c r="R111" s="30" t="s">
        <v>4658</v>
      </c>
      <c r="T111" t="s">
        <v>8055</v>
      </c>
      <c r="U111">
        <v>1096</v>
      </c>
      <c r="V111" t="s">
        <v>3512</v>
      </c>
      <c r="W111">
        <v>5</v>
      </c>
      <c r="X111">
        <v>13</v>
      </c>
      <c r="Y111">
        <v>7</v>
      </c>
      <c r="Z111">
        <v>5</v>
      </c>
      <c r="AA111">
        <v>44623484.5317</v>
      </c>
      <c r="AB111">
        <v>28897.013274699999</v>
      </c>
      <c r="AC111">
        <v>576934.56292099995</v>
      </c>
      <c r="AD111">
        <v>883394.45174399996</v>
      </c>
      <c r="AE111" t="s">
        <v>8056</v>
      </c>
      <c r="AF111" t="s">
        <v>3511</v>
      </c>
      <c r="AG111" t="s">
        <v>4723</v>
      </c>
      <c r="AH111" t="str">
        <f t="shared" si="8"/>
        <v>040131096</v>
      </c>
      <c r="AJ111" t="s">
        <v>4723</v>
      </c>
      <c r="AK111" t="s">
        <v>8846</v>
      </c>
      <c r="AL111" t="s">
        <v>8056</v>
      </c>
    </row>
    <row r="112" spans="1:38" x14ac:dyDescent="0.25">
      <c r="A112">
        <v>1239939</v>
      </c>
      <c r="B112">
        <v>1.0053129999999999</v>
      </c>
      <c r="C112" t="s">
        <v>2893</v>
      </c>
      <c r="D112" t="s">
        <v>4723</v>
      </c>
      <c r="E112" t="s">
        <v>4756</v>
      </c>
      <c r="F112" t="s">
        <v>6297</v>
      </c>
      <c r="G112" t="s">
        <v>2883</v>
      </c>
      <c r="H112" t="s">
        <v>2894</v>
      </c>
      <c r="I112" t="s">
        <v>4760</v>
      </c>
      <c r="J112">
        <v>1774</v>
      </c>
      <c r="K112" s="34" t="s">
        <v>8847</v>
      </c>
      <c r="M112" s="29" t="str">
        <f t="shared" si="5"/>
        <v>YES</v>
      </c>
      <c r="N112" s="9" t="str">
        <f t="shared" si="6"/>
        <v>YES</v>
      </c>
      <c r="O112" s="9">
        <f t="shared" si="7"/>
        <v>1.0122573318614598</v>
      </c>
      <c r="P112" s="9" t="str">
        <f t="shared" si="9"/>
        <v>YES</v>
      </c>
      <c r="Q112" s="9" t="s">
        <v>4658</v>
      </c>
      <c r="R112" s="30" t="s">
        <v>4658</v>
      </c>
      <c r="T112" t="s">
        <v>8057</v>
      </c>
      <c r="U112">
        <v>1097</v>
      </c>
      <c r="V112" t="s">
        <v>2894</v>
      </c>
      <c r="W112">
        <v>3</v>
      </c>
      <c r="X112">
        <v>6</v>
      </c>
      <c r="Y112">
        <v>3</v>
      </c>
      <c r="Z112">
        <v>3</v>
      </c>
      <c r="AA112">
        <v>27687147.385400001</v>
      </c>
      <c r="AB112">
        <v>27737.452267500001</v>
      </c>
      <c r="AC112">
        <v>640909.90596999996</v>
      </c>
      <c r="AD112">
        <v>1042261.84117</v>
      </c>
      <c r="AE112" t="s">
        <v>8058</v>
      </c>
      <c r="AF112" t="s">
        <v>2893</v>
      </c>
      <c r="AG112" t="s">
        <v>4723</v>
      </c>
      <c r="AH112" t="str">
        <f t="shared" si="8"/>
        <v>040131097</v>
      </c>
      <c r="AJ112" t="s">
        <v>4723</v>
      </c>
      <c r="AK112" t="s">
        <v>8847</v>
      </c>
      <c r="AL112" t="s">
        <v>8058</v>
      </c>
    </row>
    <row r="113" spans="1:38" x14ac:dyDescent="0.25">
      <c r="A113">
        <v>257945</v>
      </c>
      <c r="B113">
        <v>0.99548800000000004</v>
      </c>
      <c r="C113" t="s">
        <v>3808</v>
      </c>
      <c r="D113" t="s">
        <v>4723</v>
      </c>
      <c r="E113" t="s">
        <v>4756</v>
      </c>
      <c r="F113" t="s">
        <v>2297</v>
      </c>
      <c r="G113" t="s">
        <v>2307</v>
      </c>
      <c r="H113" t="s">
        <v>3809</v>
      </c>
      <c r="I113" t="s">
        <v>4760</v>
      </c>
      <c r="J113">
        <v>5874</v>
      </c>
      <c r="K113" s="34" t="s">
        <v>8848</v>
      </c>
      <c r="M113" s="29" t="str">
        <f t="shared" si="5"/>
        <v>YES</v>
      </c>
      <c r="N113" s="9" t="str">
        <f t="shared" si="6"/>
        <v>YES</v>
      </c>
      <c r="O113" s="9">
        <f t="shared" si="7"/>
        <v>0.9928321102332972</v>
      </c>
      <c r="P113" s="9" t="str">
        <f t="shared" si="9"/>
        <v>YES</v>
      </c>
      <c r="Q113" s="9" t="s">
        <v>4658</v>
      </c>
      <c r="R113" s="30" t="s">
        <v>4658</v>
      </c>
      <c r="T113" t="s">
        <v>8059</v>
      </c>
      <c r="U113">
        <v>1098</v>
      </c>
      <c r="V113" t="s">
        <v>3809</v>
      </c>
      <c r="W113">
        <v>1</v>
      </c>
      <c r="X113">
        <v>21</v>
      </c>
      <c r="Y113">
        <v>6</v>
      </c>
      <c r="Z113">
        <v>1</v>
      </c>
      <c r="AA113">
        <v>27952976.513500001</v>
      </c>
      <c r="AB113">
        <v>21214.3255847</v>
      </c>
      <c r="AC113">
        <v>746701.71550799999</v>
      </c>
      <c r="AD113">
        <v>804664.162014</v>
      </c>
      <c r="AE113" t="s">
        <v>8060</v>
      </c>
      <c r="AF113" t="s">
        <v>3808</v>
      </c>
      <c r="AG113" t="s">
        <v>4723</v>
      </c>
      <c r="AH113" t="str">
        <f t="shared" si="8"/>
        <v>040131098</v>
      </c>
      <c r="AJ113" t="s">
        <v>4723</v>
      </c>
      <c r="AK113" t="s">
        <v>8848</v>
      </c>
      <c r="AL113" t="s">
        <v>8060</v>
      </c>
    </row>
    <row r="114" spans="1:38" x14ac:dyDescent="0.25">
      <c r="A114">
        <v>335630</v>
      </c>
      <c r="B114">
        <v>0.57491599999999998</v>
      </c>
      <c r="C114" t="s">
        <v>3477</v>
      </c>
      <c r="D114" t="s">
        <v>4723</v>
      </c>
      <c r="E114" t="s">
        <v>4756</v>
      </c>
      <c r="F114" t="s">
        <v>1367</v>
      </c>
      <c r="G114" t="s">
        <v>2610</v>
      </c>
      <c r="H114" t="s">
        <v>3478</v>
      </c>
      <c r="I114" t="s">
        <v>4760</v>
      </c>
      <c r="J114">
        <v>2165</v>
      </c>
      <c r="K114" s="34" t="s">
        <v>8849</v>
      </c>
      <c r="M114" s="29" t="str">
        <f t="shared" si="5"/>
        <v>YES</v>
      </c>
      <c r="N114" s="9" t="str">
        <f t="shared" si="6"/>
        <v>YES</v>
      </c>
      <c r="O114" s="9">
        <f t="shared" si="7"/>
        <v>0.97839679544199898</v>
      </c>
      <c r="P114" s="9" t="str">
        <f t="shared" si="9"/>
        <v>YES</v>
      </c>
      <c r="Q114" s="9" t="s">
        <v>4658</v>
      </c>
      <c r="R114" s="30" t="s">
        <v>4658</v>
      </c>
      <c r="T114" t="s">
        <v>8061</v>
      </c>
      <c r="U114">
        <v>1099</v>
      </c>
      <c r="V114" t="s">
        <v>3478</v>
      </c>
      <c r="W114">
        <v>2</v>
      </c>
      <c r="X114">
        <v>19</v>
      </c>
      <c r="Y114">
        <v>6</v>
      </c>
      <c r="Z114">
        <v>2</v>
      </c>
      <c r="AA114">
        <v>16381634.004799999</v>
      </c>
      <c r="AB114">
        <v>23341.5301014</v>
      </c>
      <c r="AC114">
        <v>767020.74956499995</v>
      </c>
      <c r="AD114">
        <v>901605.349881</v>
      </c>
      <c r="AE114" t="s">
        <v>8062</v>
      </c>
      <c r="AF114" t="s">
        <v>3477</v>
      </c>
      <c r="AG114" t="s">
        <v>4723</v>
      </c>
      <c r="AH114" t="str">
        <f t="shared" si="8"/>
        <v>040131099</v>
      </c>
      <c r="AJ114" t="s">
        <v>4723</v>
      </c>
      <c r="AK114" t="s">
        <v>8849</v>
      </c>
      <c r="AL114" t="s">
        <v>8062</v>
      </c>
    </row>
    <row r="115" spans="1:38" x14ac:dyDescent="0.25">
      <c r="B115">
        <v>0.98341100000000004</v>
      </c>
      <c r="C115" t="s">
        <v>2885</v>
      </c>
      <c r="D115" t="s">
        <v>4723</v>
      </c>
      <c r="E115" t="s">
        <v>4756</v>
      </c>
      <c r="F115" t="s">
        <v>6297</v>
      </c>
      <c r="G115" t="s">
        <v>2883</v>
      </c>
      <c r="H115" t="s">
        <v>2886</v>
      </c>
      <c r="I115" t="s">
        <v>4760</v>
      </c>
      <c r="J115">
        <v>2953</v>
      </c>
      <c r="K115" s="34" t="s">
        <v>8850</v>
      </c>
      <c r="M115" s="29" t="str">
        <f t="shared" si="5"/>
        <v>NO</v>
      </c>
      <c r="N115" s="9" t="str">
        <f t="shared" si="6"/>
        <v>YES</v>
      </c>
      <c r="O115" s="9">
        <f t="shared" si="7"/>
        <v>0.99536165323241055</v>
      </c>
      <c r="P115" s="9" t="str">
        <f t="shared" si="9"/>
        <v>YES</v>
      </c>
      <c r="Q115" s="9" t="s">
        <v>4658</v>
      </c>
      <c r="R115" s="30" t="s">
        <v>4658</v>
      </c>
      <c r="T115" t="s">
        <v>7468</v>
      </c>
      <c r="U115">
        <v>11</v>
      </c>
      <c r="V115" t="s">
        <v>2886</v>
      </c>
      <c r="W115">
        <v>3</v>
      </c>
      <c r="X115">
        <v>6</v>
      </c>
      <c r="Y115">
        <v>3</v>
      </c>
      <c r="Z115">
        <v>3</v>
      </c>
      <c r="AA115">
        <v>27543682.372499999</v>
      </c>
      <c r="AB115">
        <v>27950.869412200002</v>
      </c>
      <c r="AC115">
        <v>634418.48010599997</v>
      </c>
      <c r="AD115">
        <v>1044089.07906</v>
      </c>
      <c r="AE115" t="s">
        <v>7469</v>
      </c>
      <c r="AF115" t="s">
        <v>8149</v>
      </c>
      <c r="AG115" t="s">
        <v>4723</v>
      </c>
      <c r="AH115" t="str">
        <f t="shared" si="8"/>
        <v>0401311</v>
      </c>
      <c r="AJ115" t="s">
        <v>4723</v>
      </c>
      <c r="AK115" t="s">
        <v>8850</v>
      </c>
      <c r="AL115" t="s">
        <v>7469</v>
      </c>
    </row>
    <row r="116" spans="1:38" x14ac:dyDescent="0.25">
      <c r="A116">
        <v>269530</v>
      </c>
      <c r="B116">
        <v>0.507803</v>
      </c>
      <c r="C116" t="s">
        <v>7068</v>
      </c>
      <c r="D116" t="s">
        <v>4723</v>
      </c>
      <c r="E116" t="s">
        <v>4756</v>
      </c>
      <c r="F116" t="s">
        <v>1367</v>
      </c>
      <c r="G116" t="s">
        <v>2307</v>
      </c>
      <c r="H116" t="s">
        <v>7069</v>
      </c>
      <c r="I116" t="s">
        <v>4760</v>
      </c>
      <c r="J116">
        <v>2923</v>
      </c>
      <c r="K116" s="34" t="s">
        <v>8851</v>
      </c>
      <c r="M116" s="29" t="str">
        <f t="shared" si="5"/>
        <v>YES</v>
      </c>
      <c r="N116" s="9" t="str">
        <f t="shared" si="6"/>
        <v>NO</v>
      </c>
      <c r="O116" s="9">
        <f t="shared" si="7"/>
        <v>1.0081201827755675</v>
      </c>
      <c r="P116" s="9" t="str">
        <f t="shared" si="9"/>
        <v>YES</v>
      </c>
      <c r="Q116" s="9" t="s">
        <v>4658</v>
      </c>
      <c r="R116" s="30" t="s">
        <v>4658</v>
      </c>
      <c r="T116" t="s">
        <v>4570</v>
      </c>
      <c r="U116">
        <v>110</v>
      </c>
      <c r="V116" t="s">
        <v>4886</v>
      </c>
      <c r="W116">
        <v>1</v>
      </c>
      <c r="X116">
        <v>21</v>
      </c>
      <c r="Y116">
        <v>5</v>
      </c>
      <c r="Z116">
        <v>1</v>
      </c>
      <c r="AA116">
        <v>14042705.817299999</v>
      </c>
      <c r="AB116">
        <v>15920.999252</v>
      </c>
      <c r="AC116">
        <v>714910.76110500004</v>
      </c>
      <c r="AD116">
        <v>856069.42411200004</v>
      </c>
      <c r="AE116" t="s">
        <v>4887</v>
      </c>
      <c r="AF116" t="s">
        <v>7068</v>
      </c>
      <c r="AG116" t="s">
        <v>4723</v>
      </c>
      <c r="AH116" t="str">
        <f t="shared" si="8"/>
        <v>04013110</v>
      </c>
      <c r="AJ116" t="s">
        <v>4723</v>
      </c>
      <c r="AK116" t="s">
        <v>8851</v>
      </c>
      <c r="AL116" t="s">
        <v>4887</v>
      </c>
    </row>
    <row r="117" spans="1:38" x14ac:dyDescent="0.25">
      <c r="A117">
        <v>1053876</v>
      </c>
      <c r="B117">
        <v>10.236366</v>
      </c>
      <c r="C117" t="s">
        <v>2483</v>
      </c>
      <c r="D117" t="s">
        <v>4723</v>
      </c>
      <c r="E117" t="s">
        <v>4756</v>
      </c>
      <c r="F117" t="s">
        <v>1367</v>
      </c>
      <c r="G117" t="s">
        <v>4758</v>
      </c>
      <c r="H117" t="s">
        <v>2484</v>
      </c>
      <c r="I117" t="s">
        <v>4760</v>
      </c>
      <c r="J117">
        <v>8375</v>
      </c>
      <c r="K117" s="34" t="s">
        <v>8852</v>
      </c>
      <c r="M117" s="29" t="str">
        <f t="shared" si="5"/>
        <v>YES</v>
      </c>
      <c r="N117" s="9" t="str">
        <f t="shared" si="6"/>
        <v>YES</v>
      </c>
      <c r="O117" s="9">
        <f t="shared" si="7"/>
        <v>1.0024006184783845</v>
      </c>
      <c r="P117" s="9" t="str">
        <f t="shared" si="9"/>
        <v>YES</v>
      </c>
      <c r="Q117" s="9" t="s">
        <v>4658</v>
      </c>
      <c r="R117" s="30" t="s">
        <v>4658</v>
      </c>
      <c r="T117" t="s">
        <v>8063</v>
      </c>
      <c r="U117">
        <v>1100</v>
      </c>
      <c r="V117" t="s">
        <v>2484</v>
      </c>
      <c r="W117">
        <v>4</v>
      </c>
      <c r="X117">
        <v>12</v>
      </c>
      <c r="Y117">
        <v>2</v>
      </c>
      <c r="Z117">
        <v>4</v>
      </c>
      <c r="AA117">
        <v>284690073.64300001</v>
      </c>
      <c r="AB117">
        <v>81690.167351099997</v>
      </c>
      <c r="AC117">
        <v>562664.65818000003</v>
      </c>
      <c r="AD117">
        <v>938525.96288699994</v>
      </c>
      <c r="AE117" t="s">
        <v>8064</v>
      </c>
      <c r="AF117" t="s">
        <v>2483</v>
      </c>
      <c r="AG117" t="s">
        <v>4723</v>
      </c>
      <c r="AH117" t="str">
        <f t="shared" si="8"/>
        <v>040131100</v>
      </c>
      <c r="AJ117" t="s">
        <v>4723</v>
      </c>
      <c r="AK117" t="s">
        <v>8852</v>
      </c>
      <c r="AL117" t="s">
        <v>8064</v>
      </c>
    </row>
    <row r="118" spans="1:38" x14ac:dyDescent="0.25">
      <c r="A118">
        <v>1042462</v>
      </c>
      <c r="B118">
        <v>7.0577350000000001</v>
      </c>
      <c r="C118" t="s">
        <v>2565</v>
      </c>
      <c r="D118" t="s">
        <v>4723</v>
      </c>
      <c r="E118" t="s">
        <v>4756</v>
      </c>
      <c r="F118" t="s">
        <v>1367</v>
      </c>
      <c r="G118" t="s">
        <v>4758</v>
      </c>
      <c r="H118" t="s">
        <v>2566</v>
      </c>
      <c r="I118" t="s">
        <v>4760</v>
      </c>
      <c r="J118">
        <v>8904</v>
      </c>
      <c r="K118" s="34" t="s">
        <v>8853</v>
      </c>
      <c r="M118" s="29" t="str">
        <f t="shared" si="5"/>
        <v>YES</v>
      </c>
      <c r="N118" s="9" t="str">
        <f t="shared" si="6"/>
        <v>YES</v>
      </c>
      <c r="O118" s="9">
        <f t="shared" si="7"/>
        <v>1.0004128033051278</v>
      </c>
      <c r="P118" s="9" t="str">
        <f t="shared" si="9"/>
        <v>YES</v>
      </c>
      <c r="Q118" s="9" t="s">
        <v>4658</v>
      </c>
      <c r="R118" s="30" t="s">
        <v>4658</v>
      </c>
      <c r="T118" t="s">
        <v>8065</v>
      </c>
      <c r="U118">
        <v>1101</v>
      </c>
      <c r="V118" t="s">
        <v>2566</v>
      </c>
      <c r="W118">
        <v>4</v>
      </c>
      <c r="X118">
        <v>12</v>
      </c>
      <c r="Y118">
        <v>2</v>
      </c>
      <c r="Z118">
        <v>4</v>
      </c>
      <c r="AA118">
        <v>196677170.43799999</v>
      </c>
      <c r="AB118">
        <v>67892.060939799994</v>
      </c>
      <c r="AC118">
        <v>550997.38565399998</v>
      </c>
      <c r="AD118">
        <v>941797.93122300005</v>
      </c>
      <c r="AE118" t="s">
        <v>8066</v>
      </c>
      <c r="AF118" t="s">
        <v>2565</v>
      </c>
      <c r="AG118" t="s">
        <v>4723</v>
      </c>
      <c r="AH118" t="str">
        <f t="shared" si="8"/>
        <v>040131101</v>
      </c>
      <c r="AJ118" t="s">
        <v>4723</v>
      </c>
      <c r="AK118" t="s">
        <v>8853</v>
      </c>
      <c r="AL118" t="s">
        <v>8066</v>
      </c>
    </row>
    <row r="119" spans="1:38" x14ac:dyDescent="0.25">
      <c r="A119">
        <v>1053934</v>
      </c>
      <c r="B119">
        <v>0.84528300000000001</v>
      </c>
      <c r="C119" t="s">
        <v>2489</v>
      </c>
      <c r="D119" t="s">
        <v>4723</v>
      </c>
      <c r="E119" t="s">
        <v>4756</v>
      </c>
      <c r="F119" t="s">
        <v>1367</v>
      </c>
      <c r="G119" t="s">
        <v>4758</v>
      </c>
      <c r="H119" t="s">
        <v>2490</v>
      </c>
      <c r="I119" t="s">
        <v>4760</v>
      </c>
      <c r="J119">
        <v>5737</v>
      </c>
      <c r="K119" s="34" t="s">
        <v>8854</v>
      </c>
      <c r="M119" s="29" t="str">
        <f t="shared" si="5"/>
        <v>YES</v>
      </c>
      <c r="N119" s="9" t="str">
        <f t="shared" si="6"/>
        <v>YES</v>
      </c>
      <c r="O119" s="9">
        <f t="shared" si="7"/>
        <v>0.99374883623320986</v>
      </c>
      <c r="P119" s="9" t="str">
        <f t="shared" si="9"/>
        <v>YES</v>
      </c>
      <c r="Q119" s="9" t="s">
        <v>4658</v>
      </c>
      <c r="R119" s="30" t="s">
        <v>4658</v>
      </c>
      <c r="T119" t="s">
        <v>8067</v>
      </c>
      <c r="U119">
        <v>1102</v>
      </c>
      <c r="V119" t="s">
        <v>2490</v>
      </c>
      <c r="W119">
        <v>4</v>
      </c>
      <c r="X119">
        <v>12</v>
      </c>
      <c r="Y119">
        <v>2</v>
      </c>
      <c r="Z119">
        <v>4</v>
      </c>
      <c r="AA119">
        <v>23713373.770100001</v>
      </c>
      <c r="AB119">
        <v>21455.369977099999</v>
      </c>
      <c r="AC119">
        <v>568206.82006000006</v>
      </c>
      <c r="AD119">
        <v>951868.89720200002</v>
      </c>
      <c r="AE119" t="s">
        <v>8068</v>
      </c>
      <c r="AF119" t="s">
        <v>2489</v>
      </c>
      <c r="AG119" t="s">
        <v>4723</v>
      </c>
      <c r="AH119" t="str">
        <f t="shared" si="8"/>
        <v>040131102</v>
      </c>
      <c r="AJ119" t="s">
        <v>4723</v>
      </c>
      <c r="AK119" t="s">
        <v>8854</v>
      </c>
      <c r="AL119" t="s">
        <v>8068</v>
      </c>
    </row>
    <row r="120" spans="1:38" x14ac:dyDescent="0.25">
      <c r="A120">
        <v>105973</v>
      </c>
      <c r="B120">
        <v>0.98833000000000004</v>
      </c>
      <c r="C120" t="s">
        <v>3532</v>
      </c>
      <c r="D120" t="s">
        <v>4723</v>
      </c>
      <c r="E120" t="s">
        <v>4756</v>
      </c>
      <c r="F120" t="s">
        <v>1367</v>
      </c>
      <c r="G120" t="s">
        <v>4758</v>
      </c>
      <c r="H120" t="s">
        <v>3533</v>
      </c>
      <c r="I120" t="s">
        <v>4760</v>
      </c>
      <c r="J120">
        <v>4277</v>
      </c>
      <c r="K120" s="34" t="s">
        <v>8855</v>
      </c>
      <c r="M120" s="29" t="str">
        <f t="shared" si="5"/>
        <v>YES</v>
      </c>
      <c r="N120" s="9" t="str">
        <f t="shared" si="6"/>
        <v>NO</v>
      </c>
      <c r="O120" s="9">
        <f t="shared" si="7"/>
        <v>0.98129722633561256</v>
      </c>
      <c r="P120" s="9" t="str">
        <f t="shared" si="9"/>
        <v>YES</v>
      </c>
      <c r="Q120" s="9" t="s">
        <v>4658</v>
      </c>
      <c r="R120" s="30" t="s">
        <v>4658</v>
      </c>
      <c r="T120" t="s">
        <v>8069</v>
      </c>
      <c r="U120">
        <v>1103</v>
      </c>
      <c r="V120" t="s">
        <v>8070</v>
      </c>
      <c r="W120">
        <v>4</v>
      </c>
      <c r="X120">
        <v>12</v>
      </c>
      <c r="Y120">
        <v>2</v>
      </c>
      <c r="Z120">
        <v>4</v>
      </c>
      <c r="AA120">
        <v>28078199.278000001</v>
      </c>
      <c r="AB120">
        <v>21207.644124900002</v>
      </c>
      <c r="AC120">
        <v>588886.29407099995</v>
      </c>
      <c r="AD120">
        <v>915289.53343700001</v>
      </c>
      <c r="AE120" t="s">
        <v>8071</v>
      </c>
      <c r="AF120" t="s">
        <v>3532</v>
      </c>
      <c r="AG120" t="s">
        <v>4723</v>
      </c>
      <c r="AH120" t="str">
        <f t="shared" si="8"/>
        <v>040131103</v>
      </c>
      <c r="AJ120" t="s">
        <v>4723</v>
      </c>
      <c r="AK120" t="s">
        <v>8855</v>
      </c>
      <c r="AL120" t="s">
        <v>8071</v>
      </c>
    </row>
    <row r="121" spans="1:38" x14ac:dyDescent="0.25">
      <c r="A121">
        <v>96101</v>
      </c>
      <c r="B121">
        <v>8.1500140000000005</v>
      </c>
      <c r="C121" t="s">
        <v>3628</v>
      </c>
      <c r="D121" t="s">
        <v>4723</v>
      </c>
      <c r="E121" t="s">
        <v>4756</v>
      </c>
      <c r="F121" t="s">
        <v>4758</v>
      </c>
      <c r="G121" t="s">
        <v>4758</v>
      </c>
      <c r="H121" t="s">
        <v>3629</v>
      </c>
      <c r="I121" t="s">
        <v>4760</v>
      </c>
      <c r="J121">
        <v>2541</v>
      </c>
      <c r="K121" s="34" t="s">
        <v>8856</v>
      </c>
      <c r="M121" s="29" t="str">
        <f t="shared" si="5"/>
        <v>YES</v>
      </c>
      <c r="N121" s="9" t="str">
        <f t="shared" si="6"/>
        <v>YES</v>
      </c>
      <c r="O121" s="9">
        <f t="shared" si="7"/>
        <v>1.003578878661803</v>
      </c>
      <c r="P121" s="9" t="str">
        <f t="shared" si="9"/>
        <v>YES</v>
      </c>
      <c r="Q121" s="9" t="s">
        <v>4658</v>
      </c>
      <c r="R121" s="30" t="s">
        <v>4658</v>
      </c>
      <c r="T121" t="s">
        <v>8072</v>
      </c>
      <c r="U121">
        <v>1104</v>
      </c>
      <c r="V121" t="s">
        <v>3629</v>
      </c>
      <c r="W121">
        <v>4</v>
      </c>
      <c r="X121">
        <v>12</v>
      </c>
      <c r="Y121">
        <v>2</v>
      </c>
      <c r="Z121">
        <v>4</v>
      </c>
      <c r="AA121">
        <v>226399095.40599999</v>
      </c>
      <c r="AB121">
        <v>66444.157900299993</v>
      </c>
      <c r="AC121">
        <v>531152.55637400004</v>
      </c>
      <c r="AD121">
        <v>887845.58366500004</v>
      </c>
      <c r="AE121" t="s">
        <v>8073</v>
      </c>
      <c r="AF121" t="s">
        <v>3628</v>
      </c>
      <c r="AG121" t="s">
        <v>4723</v>
      </c>
      <c r="AH121" t="str">
        <f t="shared" si="8"/>
        <v>040131104</v>
      </c>
      <c r="AJ121" t="s">
        <v>4723</v>
      </c>
      <c r="AK121" t="s">
        <v>8856</v>
      </c>
      <c r="AL121" t="s">
        <v>8073</v>
      </c>
    </row>
    <row r="122" spans="1:38" x14ac:dyDescent="0.25">
      <c r="A122">
        <v>96083</v>
      </c>
      <c r="B122">
        <v>5.27515</v>
      </c>
      <c r="C122" t="s">
        <v>3626</v>
      </c>
      <c r="D122" t="s">
        <v>4723</v>
      </c>
      <c r="E122" t="s">
        <v>4756</v>
      </c>
      <c r="F122" t="s">
        <v>1437</v>
      </c>
      <c r="G122" t="s">
        <v>4758</v>
      </c>
      <c r="H122" t="s">
        <v>3627</v>
      </c>
      <c r="I122" t="s">
        <v>4760</v>
      </c>
      <c r="J122">
        <v>7082</v>
      </c>
      <c r="K122" s="34" t="s">
        <v>8857</v>
      </c>
      <c r="M122" s="29" t="str">
        <f t="shared" si="5"/>
        <v>YES</v>
      </c>
      <c r="N122" s="9" t="str">
        <f t="shared" si="6"/>
        <v>YES</v>
      </c>
      <c r="O122" s="9">
        <f t="shared" si="7"/>
        <v>0.98250728770729023</v>
      </c>
      <c r="P122" s="9" t="str">
        <f t="shared" si="9"/>
        <v>YES</v>
      </c>
      <c r="Q122" s="9" t="s">
        <v>4658</v>
      </c>
      <c r="R122" s="30" t="s">
        <v>4658</v>
      </c>
      <c r="T122" t="s">
        <v>8074</v>
      </c>
      <c r="U122">
        <v>1105</v>
      </c>
      <c r="V122" t="s">
        <v>3627</v>
      </c>
      <c r="W122">
        <v>4</v>
      </c>
      <c r="X122">
        <v>12</v>
      </c>
      <c r="Y122">
        <v>2</v>
      </c>
      <c r="Z122">
        <v>4</v>
      </c>
      <c r="AA122">
        <v>149681069.64700001</v>
      </c>
      <c r="AB122">
        <v>61594.2657482</v>
      </c>
      <c r="AC122">
        <v>517240.80746099999</v>
      </c>
      <c r="AD122">
        <v>890887.55559700006</v>
      </c>
      <c r="AE122" t="s">
        <v>8075</v>
      </c>
      <c r="AF122" t="s">
        <v>3626</v>
      </c>
      <c r="AG122" t="s">
        <v>4723</v>
      </c>
      <c r="AH122" t="str">
        <f t="shared" si="8"/>
        <v>040131105</v>
      </c>
      <c r="AJ122" t="s">
        <v>4723</v>
      </c>
      <c r="AK122" t="s">
        <v>8857</v>
      </c>
      <c r="AL122" t="s">
        <v>8075</v>
      </c>
    </row>
    <row r="123" spans="1:38" x14ac:dyDescent="0.25">
      <c r="A123">
        <v>96346</v>
      </c>
      <c r="B123">
        <v>10.415834</v>
      </c>
      <c r="C123" t="s">
        <v>3653</v>
      </c>
      <c r="D123" t="s">
        <v>4723</v>
      </c>
      <c r="E123" t="s">
        <v>4756</v>
      </c>
      <c r="F123" t="s">
        <v>1367</v>
      </c>
      <c r="G123" t="s">
        <v>4758</v>
      </c>
      <c r="H123" t="s">
        <v>3654</v>
      </c>
      <c r="I123" t="s">
        <v>4760</v>
      </c>
      <c r="J123">
        <v>4147</v>
      </c>
      <c r="K123" s="34" t="s">
        <v>8858</v>
      </c>
      <c r="M123" s="29" t="str">
        <f t="shared" si="5"/>
        <v>YES</v>
      </c>
      <c r="N123" s="9" t="str">
        <f t="shared" si="6"/>
        <v>YES</v>
      </c>
      <c r="O123" s="9">
        <f t="shared" si="7"/>
        <v>0.99746320518685272</v>
      </c>
      <c r="P123" s="9" t="str">
        <f t="shared" si="9"/>
        <v>YES</v>
      </c>
      <c r="Q123" s="9" t="s">
        <v>4658</v>
      </c>
      <c r="R123" s="30" t="s">
        <v>4658</v>
      </c>
      <c r="T123" t="s">
        <v>8076</v>
      </c>
      <c r="U123">
        <v>1106</v>
      </c>
      <c r="V123" t="s">
        <v>3654</v>
      </c>
      <c r="W123">
        <v>4</v>
      </c>
      <c r="X123">
        <v>12</v>
      </c>
      <c r="Y123">
        <v>2</v>
      </c>
      <c r="Z123">
        <v>4</v>
      </c>
      <c r="AA123">
        <v>291115286.33399999</v>
      </c>
      <c r="AB123">
        <v>68554.971639399999</v>
      </c>
      <c r="AC123">
        <v>540603.60386300005</v>
      </c>
      <c r="AD123">
        <v>920737.62503700005</v>
      </c>
      <c r="AE123" t="s">
        <v>8077</v>
      </c>
      <c r="AF123" t="s">
        <v>3653</v>
      </c>
      <c r="AG123" t="s">
        <v>4723</v>
      </c>
      <c r="AH123" t="str">
        <f t="shared" si="8"/>
        <v>040131106</v>
      </c>
      <c r="AJ123" t="s">
        <v>4723</v>
      </c>
      <c r="AK123" t="s">
        <v>8858</v>
      </c>
      <c r="AL123" t="s">
        <v>8077</v>
      </c>
    </row>
    <row r="124" spans="1:38" x14ac:dyDescent="0.25">
      <c r="A124">
        <v>83417</v>
      </c>
      <c r="B124">
        <v>17.674108</v>
      </c>
      <c r="C124" t="s">
        <v>1456</v>
      </c>
      <c r="D124" t="s">
        <v>4723</v>
      </c>
      <c r="E124" t="s">
        <v>4756</v>
      </c>
      <c r="F124" t="s">
        <v>1437</v>
      </c>
      <c r="G124" t="s">
        <v>4758</v>
      </c>
      <c r="H124" t="s">
        <v>1457</v>
      </c>
      <c r="I124" t="s">
        <v>4760</v>
      </c>
      <c r="J124">
        <v>486</v>
      </c>
      <c r="K124" s="34" t="s">
        <v>8859</v>
      </c>
      <c r="M124" s="29" t="str">
        <f t="shared" si="5"/>
        <v>YES</v>
      </c>
      <c r="N124" s="9" t="str">
        <f t="shared" si="6"/>
        <v>YES</v>
      </c>
      <c r="O124" s="9">
        <f t="shared" si="7"/>
        <v>1.0001981334321057</v>
      </c>
      <c r="P124" s="9" t="str">
        <f t="shared" si="9"/>
        <v>YES</v>
      </c>
      <c r="Q124" s="9" t="s">
        <v>4658</v>
      </c>
      <c r="R124" s="30" t="s">
        <v>4658</v>
      </c>
      <c r="T124" t="s">
        <v>8078</v>
      </c>
      <c r="U124">
        <v>1107</v>
      </c>
      <c r="V124" t="s">
        <v>1457</v>
      </c>
      <c r="W124">
        <v>4</v>
      </c>
      <c r="X124">
        <v>4</v>
      </c>
      <c r="Y124">
        <v>2</v>
      </c>
      <c r="Z124">
        <v>4</v>
      </c>
      <c r="AA124">
        <v>492628246.34200001</v>
      </c>
      <c r="AB124">
        <v>94071.202953100001</v>
      </c>
      <c r="AC124">
        <v>475607.63971399999</v>
      </c>
      <c r="AD124">
        <v>870591.06256999995</v>
      </c>
      <c r="AE124" t="s">
        <v>8079</v>
      </c>
      <c r="AF124" t="s">
        <v>1456</v>
      </c>
      <c r="AG124" t="s">
        <v>4723</v>
      </c>
      <c r="AH124" t="str">
        <f t="shared" si="8"/>
        <v>040131107</v>
      </c>
      <c r="AJ124" t="s">
        <v>4723</v>
      </c>
      <c r="AK124" t="s">
        <v>8859</v>
      </c>
      <c r="AL124" t="s">
        <v>8079</v>
      </c>
    </row>
    <row r="125" spans="1:38" x14ac:dyDescent="0.25">
      <c r="A125">
        <v>1239899</v>
      </c>
      <c r="B125">
        <v>1.3331409999999999</v>
      </c>
      <c r="C125" t="s">
        <v>2889</v>
      </c>
      <c r="D125" t="s">
        <v>4723</v>
      </c>
      <c r="E125" t="s">
        <v>4756</v>
      </c>
      <c r="F125" t="s">
        <v>6297</v>
      </c>
      <c r="G125" t="s">
        <v>2883</v>
      </c>
      <c r="H125" t="s">
        <v>2890</v>
      </c>
      <c r="I125" t="s">
        <v>4760</v>
      </c>
      <c r="J125">
        <v>5129</v>
      </c>
      <c r="K125" s="34" t="s">
        <v>8860</v>
      </c>
      <c r="M125" s="29" t="str">
        <f t="shared" si="5"/>
        <v>YES</v>
      </c>
      <c r="N125" s="9" t="str">
        <f t="shared" si="6"/>
        <v>YES</v>
      </c>
      <c r="O125" s="9">
        <f t="shared" si="7"/>
        <v>1.0083570474888577</v>
      </c>
      <c r="P125" s="9" t="str">
        <f t="shared" si="9"/>
        <v>YES</v>
      </c>
      <c r="Q125" s="9" t="s">
        <v>4658</v>
      </c>
      <c r="R125" s="30" t="s">
        <v>4658</v>
      </c>
      <c r="T125" t="s">
        <v>8080</v>
      </c>
      <c r="U125">
        <v>1108</v>
      </c>
      <c r="V125" t="s">
        <v>2890</v>
      </c>
      <c r="W125">
        <v>3</v>
      </c>
      <c r="X125">
        <v>6</v>
      </c>
      <c r="Y125">
        <v>3</v>
      </c>
      <c r="Z125">
        <v>3</v>
      </c>
      <c r="AA125">
        <v>36857815.5396</v>
      </c>
      <c r="AB125">
        <v>34279.512233399997</v>
      </c>
      <c r="AC125">
        <v>641389.55085200001</v>
      </c>
      <c r="AD125">
        <v>1036120.38751</v>
      </c>
      <c r="AE125" t="s">
        <v>8081</v>
      </c>
      <c r="AF125" t="s">
        <v>2889</v>
      </c>
      <c r="AG125" t="s">
        <v>4723</v>
      </c>
      <c r="AH125" t="str">
        <f t="shared" si="8"/>
        <v>040131108</v>
      </c>
      <c r="AJ125" t="s">
        <v>4723</v>
      </c>
      <c r="AK125" t="s">
        <v>8860</v>
      </c>
      <c r="AL125" t="s">
        <v>8081</v>
      </c>
    </row>
    <row r="126" spans="1:38" x14ac:dyDescent="0.25">
      <c r="A126">
        <v>1239836</v>
      </c>
      <c r="B126">
        <v>0.97408700000000004</v>
      </c>
      <c r="C126" t="s">
        <v>2882</v>
      </c>
      <c r="D126" t="s">
        <v>4723</v>
      </c>
      <c r="E126" t="s">
        <v>4756</v>
      </c>
      <c r="F126" t="s">
        <v>6297</v>
      </c>
      <c r="G126" t="s">
        <v>2883</v>
      </c>
      <c r="H126" t="s">
        <v>2884</v>
      </c>
      <c r="I126" t="s">
        <v>4760</v>
      </c>
      <c r="J126">
        <v>2555</v>
      </c>
      <c r="K126" s="34" t="s">
        <v>8861</v>
      </c>
      <c r="M126" s="29" t="str">
        <f t="shared" si="5"/>
        <v>YES</v>
      </c>
      <c r="N126" s="9" t="str">
        <f t="shared" si="6"/>
        <v>YES</v>
      </c>
      <c r="O126" s="9">
        <f t="shared" si="7"/>
        <v>1.0001637415743643</v>
      </c>
      <c r="P126" s="9" t="str">
        <f t="shared" si="9"/>
        <v>YES</v>
      </c>
      <c r="Q126" s="9" t="s">
        <v>4658</v>
      </c>
      <c r="R126" s="30" t="s">
        <v>4658</v>
      </c>
      <c r="T126" t="s">
        <v>8082</v>
      </c>
      <c r="U126">
        <v>1109</v>
      </c>
      <c r="V126" t="s">
        <v>2884</v>
      </c>
      <c r="W126">
        <v>3</v>
      </c>
      <c r="X126">
        <v>6</v>
      </c>
      <c r="Y126">
        <v>3</v>
      </c>
      <c r="Z126">
        <v>3</v>
      </c>
      <c r="AA126">
        <v>27151541.184700001</v>
      </c>
      <c r="AB126">
        <v>35272.0264713</v>
      </c>
      <c r="AC126">
        <v>631894.67238899996</v>
      </c>
      <c r="AD126">
        <v>1037771.17108</v>
      </c>
      <c r="AE126" t="s">
        <v>8083</v>
      </c>
      <c r="AF126" t="s">
        <v>2882</v>
      </c>
      <c r="AG126" t="s">
        <v>4723</v>
      </c>
      <c r="AH126" t="str">
        <f t="shared" si="8"/>
        <v>040131109</v>
      </c>
      <c r="AJ126" t="s">
        <v>4723</v>
      </c>
      <c r="AK126" t="s">
        <v>8861</v>
      </c>
      <c r="AL126" t="s">
        <v>8083</v>
      </c>
    </row>
    <row r="127" spans="1:38" x14ac:dyDescent="0.25">
      <c r="A127">
        <v>269606</v>
      </c>
      <c r="B127">
        <v>0.50133399999999995</v>
      </c>
      <c r="C127" t="s">
        <v>7076</v>
      </c>
      <c r="D127" t="s">
        <v>4723</v>
      </c>
      <c r="E127" t="s">
        <v>4756</v>
      </c>
      <c r="F127" t="s">
        <v>1367</v>
      </c>
      <c r="G127" t="s">
        <v>2307</v>
      </c>
      <c r="H127" t="s">
        <v>7077</v>
      </c>
      <c r="I127" t="s">
        <v>4760</v>
      </c>
      <c r="J127">
        <v>1974</v>
      </c>
      <c r="K127" s="34" t="s">
        <v>8862</v>
      </c>
      <c r="M127" s="29" t="str">
        <f t="shared" si="5"/>
        <v>YES</v>
      </c>
      <c r="N127" s="9" t="str">
        <f t="shared" si="6"/>
        <v>NO</v>
      </c>
      <c r="O127" s="9">
        <f t="shared" si="7"/>
        <v>1.0087172936971542</v>
      </c>
      <c r="P127" s="9" t="str">
        <f t="shared" si="9"/>
        <v>YES</v>
      </c>
      <c r="Q127" s="9" t="s">
        <v>4658</v>
      </c>
      <c r="R127" s="30" t="s">
        <v>4658</v>
      </c>
      <c r="T127" t="s">
        <v>4888</v>
      </c>
      <c r="U127">
        <v>111</v>
      </c>
      <c r="V127" t="s">
        <v>4889</v>
      </c>
      <c r="W127">
        <v>1</v>
      </c>
      <c r="X127">
        <v>21</v>
      </c>
      <c r="Y127">
        <v>5</v>
      </c>
      <c r="Z127">
        <v>1</v>
      </c>
      <c r="AA127">
        <v>13855606.395300001</v>
      </c>
      <c r="AB127">
        <v>15836.148506</v>
      </c>
      <c r="AC127">
        <v>720218.92621099995</v>
      </c>
      <c r="AD127">
        <v>856090.58238499996</v>
      </c>
      <c r="AE127" t="s">
        <v>4890</v>
      </c>
      <c r="AF127" t="s">
        <v>7076</v>
      </c>
      <c r="AG127" t="s">
        <v>4723</v>
      </c>
      <c r="AH127" t="str">
        <f t="shared" si="8"/>
        <v>04013111</v>
      </c>
      <c r="AJ127" t="s">
        <v>4723</v>
      </c>
      <c r="AK127" t="s">
        <v>8862</v>
      </c>
      <c r="AL127" t="s">
        <v>4890</v>
      </c>
    </row>
    <row r="128" spans="1:38" x14ac:dyDescent="0.25">
      <c r="A128">
        <v>1239979</v>
      </c>
      <c r="B128">
        <v>1.902266</v>
      </c>
      <c r="C128" t="s">
        <v>2897</v>
      </c>
      <c r="D128" t="s">
        <v>4723</v>
      </c>
      <c r="E128" t="s">
        <v>4756</v>
      </c>
      <c r="F128" t="s">
        <v>6297</v>
      </c>
      <c r="G128" t="s">
        <v>4758</v>
      </c>
      <c r="H128" t="s">
        <v>2898</v>
      </c>
      <c r="I128" t="s">
        <v>4760</v>
      </c>
      <c r="J128">
        <v>2885</v>
      </c>
      <c r="K128" s="34" t="s">
        <v>8863</v>
      </c>
      <c r="M128" s="29" t="str">
        <f t="shared" si="5"/>
        <v>YES</v>
      </c>
      <c r="N128" s="9" t="str">
        <f t="shared" si="6"/>
        <v>YES</v>
      </c>
      <c r="O128" s="9">
        <f t="shared" si="7"/>
        <v>1.0021698454958035</v>
      </c>
      <c r="P128" s="9" t="str">
        <f t="shared" si="9"/>
        <v>YES</v>
      </c>
      <c r="Q128" s="9" t="s">
        <v>4658</v>
      </c>
      <c r="R128" s="30" t="s">
        <v>4658</v>
      </c>
      <c r="T128" t="s">
        <v>8084</v>
      </c>
      <c r="U128">
        <v>1110</v>
      </c>
      <c r="V128" t="s">
        <v>2898</v>
      </c>
      <c r="W128">
        <v>3</v>
      </c>
      <c r="X128">
        <v>6</v>
      </c>
      <c r="Y128">
        <v>3</v>
      </c>
      <c r="Z128">
        <v>3</v>
      </c>
      <c r="AA128">
        <v>52917310.067500003</v>
      </c>
      <c r="AB128">
        <v>32946.8261231</v>
      </c>
      <c r="AC128">
        <v>646778.51667399995</v>
      </c>
      <c r="AD128">
        <v>1039623.87322</v>
      </c>
      <c r="AE128" t="s">
        <v>8085</v>
      </c>
      <c r="AF128" t="s">
        <v>2897</v>
      </c>
      <c r="AG128" t="s">
        <v>4723</v>
      </c>
      <c r="AH128" t="str">
        <f t="shared" si="8"/>
        <v>040131110</v>
      </c>
      <c r="AJ128" t="s">
        <v>4723</v>
      </c>
      <c r="AK128" t="s">
        <v>8863</v>
      </c>
      <c r="AL128" t="s">
        <v>8085</v>
      </c>
    </row>
    <row r="129" spans="1:38" x14ac:dyDescent="0.25">
      <c r="A129">
        <v>1239919</v>
      </c>
      <c r="B129">
        <v>1.3914979999999999</v>
      </c>
      <c r="C129" t="s">
        <v>2891</v>
      </c>
      <c r="D129" t="s">
        <v>4723</v>
      </c>
      <c r="E129" t="s">
        <v>4756</v>
      </c>
      <c r="F129" t="s">
        <v>6297</v>
      </c>
      <c r="G129" t="s">
        <v>2883</v>
      </c>
      <c r="H129" t="s">
        <v>2892</v>
      </c>
      <c r="I129" t="s">
        <v>4760</v>
      </c>
      <c r="J129">
        <v>5660</v>
      </c>
      <c r="K129" s="34" t="s">
        <v>8864</v>
      </c>
      <c r="M129" s="29" t="str">
        <f t="shared" si="5"/>
        <v>YES</v>
      </c>
      <c r="N129" s="9" t="str">
        <f t="shared" si="6"/>
        <v>YES</v>
      </c>
      <c r="O129" s="9">
        <f t="shared" si="7"/>
        <v>0.98772276648120549</v>
      </c>
      <c r="P129" s="9" t="str">
        <f t="shared" si="9"/>
        <v>YES</v>
      </c>
      <c r="Q129" s="9" t="s">
        <v>4658</v>
      </c>
      <c r="R129" s="30" t="s">
        <v>4658</v>
      </c>
      <c r="T129" t="s">
        <v>8086</v>
      </c>
      <c r="U129">
        <v>1111</v>
      </c>
      <c r="V129" t="s">
        <v>2892</v>
      </c>
      <c r="W129">
        <v>3</v>
      </c>
      <c r="X129">
        <v>6</v>
      </c>
      <c r="Y129">
        <v>3</v>
      </c>
      <c r="Z129">
        <v>3</v>
      </c>
      <c r="AA129">
        <v>39274925.272200003</v>
      </c>
      <c r="AB129">
        <v>27305.431565300001</v>
      </c>
      <c r="AC129">
        <v>635987.98579599999</v>
      </c>
      <c r="AD129">
        <v>1038127.5475099999</v>
      </c>
      <c r="AE129" t="s">
        <v>8087</v>
      </c>
      <c r="AF129" t="s">
        <v>2891</v>
      </c>
      <c r="AG129" t="s">
        <v>4723</v>
      </c>
      <c r="AH129" t="str">
        <f t="shared" si="8"/>
        <v>040131111</v>
      </c>
      <c r="AJ129" t="s">
        <v>4723</v>
      </c>
      <c r="AK129" t="s">
        <v>8864</v>
      </c>
      <c r="AL129" t="s">
        <v>8087</v>
      </c>
    </row>
    <row r="130" spans="1:38" x14ac:dyDescent="0.25">
      <c r="A130">
        <v>1206763</v>
      </c>
      <c r="B130">
        <v>2.43825</v>
      </c>
      <c r="C130" t="s">
        <v>6307</v>
      </c>
      <c r="D130" t="s">
        <v>4723</v>
      </c>
      <c r="E130" t="s">
        <v>4756</v>
      </c>
      <c r="F130" t="s">
        <v>6297</v>
      </c>
      <c r="G130" t="s">
        <v>1463</v>
      </c>
      <c r="H130" t="s">
        <v>6308</v>
      </c>
      <c r="I130" t="s">
        <v>4760</v>
      </c>
      <c r="J130">
        <v>4806</v>
      </c>
      <c r="K130" s="34" t="s">
        <v>8865</v>
      </c>
      <c r="M130" s="29" t="str">
        <f t="shared" si="5"/>
        <v>YES</v>
      </c>
      <c r="N130" s="9" t="str">
        <f t="shared" si="6"/>
        <v>YES</v>
      </c>
      <c r="O130" s="9">
        <f t="shared" si="7"/>
        <v>1.0029878102050822</v>
      </c>
      <c r="P130" s="9" t="str">
        <f t="shared" si="9"/>
        <v>YES</v>
      </c>
      <c r="Q130" s="9" t="s">
        <v>4658</v>
      </c>
      <c r="R130" s="30" t="s">
        <v>4658</v>
      </c>
      <c r="T130" t="s">
        <v>8088</v>
      </c>
      <c r="U130">
        <v>1112</v>
      </c>
      <c r="V130" t="s">
        <v>6308</v>
      </c>
      <c r="W130">
        <v>4</v>
      </c>
      <c r="X130">
        <v>4</v>
      </c>
      <c r="Y130">
        <v>3</v>
      </c>
      <c r="Z130">
        <v>4</v>
      </c>
      <c r="AA130">
        <v>67772018.870399997</v>
      </c>
      <c r="AB130">
        <v>38570.292292700004</v>
      </c>
      <c r="AC130">
        <v>626102.66062500002</v>
      </c>
      <c r="AD130">
        <v>990686.16679000005</v>
      </c>
      <c r="AE130" t="s">
        <v>8089</v>
      </c>
      <c r="AF130" t="s">
        <v>6307</v>
      </c>
      <c r="AG130" t="s">
        <v>4723</v>
      </c>
      <c r="AH130" t="str">
        <f t="shared" si="8"/>
        <v>040131112</v>
      </c>
      <c r="AJ130" t="s">
        <v>4723</v>
      </c>
      <c r="AK130" t="s">
        <v>8865</v>
      </c>
      <c r="AL130" t="s">
        <v>8089</v>
      </c>
    </row>
    <row r="131" spans="1:38" x14ac:dyDescent="0.25">
      <c r="A131">
        <v>1206687</v>
      </c>
      <c r="B131">
        <v>3.4961180000000001</v>
      </c>
      <c r="C131" t="s">
        <v>6299</v>
      </c>
      <c r="D131" t="s">
        <v>4723</v>
      </c>
      <c r="E131" t="s">
        <v>4756</v>
      </c>
      <c r="F131" t="s">
        <v>6297</v>
      </c>
      <c r="G131" t="s">
        <v>1463</v>
      </c>
      <c r="H131" t="s">
        <v>6300</v>
      </c>
      <c r="I131" t="s">
        <v>4760</v>
      </c>
      <c r="J131">
        <v>10127</v>
      </c>
      <c r="K131" s="34" t="s">
        <v>8866</v>
      </c>
      <c r="M131" s="29" t="str">
        <f t="shared" ref="M131:M194" si="10">IF(C131=AH131,"YES","NO")</f>
        <v>YES</v>
      </c>
      <c r="N131" s="9" t="str">
        <f t="shared" ref="N131:N194" si="11">IF(H131=V131,"YES","NO")</f>
        <v>YES</v>
      </c>
      <c r="O131" s="9">
        <f t="shared" ref="O131:O194" si="12">(B131*(5280*5280))/AA131</f>
        <v>0.98937680834054276</v>
      </c>
      <c r="P131" s="9" t="str">
        <f t="shared" si="9"/>
        <v>YES</v>
      </c>
      <c r="Q131" s="9" t="s">
        <v>4658</v>
      </c>
      <c r="R131" s="30" t="s">
        <v>4658</v>
      </c>
      <c r="T131" t="s">
        <v>8090</v>
      </c>
      <c r="U131">
        <v>1113</v>
      </c>
      <c r="V131" t="s">
        <v>6300</v>
      </c>
      <c r="W131">
        <v>4</v>
      </c>
      <c r="X131">
        <v>4</v>
      </c>
      <c r="Y131">
        <v>3</v>
      </c>
      <c r="Z131">
        <v>4</v>
      </c>
      <c r="AA131">
        <v>98512695.294200003</v>
      </c>
      <c r="AB131">
        <v>46734.074138999997</v>
      </c>
      <c r="AC131">
        <v>617126.59609600005</v>
      </c>
      <c r="AD131">
        <v>992047.99844800006</v>
      </c>
      <c r="AE131" t="s">
        <v>8091</v>
      </c>
      <c r="AF131" t="s">
        <v>6299</v>
      </c>
      <c r="AG131" t="s">
        <v>4723</v>
      </c>
      <c r="AH131" t="str">
        <f t="shared" ref="AH131:AH194" si="13">CONCATENATE(AG131,U131)</f>
        <v>040131113</v>
      </c>
      <c r="AJ131" t="s">
        <v>4723</v>
      </c>
      <c r="AK131" t="s">
        <v>8866</v>
      </c>
      <c r="AL131" t="s">
        <v>8091</v>
      </c>
    </row>
    <row r="132" spans="1:38" x14ac:dyDescent="0.25">
      <c r="A132">
        <v>335646</v>
      </c>
      <c r="B132">
        <v>1.831914</v>
      </c>
      <c r="C132" t="s">
        <v>3479</v>
      </c>
      <c r="D132" t="s">
        <v>4723</v>
      </c>
      <c r="E132" t="s">
        <v>4756</v>
      </c>
      <c r="F132" t="s">
        <v>1367</v>
      </c>
      <c r="G132" t="s">
        <v>2610</v>
      </c>
      <c r="H132" t="s">
        <v>3480</v>
      </c>
      <c r="I132" t="s">
        <v>4760</v>
      </c>
      <c r="J132">
        <v>3627</v>
      </c>
      <c r="K132" s="34" t="s">
        <v>8867</v>
      </c>
      <c r="M132" s="29" t="str">
        <f t="shared" si="10"/>
        <v>YES</v>
      </c>
      <c r="N132" s="9" t="str">
        <f t="shared" si="11"/>
        <v>YES</v>
      </c>
      <c r="O132" s="9">
        <f t="shared" si="12"/>
        <v>0.99095080507717925</v>
      </c>
      <c r="P132" s="9" t="str">
        <f t="shared" ref="P132:P195" si="14">IF(O132&gt;0.970001,IF(O132&lt;1.02999,"YES","NO"),"NO")</f>
        <v>YES</v>
      </c>
      <c r="Q132" s="9" t="s">
        <v>4658</v>
      </c>
      <c r="R132" s="30" t="s">
        <v>4658</v>
      </c>
      <c r="T132" t="s">
        <v>8092</v>
      </c>
      <c r="U132">
        <v>1114</v>
      </c>
      <c r="V132" t="s">
        <v>3480</v>
      </c>
      <c r="W132">
        <v>2</v>
      </c>
      <c r="X132">
        <v>19</v>
      </c>
      <c r="Y132">
        <v>6</v>
      </c>
      <c r="Z132">
        <v>2</v>
      </c>
      <c r="AA132">
        <v>51537201.439199999</v>
      </c>
      <c r="AB132">
        <v>31428.1590426</v>
      </c>
      <c r="AC132">
        <v>773597.59145399998</v>
      </c>
      <c r="AD132">
        <v>903036.20884099999</v>
      </c>
      <c r="AE132" t="s">
        <v>8093</v>
      </c>
      <c r="AF132" t="s">
        <v>3479</v>
      </c>
      <c r="AG132" t="s">
        <v>4723</v>
      </c>
      <c r="AH132" t="str">
        <f t="shared" si="13"/>
        <v>040131114</v>
      </c>
      <c r="AJ132" t="s">
        <v>4723</v>
      </c>
      <c r="AK132" t="s">
        <v>8867</v>
      </c>
      <c r="AL132" t="s">
        <v>8093</v>
      </c>
    </row>
    <row r="133" spans="1:38" x14ac:dyDescent="0.25">
      <c r="A133">
        <v>369357</v>
      </c>
      <c r="B133">
        <v>2.0438200000000002</v>
      </c>
      <c r="C133" t="s">
        <v>3422</v>
      </c>
      <c r="D133" t="s">
        <v>4723</v>
      </c>
      <c r="E133" t="s">
        <v>4756</v>
      </c>
      <c r="F133" t="s">
        <v>1367</v>
      </c>
      <c r="G133" t="s">
        <v>4758</v>
      </c>
      <c r="H133" t="s">
        <v>3423</v>
      </c>
      <c r="I133" t="s">
        <v>4760</v>
      </c>
      <c r="J133">
        <v>4057</v>
      </c>
      <c r="K133" s="34" t="s">
        <v>8868</v>
      </c>
      <c r="M133" s="29" t="str">
        <f t="shared" si="10"/>
        <v>YES</v>
      </c>
      <c r="N133" s="9" t="str">
        <f t="shared" si="11"/>
        <v>YES</v>
      </c>
      <c r="O133" s="9">
        <f t="shared" si="12"/>
        <v>0.99797113711583374</v>
      </c>
      <c r="P133" s="9" t="str">
        <f t="shared" si="14"/>
        <v>YES</v>
      </c>
      <c r="Q133" s="9" t="s">
        <v>4658</v>
      </c>
      <c r="R133" s="30" t="s">
        <v>4658</v>
      </c>
      <c r="T133" t="s">
        <v>8094</v>
      </c>
      <c r="U133">
        <v>1115</v>
      </c>
      <c r="V133" t="s">
        <v>3423</v>
      </c>
      <c r="W133">
        <v>2</v>
      </c>
      <c r="X133">
        <v>19</v>
      </c>
      <c r="Y133">
        <v>6</v>
      </c>
      <c r="Z133">
        <v>2</v>
      </c>
      <c r="AA133">
        <v>57094267.929099999</v>
      </c>
      <c r="AB133">
        <v>37545.153596999997</v>
      </c>
      <c r="AC133">
        <v>788853.58050299995</v>
      </c>
      <c r="AD133">
        <v>889609.52046300005</v>
      </c>
      <c r="AE133" t="s">
        <v>8095</v>
      </c>
      <c r="AF133" t="s">
        <v>3422</v>
      </c>
      <c r="AG133" t="s">
        <v>4723</v>
      </c>
      <c r="AH133" t="str">
        <f t="shared" si="13"/>
        <v>040131115</v>
      </c>
      <c r="AJ133" t="s">
        <v>4723</v>
      </c>
      <c r="AK133" t="s">
        <v>8868</v>
      </c>
      <c r="AL133" t="s">
        <v>8095</v>
      </c>
    </row>
    <row r="134" spans="1:38" x14ac:dyDescent="0.25">
      <c r="A134">
        <v>303802</v>
      </c>
      <c r="B134">
        <v>1.2786569999999999</v>
      </c>
      <c r="C134" t="s">
        <v>3778</v>
      </c>
      <c r="D134" t="s">
        <v>4723</v>
      </c>
      <c r="E134" t="s">
        <v>4756</v>
      </c>
      <c r="F134" t="s">
        <v>1367</v>
      </c>
      <c r="G134" t="s">
        <v>4758</v>
      </c>
      <c r="H134" t="s">
        <v>3779</v>
      </c>
      <c r="I134" t="s">
        <v>4760</v>
      </c>
      <c r="J134">
        <v>4977</v>
      </c>
      <c r="K134" s="34" t="s">
        <v>8869</v>
      </c>
      <c r="M134" s="29" t="str">
        <f t="shared" si="10"/>
        <v>YES</v>
      </c>
      <c r="N134" s="9" t="str">
        <f t="shared" si="11"/>
        <v>YES</v>
      </c>
      <c r="O134" s="9">
        <f t="shared" si="12"/>
        <v>1.0079945008655913</v>
      </c>
      <c r="P134" s="9" t="str">
        <f t="shared" si="14"/>
        <v>YES</v>
      </c>
      <c r="Q134" s="9" t="s">
        <v>4658</v>
      </c>
      <c r="R134" s="30" t="s">
        <v>4658</v>
      </c>
      <c r="T134" t="s">
        <v>8096</v>
      </c>
      <c r="U134">
        <v>1116</v>
      </c>
      <c r="V134" t="s">
        <v>3779</v>
      </c>
      <c r="W134">
        <v>2</v>
      </c>
      <c r="X134">
        <v>19</v>
      </c>
      <c r="Y134">
        <v>6</v>
      </c>
      <c r="Z134">
        <v>2</v>
      </c>
      <c r="AA134">
        <v>35364192.243299998</v>
      </c>
      <c r="AB134">
        <v>33576.831326500003</v>
      </c>
      <c r="AC134">
        <v>762261.35262400005</v>
      </c>
      <c r="AD134">
        <v>868942.24668099999</v>
      </c>
      <c r="AE134" t="s">
        <v>8097</v>
      </c>
      <c r="AF134" t="s">
        <v>3778</v>
      </c>
      <c r="AG134" t="s">
        <v>4723</v>
      </c>
      <c r="AH134" t="str">
        <f t="shared" si="13"/>
        <v>040131116</v>
      </c>
      <c r="AJ134" t="s">
        <v>4723</v>
      </c>
      <c r="AK134" t="s">
        <v>8869</v>
      </c>
      <c r="AL134" t="s">
        <v>8097</v>
      </c>
    </row>
    <row r="135" spans="1:38" x14ac:dyDescent="0.25">
      <c r="A135">
        <v>1070288</v>
      </c>
      <c r="B135">
        <v>0.70710499999999998</v>
      </c>
      <c r="C135" t="s">
        <v>2402</v>
      </c>
      <c r="D135" t="s">
        <v>4723</v>
      </c>
      <c r="E135" t="s">
        <v>4756</v>
      </c>
      <c r="F135" t="s">
        <v>6297</v>
      </c>
      <c r="G135" t="s">
        <v>4758</v>
      </c>
      <c r="H135" t="s">
        <v>2403</v>
      </c>
      <c r="I135" t="s">
        <v>4760</v>
      </c>
      <c r="J135">
        <v>3486</v>
      </c>
      <c r="K135" s="34" t="s">
        <v>8870</v>
      </c>
      <c r="M135" s="29" t="str">
        <f t="shared" si="10"/>
        <v>YES</v>
      </c>
      <c r="N135" s="9" t="str">
        <f t="shared" si="11"/>
        <v>YES</v>
      </c>
      <c r="O135" s="9">
        <f t="shared" si="12"/>
        <v>1.0118928302422374</v>
      </c>
      <c r="P135" s="9" t="str">
        <f t="shared" si="14"/>
        <v>YES</v>
      </c>
      <c r="Q135" s="9" t="s">
        <v>4658</v>
      </c>
      <c r="R135" s="30" t="s">
        <v>4658</v>
      </c>
      <c r="T135" t="s">
        <v>8098</v>
      </c>
      <c r="U135">
        <v>1117</v>
      </c>
      <c r="V135" t="s">
        <v>2403</v>
      </c>
      <c r="W135">
        <v>4</v>
      </c>
      <c r="X135">
        <v>4</v>
      </c>
      <c r="Y135">
        <v>2</v>
      </c>
      <c r="Z135">
        <v>4</v>
      </c>
      <c r="AA135">
        <v>19481268.611499999</v>
      </c>
      <c r="AB135">
        <v>19965.990695299999</v>
      </c>
      <c r="AC135">
        <v>604072.53487199999</v>
      </c>
      <c r="AD135">
        <v>973286.73878100002</v>
      </c>
      <c r="AE135" t="s">
        <v>8099</v>
      </c>
      <c r="AF135" t="s">
        <v>2402</v>
      </c>
      <c r="AG135" t="s">
        <v>4723</v>
      </c>
      <c r="AH135" t="str">
        <f t="shared" si="13"/>
        <v>040131117</v>
      </c>
      <c r="AJ135" t="s">
        <v>4723</v>
      </c>
      <c r="AK135" t="s">
        <v>8870</v>
      </c>
      <c r="AL135" t="s">
        <v>8099</v>
      </c>
    </row>
    <row r="136" spans="1:38" x14ac:dyDescent="0.25">
      <c r="A136">
        <v>303881</v>
      </c>
      <c r="B136">
        <v>0.98164499999999999</v>
      </c>
      <c r="C136" t="s">
        <v>3786</v>
      </c>
      <c r="D136" t="s">
        <v>4723</v>
      </c>
      <c r="E136" t="s">
        <v>4756</v>
      </c>
      <c r="F136" t="s">
        <v>1367</v>
      </c>
      <c r="G136" t="s">
        <v>4758</v>
      </c>
      <c r="H136" t="s">
        <v>3787</v>
      </c>
      <c r="I136" t="s">
        <v>4760</v>
      </c>
      <c r="J136">
        <v>4237</v>
      </c>
      <c r="K136" s="34" t="s">
        <v>8871</v>
      </c>
      <c r="M136" s="29" t="str">
        <f t="shared" si="10"/>
        <v>YES</v>
      </c>
      <c r="N136" s="9" t="str">
        <f t="shared" si="11"/>
        <v>YES</v>
      </c>
      <c r="O136" s="9">
        <f t="shared" si="12"/>
        <v>0.98638673480817718</v>
      </c>
      <c r="P136" s="9" t="str">
        <f t="shared" si="14"/>
        <v>YES</v>
      </c>
      <c r="Q136" s="9" t="s">
        <v>4658</v>
      </c>
      <c r="R136" s="30" t="s">
        <v>4658</v>
      </c>
      <c r="T136" t="s">
        <v>8100</v>
      </c>
      <c r="U136">
        <v>1118</v>
      </c>
      <c r="V136" t="s">
        <v>3787</v>
      </c>
      <c r="W136">
        <v>2</v>
      </c>
      <c r="X136">
        <v>22</v>
      </c>
      <c r="Y136">
        <v>6</v>
      </c>
      <c r="Z136">
        <v>2</v>
      </c>
      <c r="AA136">
        <v>27744383.619800001</v>
      </c>
      <c r="AB136">
        <v>21014.681662999999</v>
      </c>
      <c r="AC136">
        <v>767265.41720599995</v>
      </c>
      <c r="AD136">
        <v>863027.30688499997</v>
      </c>
      <c r="AE136" t="s">
        <v>8101</v>
      </c>
      <c r="AF136" t="s">
        <v>3786</v>
      </c>
      <c r="AG136" t="s">
        <v>4723</v>
      </c>
      <c r="AH136" t="str">
        <f t="shared" si="13"/>
        <v>040131118</v>
      </c>
      <c r="AJ136" t="s">
        <v>4723</v>
      </c>
      <c r="AK136" t="s">
        <v>8871</v>
      </c>
      <c r="AL136" t="s">
        <v>8101</v>
      </c>
    </row>
    <row r="137" spans="1:38" x14ac:dyDescent="0.25">
      <c r="A137">
        <v>347304</v>
      </c>
      <c r="B137">
        <v>1.581812</v>
      </c>
      <c r="C137" t="s">
        <v>3711</v>
      </c>
      <c r="D137" t="s">
        <v>4723</v>
      </c>
      <c r="E137" t="s">
        <v>4756</v>
      </c>
      <c r="F137" t="s">
        <v>4758</v>
      </c>
      <c r="G137" t="s">
        <v>4758</v>
      </c>
      <c r="H137" t="s">
        <v>3712</v>
      </c>
      <c r="I137" t="s">
        <v>4760</v>
      </c>
      <c r="J137">
        <v>4528</v>
      </c>
      <c r="K137" s="34" t="s">
        <v>8872</v>
      </c>
      <c r="M137" s="29" t="str">
        <f t="shared" si="10"/>
        <v>YES</v>
      </c>
      <c r="N137" s="9" t="str">
        <f t="shared" si="11"/>
        <v>YES</v>
      </c>
      <c r="O137" s="9">
        <f t="shared" si="12"/>
        <v>1.0075362365071605</v>
      </c>
      <c r="P137" s="9" t="str">
        <f t="shared" si="14"/>
        <v>YES</v>
      </c>
      <c r="Q137" s="9" t="s">
        <v>4658</v>
      </c>
      <c r="R137" s="30" t="s">
        <v>4658</v>
      </c>
      <c r="T137" t="s">
        <v>8102</v>
      </c>
      <c r="U137">
        <v>1119</v>
      </c>
      <c r="V137" t="s">
        <v>3712</v>
      </c>
      <c r="W137">
        <v>1</v>
      </c>
      <c r="X137">
        <v>22</v>
      </c>
      <c r="Y137">
        <v>6</v>
      </c>
      <c r="Z137">
        <v>1</v>
      </c>
      <c r="AA137">
        <v>43768537.609800003</v>
      </c>
      <c r="AB137">
        <v>39101.296740899998</v>
      </c>
      <c r="AC137">
        <v>784324.41732400004</v>
      </c>
      <c r="AD137">
        <v>858069.07295900001</v>
      </c>
      <c r="AE137" t="s">
        <v>8103</v>
      </c>
      <c r="AF137" t="s">
        <v>3711</v>
      </c>
      <c r="AG137" t="s">
        <v>4723</v>
      </c>
      <c r="AH137" t="str">
        <f t="shared" si="13"/>
        <v>040131119</v>
      </c>
      <c r="AJ137" t="s">
        <v>4723</v>
      </c>
      <c r="AK137" t="s">
        <v>8872</v>
      </c>
      <c r="AL137" t="s">
        <v>8103</v>
      </c>
    </row>
    <row r="138" spans="1:38" x14ac:dyDescent="0.25">
      <c r="A138">
        <v>263288</v>
      </c>
      <c r="B138">
        <v>1.004702</v>
      </c>
      <c r="C138" t="s">
        <v>7086</v>
      </c>
      <c r="D138" t="s">
        <v>4723</v>
      </c>
      <c r="E138" t="s">
        <v>4756</v>
      </c>
      <c r="F138" t="s">
        <v>1367</v>
      </c>
      <c r="G138" t="s">
        <v>4758</v>
      </c>
      <c r="H138" t="s">
        <v>7087</v>
      </c>
      <c r="I138" t="s">
        <v>4760</v>
      </c>
      <c r="J138">
        <v>2679</v>
      </c>
      <c r="K138" s="34" t="s">
        <v>8873</v>
      </c>
      <c r="M138" s="29" t="str">
        <f t="shared" si="10"/>
        <v>YES</v>
      </c>
      <c r="N138" s="9" t="str">
        <f t="shared" si="11"/>
        <v>NO</v>
      </c>
      <c r="O138" s="9">
        <f t="shared" si="12"/>
        <v>1.0157993236148872</v>
      </c>
      <c r="P138" s="9" t="str">
        <f t="shared" si="14"/>
        <v>YES</v>
      </c>
      <c r="Q138" s="9" t="s">
        <v>4658</v>
      </c>
      <c r="R138" s="30" t="s">
        <v>4658</v>
      </c>
      <c r="T138" t="s">
        <v>4891</v>
      </c>
      <c r="U138">
        <v>112</v>
      </c>
      <c r="V138" t="s">
        <v>4892</v>
      </c>
      <c r="W138">
        <v>1</v>
      </c>
      <c r="X138">
        <v>20</v>
      </c>
      <c r="Y138">
        <v>5</v>
      </c>
      <c r="Z138">
        <v>1</v>
      </c>
      <c r="AA138">
        <v>27573836.2742</v>
      </c>
      <c r="AB138">
        <v>20983.839257700001</v>
      </c>
      <c r="AC138">
        <v>709657.44619599998</v>
      </c>
      <c r="AD138">
        <v>852053.090555</v>
      </c>
      <c r="AE138" t="s">
        <v>4893</v>
      </c>
      <c r="AF138" t="s">
        <v>7086</v>
      </c>
      <c r="AG138" t="s">
        <v>4723</v>
      </c>
      <c r="AH138" t="str">
        <f t="shared" si="13"/>
        <v>04013112</v>
      </c>
      <c r="AJ138" t="s">
        <v>4723</v>
      </c>
      <c r="AK138" t="s">
        <v>8873</v>
      </c>
      <c r="AL138" t="s">
        <v>4893</v>
      </c>
    </row>
    <row r="139" spans="1:38" x14ac:dyDescent="0.25">
      <c r="A139">
        <v>347480</v>
      </c>
      <c r="B139">
        <v>1.998297</v>
      </c>
      <c r="C139" t="s">
        <v>3729</v>
      </c>
      <c r="D139" t="s">
        <v>4723</v>
      </c>
      <c r="E139" t="s">
        <v>4756</v>
      </c>
      <c r="F139" t="s">
        <v>1367</v>
      </c>
      <c r="G139" t="s">
        <v>4758</v>
      </c>
      <c r="H139" t="s">
        <v>3730</v>
      </c>
      <c r="I139" t="s">
        <v>4760</v>
      </c>
      <c r="J139">
        <v>4259</v>
      </c>
      <c r="K139" s="34" t="s">
        <v>8874</v>
      </c>
      <c r="M139" s="29" t="str">
        <f t="shared" si="10"/>
        <v>YES</v>
      </c>
      <c r="N139" s="9" t="str">
        <f t="shared" si="11"/>
        <v>YES</v>
      </c>
      <c r="O139" s="9">
        <f t="shared" si="12"/>
        <v>1.0000486384815899</v>
      </c>
      <c r="P139" s="9" t="str">
        <f t="shared" si="14"/>
        <v>YES</v>
      </c>
      <c r="Q139" s="9" t="s">
        <v>4658</v>
      </c>
      <c r="R139" s="30" t="s">
        <v>4658</v>
      </c>
      <c r="T139" t="s">
        <v>4606</v>
      </c>
      <c r="U139">
        <v>1120</v>
      </c>
      <c r="V139" t="s">
        <v>3730</v>
      </c>
      <c r="W139">
        <v>1</v>
      </c>
      <c r="X139">
        <v>22</v>
      </c>
      <c r="Y139">
        <v>6</v>
      </c>
      <c r="Z139">
        <v>1</v>
      </c>
      <c r="AA139">
        <v>55706613.599699996</v>
      </c>
      <c r="AB139">
        <v>31750.508903099999</v>
      </c>
      <c r="AC139">
        <v>798911.87357099995</v>
      </c>
      <c r="AD139">
        <v>860251.88433999999</v>
      </c>
      <c r="AE139" t="s">
        <v>8104</v>
      </c>
      <c r="AF139" t="s">
        <v>3729</v>
      </c>
      <c r="AG139" t="s">
        <v>4723</v>
      </c>
      <c r="AH139" t="str">
        <f t="shared" si="13"/>
        <v>040131120</v>
      </c>
      <c r="AJ139" t="s">
        <v>4723</v>
      </c>
      <c r="AK139" t="s">
        <v>8874</v>
      </c>
      <c r="AL139" t="s">
        <v>8104</v>
      </c>
    </row>
    <row r="140" spans="1:38" x14ac:dyDescent="0.25">
      <c r="A140">
        <v>347108</v>
      </c>
      <c r="B140">
        <v>0.995143</v>
      </c>
      <c r="C140" t="s">
        <v>3691</v>
      </c>
      <c r="D140" t="s">
        <v>4723</v>
      </c>
      <c r="E140" t="s">
        <v>4756</v>
      </c>
      <c r="F140" t="s">
        <v>1367</v>
      </c>
      <c r="G140" t="s">
        <v>4758</v>
      </c>
      <c r="H140" t="s">
        <v>3692</v>
      </c>
      <c r="I140" t="s">
        <v>4760</v>
      </c>
      <c r="J140">
        <v>2757</v>
      </c>
      <c r="K140" s="34" t="s">
        <v>8875</v>
      </c>
      <c r="M140" s="29" t="str">
        <f t="shared" si="10"/>
        <v>YES</v>
      </c>
      <c r="N140" s="9" t="str">
        <f t="shared" si="11"/>
        <v>YES</v>
      </c>
      <c r="O140" s="9">
        <f t="shared" si="12"/>
        <v>0.99977112652786149</v>
      </c>
      <c r="P140" s="9" t="str">
        <f t="shared" si="14"/>
        <v>YES</v>
      </c>
      <c r="Q140" s="9" t="s">
        <v>4658</v>
      </c>
      <c r="R140" s="30" t="s">
        <v>4658</v>
      </c>
      <c r="T140" t="s">
        <v>8105</v>
      </c>
      <c r="U140">
        <v>1121</v>
      </c>
      <c r="V140" t="s">
        <v>3692</v>
      </c>
      <c r="W140">
        <v>1</v>
      </c>
      <c r="X140">
        <v>22</v>
      </c>
      <c r="Y140">
        <v>6</v>
      </c>
      <c r="Z140">
        <v>1</v>
      </c>
      <c r="AA140">
        <v>27749345.700300001</v>
      </c>
      <c r="AB140">
        <v>21060.295204800001</v>
      </c>
      <c r="AC140">
        <v>788386.23400399997</v>
      </c>
      <c r="AD140">
        <v>857664.59910300002</v>
      </c>
      <c r="AE140" t="s">
        <v>8106</v>
      </c>
      <c r="AF140" t="s">
        <v>3691</v>
      </c>
      <c r="AG140" t="s">
        <v>4723</v>
      </c>
      <c r="AH140" t="str">
        <f t="shared" si="13"/>
        <v>040131121</v>
      </c>
      <c r="AJ140" t="s">
        <v>4723</v>
      </c>
      <c r="AK140" t="s">
        <v>8875</v>
      </c>
      <c r="AL140" t="s">
        <v>8106</v>
      </c>
    </row>
    <row r="141" spans="1:38" x14ac:dyDescent="0.25">
      <c r="A141">
        <v>347364</v>
      </c>
      <c r="B141">
        <v>1.0699650000000001</v>
      </c>
      <c r="C141" t="s">
        <v>3717</v>
      </c>
      <c r="D141" t="s">
        <v>4723</v>
      </c>
      <c r="E141" t="s">
        <v>4756</v>
      </c>
      <c r="F141" t="s">
        <v>1367</v>
      </c>
      <c r="G141" t="s">
        <v>4758</v>
      </c>
      <c r="H141" t="s">
        <v>3718</v>
      </c>
      <c r="I141" t="s">
        <v>4760</v>
      </c>
      <c r="J141">
        <v>3332</v>
      </c>
      <c r="K141" s="34" t="s">
        <v>8876</v>
      </c>
      <c r="M141" s="29" t="str">
        <f t="shared" si="10"/>
        <v>YES</v>
      </c>
      <c r="N141" s="9" t="str">
        <f t="shared" si="11"/>
        <v>YES</v>
      </c>
      <c r="O141" s="9">
        <f t="shared" si="12"/>
        <v>1.000493092034122</v>
      </c>
      <c r="P141" s="9" t="str">
        <f t="shared" si="14"/>
        <v>YES</v>
      </c>
      <c r="Q141" s="9" t="s">
        <v>4658</v>
      </c>
      <c r="R141" s="30" t="s">
        <v>4658</v>
      </c>
      <c r="T141" t="s">
        <v>8107</v>
      </c>
      <c r="U141">
        <v>1122</v>
      </c>
      <c r="V141" t="s">
        <v>3718</v>
      </c>
      <c r="W141">
        <v>2</v>
      </c>
      <c r="X141">
        <v>22</v>
      </c>
      <c r="Y141">
        <v>6</v>
      </c>
      <c r="Z141">
        <v>2</v>
      </c>
      <c r="AA141">
        <v>29814211.105999999</v>
      </c>
      <c r="AB141">
        <v>27447.5022422</v>
      </c>
      <c r="AC141">
        <v>791504.15884199995</v>
      </c>
      <c r="AD141">
        <v>866962.96881999995</v>
      </c>
      <c r="AE141" t="s">
        <v>8108</v>
      </c>
      <c r="AF141" t="s">
        <v>3717</v>
      </c>
      <c r="AG141" t="s">
        <v>4723</v>
      </c>
      <c r="AH141" t="str">
        <f t="shared" si="13"/>
        <v>040131122</v>
      </c>
      <c r="AJ141" t="s">
        <v>4723</v>
      </c>
      <c r="AK141" t="s">
        <v>8876</v>
      </c>
      <c r="AL141" t="s">
        <v>8108</v>
      </c>
    </row>
    <row r="142" spans="1:38" x14ac:dyDescent="0.25">
      <c r="A142">
        <v>1099356</v>
      </c>
      <c r="B142">
        <v>1.0679670000000001</v>
      </c>
      <c r="C142" t="s">
        <v>2819</v>
      </c>
      <c r="D142" t="s">
        <v>4723</v>
      </c>
      <c r="E142" t="s">
        <v>4756</v>
      </c>
      <c r="F142" t="s">
        <v>6297</v>
      </c>
      <c r="G142" t="s">
        <v>4758</v>
      </c>
      <c r="H142" t="s">
        <v>2820</v>
      </c>
      <c r="I142" t="s">
        <v>4760</v>
      </c>
      <c r="J142">
        <v>1623</v>
      </c>
      <c r="K142" s="34" t="s">
        <v>8877</v>
      </c>
      <c r="M142" s="29" t="str">
        <f t="shared" si="10"/>
        <v>YES</v>
      </c>
      <c r="N142" s="9" t="str">
        <f t="shared" si="11"/>
        <v>YES</v>
      </c>
      <c r="O142" s="9">
        <f t="shared" si="12"/>
        <v>0.99825589677643645</v>
      </c>
      <c r="P142" s="9" t="str">
        <f t="shared" si="14"/>
        <v>YES</v>
      </c>
      <c r="Q142" s="9" t="s">
        <v>4658</v>
      </c>
      <c r="R142" s="30" t="s">
        <v>4658</v>
      </c>
      <c r="T142" t="s">
        <v>8109</v>
      </c>
      <c r="U142">
        <v>1123</v>
      </c>
      <c r="V142" t="s">
        <v>2820</v>
      </c>
      <c r="W142">
        <v>4</v>
      </c>
      <c r="X142">
        <v>4</v>
      </c>
      <c r="Y142">
        <v>2</v>
      </c>
      <c r="Z142">
        <v>4</v>
      </c>
      <c r="AA142">
        <v>29825229.491700001</v>
      </c>
      <c r="AB142">
        <v>30234.184120099999</v>
      </c>
      <c r="AC142">
        <v>597181.11182300001</v>
      </c>
      <c r="AD142">
        <v>982445.03216599999</v>
      </c>
      <c r="AE142" t="s">
        <v>8110</v>
      </c>
      <c r="AF142" t="s">
        <v>2819</v>
      </c>
      <c r="AG142" t="s">
        <v>4723</v>
      </c>
      <c r="AH142" t="str">
        <f t="shared" si="13"/>
        <v>040131123</v>
      </c>
      <c r="AJ142" t="s">
        <v>4723</v>
      </c>
      <c r="AK142" t="s">
        <v>8877</v>
      </c>
      <c r="AL142" t="s">
        <v>8110</v>
      </c>
    </row>
    <row r="143" spans="1:38" x14ac:dyDescent="0.25">
      <c r="A143">
        <v>1099439</v>
      </c>
      <c r="B143">
        <v>2.7591619999999999</v>
      </c>
      <c r="C143" t="s">
        <v>2826</v>
      </c>
      <c r="D143" t="s">
        <v>4723</v>
      </c>
      <c r="E143" t="s">
        <v>4756</v>
      </c>
      <c r="F143" t="s">
        <v>6297</v>
      </c>
      <c r="G143" t="s">
        <v>2348</v>
      </c>
      <c r="H143" t="s">
        <v>2827</v>
      </c>
      <c r="I143" t="s">
        <v>4760</v>
      </c>
      <c r="J143">
        <v>5691</v>
      </c>
      <c r="K143" s="34" t="s">
        <v>8878</v>
      </c>
      <c r="M143" s="29" t="str">
        <f t="shared" si="10"/>
        <v>YES</v>
      </c>
      <c r="N143" s="9" t="str">
        <f t="shared" si="11"/>
        <v>YES</v>
      </c>
      <c r="O143" s="9">
        <f t="shared" si="12"/>
        <v>0.99831851169984698</v>
      </c>
      <c r="P143" s="9" t="str">
        <f t="shared" si="14"/>
        <v>YES</v>
      </c>
      <c r="Q143" s="9" t="s">
        <v>4658</v>
      </c>
      <c r="R143" s="30" t="s">
        <v>4658</v>
      </c>
      <c r="T143" t="s">
        <v>8111</v>
      </c>
      <c r="U143">
        <v>1124</v>
      </c>
      <c r="V143" t="s">
        <v>2827</v>
      </c>
      <c r="W143">
        <v>4</v>
      </c>
      <c r="X143">
        <v>4</v>
      </c>
      <c r="Y143">
        <v>2</v>
      </c>
      <c r="Z143">
        <v>4</v>
      </c>
      <c r="AA143">
        <v>77050581.552200004</v>
      </c>
      <c r="AB143">
        <v>43063.166379399998</v>
      </c>
      <c r="AC143">
        <v>598961.76084500004</v>
      </c>
      <c r="AD143">
        <v>993014.50555899995</v>
      </c>
      <c r="AE143" t="s">
        <v>8112</v>
      </c>
      <c r="AF143" t="s">
        <v>2826</v>
      </c>
      <c r="AG143" t="s">
        <v>4723</v>
      </c>
      <c r="AH143" t="str">
        <f t="shared" si="13"/>
        <v>040131124</v>
      </c>
      <c r="AJ143" t="s">
        <v>4723</v>
      </c>
      <c r="AK143" t="s">
        <v>8878</v>
      </c>
      <c r="AL143" t="s">
        <v>8112</v>
      </c>
    </row>
    <row r="144" spans="1:38" x14ac:dyDescent="0.25">
      <c r="A144">
        <v>1099536</v>
      </c>
      <c r="B144">
        <v>10.739254000000001</v>
      </c>
      <c r="C144" t="s">
        <v>2836</v>
      </c>
      <c r="D144" t="s">
        <v>4723</v>
      </c>
      <c r="E144" t="s">
        <v>4756</v>
      </c>
      <c r="F144" t="s">
        <v>6297</v>
      </c>
      <c r="G144" t="s">
        <v>4758</v>
      </c>
      <c r="H144" t="s">
        <v>2837</v>
      </c>
      <c r="I144" t="s">
        <v>4760</v>
      </c>
      <c r="J144">
        <v>3448</v>
      </c>
      <c r="K144" s="34" t="s">
        <v>8879</v>
      </c>
      <c r="M144" s="29" t="str">
        <f t="shared" si="10"/>
        <v>YES</v>
      </c>
      <c r="N144" s="9" t="str">
        <f t="shared" si="11"/>
        <v>YES</v>
      </c>
      <c r="O144" s="9">
        <f t="shared" si="12"/>
        <v>1.0021012618580416</v>
      </c>
      <c r="P144" s="9" t="str">
        <f t="shared" si="14"/>
        <v>YES</v>
      </c>
      <c r="Q144" s="9" t="s">
        <v>4658</v>
      </c>
      <c r="R144" s="30" t="s">
        <v>4658</v>
      </c>
      <c r="T144" t="s">
        <v>8113</v>
      </c>
      <c r="U144">
        <v>1125</v>
      </c>
      <c r="V144" t="s">
        <v>2837</v>
      </c>
      <c r="W144">
        <v>4</v>
      </c>
      <c r="X144">
        <v>4</v>
      </c>
      <c r="Y144">
        <v>2</v>
      </c>
      <c r="Z144">
        <v>4</v>
      </c>
      <c r="AA144">
        <v>298765434.30199999</v>
      </c>
      <c r="AB144">
        <v>91422.126770200004</v>
      </c>
      <c r="AC144">
        <v>605097.44310399995</v>
      </c>
      <c r="AD144">
        <v>1004436.29484</v>
      </c>
      <c r="AE144" t="s">
        <v>8114</v>
      </c>
      <c r="AF144" t="s">
        <v>2836</v>
      </c>
      <c r="AG144" t="s">
        <v>4723</v>
      </c>
      <c r="AH144" t="str">
        <f t="shared" si="13"/>
        <v>040131125</v>
      </c>
      <c r="AJ144" t="s">
        <v>4723</v>
      </c>
      <c r="AK144" t="s">
        <v>8879</v>
      </c>
      <c r="AL144" t="s">
        <v>8114</v>
      </c>
    </row>
    <row r="145" spans="1:38" x14ac:dyDescent="0.25">
      <c r="A145">
        <v>1099332</v>
      </c>
      <c r="B145">
        <v>5.06928</v>
      </c>
      <c r="C145" t="s">
        <v>2817</v>
      </c>
      <c r="D145" t="s">
        <v>4723</v>
      </c>
      <c r="E145" t="s">
        <v>4756</v>
      </c>
      <c r="F145" t="s">
        <v>4758</v>
      </c>
      <c r="G145" t="s">
        <v>4758</v>
      </c>
      <c r="H145" t="s">
        <v>2818</v>
      </c>
      <c r="I145" t="s">
        <v>4760</v>
      </c>
      <c r="J145">
        <v>6786</v>
      </c>
      <c r="K145" s="34" t="s">
        <v>8880</v>
      </c>
      <c r="M145" s="29" t="str">
        <f t="shared" si="10"/>
        <v>YES</v>
      </c>
      <c r="N145" s="9" t="str">
        <f t="shared" si="11"/>
        <v>YES</v>
      </c>
      <c r="O145" s="9">
        <f t="shared" si="12"/>
        <v>1.001680997319683</v>
      </c>
      <c r="P145" s="9" t="str">
        <f t="shared" si="14"/>
        <v>YES</v>
      </c>
      <c r="Q145" s="9" t="s">
        <v>4658</v>
      </c>
      <c r="R145" s="30" t="s">
        <v>4658</v>
      </c>
      <c r="T145" t="s">
        <v>8115</v>
      </c>
      <c r="U145">
        <v>1126</v>
      </c>
      <c r="V145" t="s">
        <v>2818</v>
      </c>
      <c r="W145">
        <v>4</v>
      </c>
      <c r="X145">
        <v>4</v>
      </c>
      <c r="Y145">
        <v>2</v>
      </c>
      <c r="Z145">
        <v>4</v>
      </c>
      <c r="AA145">
        <v>141086249.94400001</v>
      </c>
      <c r="AB145">
        <v>58481.155570299998</v>
      </c>
      <c r="AC145">
        <v>587814.64014399995</v>
      </c>
      <c r="AD145">
        <v>979298.64823100006</v>
      </c>
      <c r="AE145" t="s">
        <v>8116</v>
      </c>
      <c r="AF145" t="s">
        <v>2817</v>
      </c>
      <c r="AG145" t="s">
        <v>4723</v>
      </c>
      <c r="AH145" t="str">
        <f t="shared" si="13"/>
        <v>040131126</v>
      </c>
      <c r="AJ145" t="s">
        <v>4723</v>
      </c>
      <c r="AK145" t="s">
        <v>8880</v>
      </c>
      <c r="AL145" t="s">
        <v>8116</v>
      </c>
    </row>
    <row r="146" spans="1:38" x14ac:dyDescent="0.25">
      <c r="A146">
        <v>1069732</v>
      </c>
      <c r="B146">
        <v>0.46792899999999998</v>
      </c>
      <c r="C146" t="s">
        <v>2347</v>
      </c>
      <c r="D146" t="s">
        <v>4723</v>
      </c>
      <c r="E146" t="s">
        <v>4756</v>
      </c>
      <c r="F146" t="s">
        <v>6297</v>
      </c>
      <c r="G146" t="s">
        <v>2348</v>
      </c>
      <c r="H146" t="s">
        <v>2349</v>
      </c>
      <c r="I146" t="s">
        <v>4760</v>
      </c>
      <c r="J146">
        <v>2870</v>
      </c>
      <c r="K146" s="34" t="s">
        <v>8881</v>
      </c>
      <c r="M146" s="29" t="str">
        <f t="shared" si="10"/>
        <v>YES</v>
      </c>
      <c r="N146" s="9" t="str">
        <f t="shared" si="11"/>
        <v>YES</v>
      </c>
      <c r="O146" s="9">
        <f t="shared" si="12"/>
        <v>0.9925777853184734</v>
      </c>
      <c r="P146" s="9" t="str">
        <f t="shared" si="14"/>
        <v>YES</v>
      </c>
      <c r="Q146" s="9" t="s">
        <v>4658</v>
      </c>
      <c r="R146" s="30" t="s">
        <v>4658</v>
      </c>
      <c r="T146" t="s">
        <v>8117</v>
      </c>
      <c r="U146">
        <v>1127</v>
      </c>
      <c r="V146" t="s">
        <v>2349</v>
      </c>
      <c r="W146">
        <v>4</v>
      </c>
      <c r="X146">
        <v>4</v>
      </c>
      <c r="Y146">
        <v>2</v>
      </c>
      <c r="Z146">
        <v>4</v>
      </c>
      <c r="AA146">
        <v>13142659.4737</v>
      </c>
      <c r="AB146">
        <v>15183.5606155</v>
      </c>
      <c r="AC146">
        <v>591904.71410800004</v>
      </c>
      <c r="AD146">
        <v>971773.66527400003</v>
      </c>
      <c r="AE146" t="s">
        <v>8118</v>
      </c>
      <c r="AF146" t="s">
        <v>2347</v>
      </c>
      <c r="AG146" t="s">
        <v>4723</v>
      </c>
      <c r="AH146" t="str">
        <f t="shared" si="13"/>
        <v>040131127</v>
      </c>
      <c r="AJ146" t="s">
        <v>4723</v>
      </c>
      <c r="AK146" t="s">
        <v>8881</v>
      </c>
      <c r="AL146" t="s">
        <v>8118</v>
      </c>
    </row>
    <row r="147" spans="1:38" x14ac:dyDescent="0.25">
      <c r="A147">
        <v>1099377</v>
      </c>
      <c r="B147">
        <v>2.2691490000000001</v>
      </c>
      <c r="C147" t="s">
        <v>2821</v>
      </c>
      <c r="D147" t="s">
        <v>4723</v>
      </c>
      <c r="E147" t="s">
        <v>4756</v>
      </c>
      <c r="F147" t="s">
        <v>6297</v>
      </c>
      <c r="G147" t="s">
        <v>4758</v>
      </c>
      <c r="H147" t="s">
        <v>2822</v>
      </c>
      <c r="I147" t="s">
        <v>4760</v>
      </c>
      <c r="J147">
        <v>582</v>
      </c>
      <c r="K147" s="34" t="s">
        <v>8882</v>
      </c>
      <c r="M147" s="29" t="str">
        <f t="shared" si="10"/>
        <v>YES</v>
      </c>
      <c r="N147" s="9" t="str">
        <f t="shared" si="11"/>
        <v>YES</v>
      </c>
      <c r="O147" s="9">
        <f t="shared" si="12"/>
        <v>0.99792772001671104</v>
      </c>
      <c r="P147" s="9" t="str">
        <f t="shared" si="14"/>
        <v>YES</v>
      </c>
      <c r="Q147" s="9" t="s">
        <v>4658</v>
      </c>
      <c r="R147" s="30" t="s">
        <v>4658</v>
      </c>
      <c r="T147" t="s">
        <v>8119</v>
      </c>
      <c r="U147">
        <v>1128</v>
      </c>
      <c r="V147" t="s">
        <v>2822</v>
      </c>
      <c r="W147">
        <v>4</v>
      </c>
      <c r="X147">
        <v>4</v>
      </c>
      <c r="Y147">
        <v>2</v>
      </c>
      <c r="Z147">
        <v>4</v>
      </c>
      <c r="AA147">
        <v>63391608.643299997</v>
      </c>
      <c r="AB147">
        <v>47938.311984599997</v>
      </c>
      <c r="AC147">
        <v>595986.77737899998</v>
      </c>
      <c r="AD147">
        <v>986676.184717</v>
      </c>
      <c r="AE147" t="s">
        <v>8120</v>
      </c>
      <c r="AF147" t="s">
        <v>2821</v>
      </c>
      <c r="AG147" t="s">
        <v>4723</v>
      </c>
      <c r="AH147" t="str">
        <f t="shared" si="13"/>
        <v>040131128</v>
      </c>
      <c r="AJ147" t="s">
        <v>4723</v>
      </c>
      <c r="AK147" t="s">
        <v>8882</v>
      </c>
      <c r="AL147" t="s">
        <v>8120</v>
      </c>
    </row>
    <row r="148" spans="1:38" x14ac:dyDescent="0.25">
      <c r="A148">
        <v>1054415</v>
      </c>
      <c r="B148">
        <v>1.0000279999999999</v>
      </c>
      <c r="C148" t="s">
        <v>2539</v>
      </c>
      <c r="D148" t="s">
        <v>4723</v>
      </c>
      <c r="E148" t="s">
        <v>4756</v>
      </c>
      <c r="F148" t="s">
        <v>1367</v>
      </c>
      <c r="G148" t="s">
        <v>2348</v>
      </c>
      <c r="H148" t="s">
        <v>2540</v>
      </c>
      <c r="I148" t="s">
        <v>4760</v>
      </c>
      <c r="J148">
        <v>4114</v>
      </c>
      <c r="K148" s="34" t="s">
        <v>8883</v>
      </c>
      <c r="M148" s="29" t="str">
        <f t="shared" si="10"/>
        <v>YES</v>
      </c>
      <c r="N148" s="9" t="str">
        <f t="shared" si="11"/>
        <v>YES</v>
      </c>
      <c r="O148" s="9">
        <f t="shared" si="12"/>
        <v>0.98846472816980979</v>
      </c>
      <c r="P148" s="9" t="str">
        <f t="shared" si="14"/>
        <v>YES</v>
      </c>
      <c r="Q148" s="9" t="s">
        <v>4658</v>
      </c>
      <c r="R148" s="30" t="s">
        <v>4658</v>
      </c>
      <c r="T148" t="s">
        <v>8121</v>
      </c>
      <c r="U148">
        <v>1129</v>
      </c>
      <c r="V148" t="s">
        <v>2540</v>
      </c>
      <c r="W148">
        <v>4</v>
      </c>
      <c r="X148">
        <v>9</v>
      </c>
      <c r="Y148">
        <v>2</v>
      </c>
      <c r="Z148">
        <v>4</v>
      </c>
      <c r="AA148">
        <v>28204527.4866</v>
      </c>
      <c r="AB148">
        <v>21228.446579200001</v>
      </c>
      <c r="AC148">
        <v>583705.29889700003</v>
      </c>
      <c r="AD148">
        <v>930828.57004000002</v>
      </c>
      <c r="AE148" t="s">
        <v>8122</v>
      </c>
      <c r="AF148" t="s">
        <v>2539</v>
      </c>
      <c r="AG148" t="s">
        <v>4723</v>
      </c>
      <c r="AH148" t="str">
        <f t="shared" si="13"/>
        <v>040131129</v>
      </c>
      <c r="AJ148" t="s">
        <v>4723</v>
      </c>
      <c r="AK148" t="s">
        <v>8883</v>
      </c>
      <c r="AL148" t="s">
        <v>8122</v>
      </c>
    </row>
    <row r="149" spans="1:38" x14ac:dyDescent="0.25">
      <c r="A149">
        <v>269512</v>
      </c>
      <c r="B149">
        <v>0.59225700000000003</v>
      </c>
      <c r="C149" t="s">
        <v>7066</v>
      </c>
      <c r="D149" t="s">
        <v>4723</v>
      </c>
      <c r="E149" t="s">
        <v>4756</v>
      </c>
      <c r="F149" t="s">
        <v>1367</v>
      </c>
      <c r="G149" t="s">
        <v>2307</v>
      </c>
      <c r="H149" t="s">
        <v>7067</v>
      </c>
      <c r="I149" t="s">
        <v>4760</v>
      </c>
      <c r="J149">
        <v>3082</v>
      </c>
      <c r="K149" s="34" t="s">
        <v>8884</v>
      </c>
      <c r="M149" s="29" t="str">
        <f t="shared" si="10"/>
        <v>YES</v>
      </c>
      <c r="N149" s="9" t="str">
        <f t="shared" si="11"/>
        <v>NO</v>
      </c>
      <c r="O149" s="9">
        <f t="shared" si="12"/>
        <v>1.0005746426180051</v>
      </c>
      <c r="P149" s="9" t="str">
        <f t="shared" si="14"/>
        <v>YES</v>
      </c>
      <c r="Q149" s="9" t="s">
        <v>4658</v>
      </c>
      <c r="R149" s="30" t="s">
        <v>4658</v>
      </c>
      <c r="T149" t="s">
        <v>4894</v>
      </c>
      <c r="U149">
        <v>113</v>
      </c>
      <c r="V149" t="s">
        <v>4895</v>
      </c>
      <c r="W149">
        <v>1</v>
      </c>
      <c r="X149">
        <v>21</v>
      </c>
      <c r="Y149">
        <v>5</v>
      </c>
      <c r="Z149">
        <v>1</v>
      </c>
      <c r="AA149">
        <v>16501694.9716</v>
      </c>
      <c r="AB149">
        <v>17103.818453200001</v>
      </c>
      <c r="AC149">
        <v>714818.38907799998</v>
      </c>
      <c r="AD149">
        <v>853180.04819700005</v>
      </c>
      <c r="AE149" t="s">
        <v>4896</v>
      </c>
      <c r="AF149" t="s">
        <v>7066</v>
      </c>
      <c r="AG149" t="s">
        <v>4723</v>
      </c>
      <c r="AH149" t="str">
        <f t="shared" si="13"/>
        <v>04013113</v>
      </c>
      <c r="AJ149" t="s">
        <v>4723</v>
      </c>
      <c r="AK149" t="s">
        <v>8884</v>
      </c>
      <c r="AL149" t="s">
        <v>4896</v>
      </c>
    </row>
    <row r="150" spans="1:38" x14ac:dyDescent="0.25">
      <c r="A150">
        <v>1062156</v>
      </c>
      <c r="B150">
        <v>0.99635399999999996</v>
      </c>
      <c r="C150" t="s">
        <v>2416</v>
      </c>
      <c r="D150" t="s">
        <v>4723</v>
      </c>
      <c r="E150" t="s">
        <v>4756</v>
      </c>
      <c r="F150" t="s">
        <v>1367</v>
      </c>
      <c r="G150" t="s">
        <v>4758</v>
      </c>
      <c r="H150" t="s">
        <v>2417</v>
      </c>
      <c r="I150" t="s">
        <v>4760</v>
      </c>
      <c r="J150">
        <v>3472</v>
      </c>
      <c r="K150" s="34" t="s">
        <v>8885</v>
      </c>
      <c r="M150" s="29" t="str">
        <f t="shared" si="10"/>
        <v>YES</v>
      </c>
      <c r="N150" s="9" t="str">
        <f t="shared" si="11"/>
        <v>YES</v>
      </c>
      <c r="O150" s="9">
        <f t="shared" si="12"/>
        <v>0.99214224036073484</v>
      </c>
      <c r="P150" s="9" t="str">
        <f t="shared" si="14"/>
        <v>YES</v>
      </c>
      <c r="Q150" s="9" t="s">
        <v>4658</v>
      </c>
      <c r="R150" s="30" t="s">
        <v>4658</v>
      </c>
      <c r="T150" t="s">
        <v>8123</v>
      </c>
      <c r="U150">
        <v>1130</v>
      </c>
      <c r="V150" t="s">
        <v>2417</v>
      </c>
      <c r="W150">
        <v>4</v>
      </c>
      <c r="X150">
        <v>9</v>
      </c>
      <c r="Y150">
        <v>2</v>
      </c>
      <c r="Z150">
        <v>4</v>
      </c>
      <c r="AA150">
        <v>27996747.0627</v>
      </c>
      <c r="AB150">
        <v>21163.1580068</v>
      </c>
      <c r="AC150">
        <v>588969.36610099999</v>
      </c>
      <c r="AD150">
        <v>930894.66540699999</v>
      </c>
      <c r="AE150" t="s">
        <v>8124</v>
      </c>
      <c r="AF150" t="s">
        <v>2416</v>
      </c>
      <c r="AG150" t="s">
        <v>4723</v>
      </c>
      <c r="AH150" t="str">
        <f t="shared" si="13"/>
        <v>040131130</v>
      </c>
      <c r="AJ150" t="s">
        <v>4723</v>
      </c>
      <c r="AK150" t="s">
        <v>8885</v>
      </c>
      <c r="AL150" t="s">
        <v>8124</v>
      </c>
    </row>
    <row r="151" spans="1:38" x14ac:dyDescent="0.25">
      <c r="A151">
        <v>249327</v>
      </c>
      <c r="B151">
        <v>0.94067100000000003</v>
      </c>
      <c r="C151" t="s">
        <v>2309</v>
      </c>
      <c r="D151" t="s">
        <v>4723</v>
      </c>
      <c r="E151" t="s">
        <v>4756</v>
      </c>
      <c r="F151" t="s">
        <v>2297</v>
      </c>
      <c r="G151" t="s">
        <v>2307</v>
      </c>
      <c r="H151" t="s">
        <v>2310</v>
      </c>
      <c r="I151" t="s">
        <v>4760</v>
      </c>
      <c r="J151">
        <v>4305</v>
      </c>
      <c r="K151" s="34" t="s">
        <v>8886</v>
      </c>
      <c r="M151" s="29" t="str">
        <f t="shared" si="10"/>
        <v>YES</v>
      </c>
      <c r="N151" s="9" t="str">
        <f t="shared" si="11"/>
        <v>YES</v>
      </c>
      <c r="O151" s="9">
        <f t="shared" si="12"/>
        <v>1.0021779880692629</v>
      </c>
      <c r="P151" s="9" t="str">
        <f t="shared" si="14"/>
        <v>YES</v>
      </c>
      <c r="Q151" s="9" t="s">
        <v>4658</v>
      </c>
      <c r="R151" s="30" t="s">
        <v>4658</v>
      </c>
      <c r="T151" t="s">
        <v>8125</v>
      </c>
      <c r="U151">
        <v>1131</v>
      </c>
      <c r="V151" t="s">
        <v>2310</v>
      </c>
      <c r="W151">
        <v>1</v>
      </c>
      <c r="X151">
        <v>21</v>
      </c>
      <c r="Y151">
        <v>6</v>
      </c>
      <c r="Z151">
        <v>1</v>
      </c>
      <c r="AA151">
        <v>26167410.099399999</v>
      </c>
      <c r="AB151">
        <v>52014.036718000003</v>
      </c>
      <c r="AC151">
        <v>711718.76899400004</v>
      </c>
      <c r="AD151">
        <v>821047.13424399996</v>
      </c>
      <c r="AE151" t="s">
        <v>8126</v>
      </c>
      <c r="AF151" t="s">
        <v>2309</v>
      </c>
      <c r="AG151" t="s">
        <v>4723</v>
      </c>
      <c r="AH151" t="str">
        <f t="shared" si="13"/>
        <v>040131131</v>
      </c>
      <c r="AJ151" t="s">
        <v>4723</v>
      </c>
      <c r="AK151" t="s">
        <v>8886</v>
      </c>
      <c r="AL151" t="s">
        <v>8126</v>
      </c>
    </row>
    <row r="152" spans="1:38" x14ac:dyDescent="0.25">
      <c r="A152">
        <v>1239581</v>
      </c>
      <c r="B152">
        <v>7.1942170000000001</v>
      </c>
      <c r="C152" t="s">
        <v>2856</v>
      </c>
      <c r="D152" t="s">
        <v>4723</v>
      </c>
      <c r="E152" t="s">
        <v>4756</v>
      </c>
      <c r="F152" t="s">
        <v>4758</v>
      </c>
      <c r="G152" t="s">
        <v>4758</v>
      </c>
      <c r="H152" t="s">
        <v>2857</v>
      </c>
      <c r="I152" t="s">
        <v>4760</v>
      </c>
      <c r="J152">
        <v>6597</v>
      </c>
      <c r="K152" s="34" t="s">
        <v>8887</v>
      </c>
      <c r="M152" s="29" t="str">
        <f t="shared" si="10"/>
        <v>YES</v>
      </c>
      <c r="N152" s="9" t="str">
        <f t="shared" si="11"/>
        <v>YES</v>
      </c>
      <c r="O152" s="9">
        <f t="shared" si="12"/>
        <v>1.0090648350109888</v>
      </c>
      <c r="P152" s="9" t="str">
        <f t="shared" si="14"/>
        <v>YES</v>
      </c>
      <c r="Q152" s="9" t="s">
        <v>4658</v>
      </c>
      <c r="R152" s="30" t="s">
        <v>4658</v>
      </c>
      <c r="T152" t="s">
        <v>8127</v>
      </c>
      <c r="U152">
        <v>1132</v>
      </c>
      <c r="V152" t="s">
        <v>2857</v>
      </c>
      <c r="W152">
        <v>3</v>
      </c>
      <c r="X152">
        <v>6</v>
      </c>
      <c r="Y152">
        <v>3</v>
      </c>
      <c r="Z152">
        <v>3</v>
      </c>
      <c r="AA152">
        <v>198761518.838</v>
      </c>
      <c r="AB152">
        <v>66315.531958799998</v>
      </c>
      <c r="AC152">
        <v>661100.28167900001</v>
      </c>
      <c r="AD152">
        <v>986105.78366299998</v>
      </c>
      <c r="AE152" t="s">
        <v>8128</v>
      </c>
      <c r="AF152" t="s">
        <v>2856</v>
      </c>
      <c r="AG152" t="s">
        <v>4723</v>
      </c>
      <c r="AH152" t="str">
        <f t="shared" si="13"/>
        <v>040131132</v>
      </c>
      <c r="AJ152" t="s">
        <v>4723</v>
      </c>
      <c r="AK152" t="s">
        <v>8887</v>
      </c>
      <c r="AL152" t="s">
        <v>8128</v>
      </c>
    </row>
    <row r="153" spans="1:38" x14ac:dyDescent="0.25">
      <c r="A153">
        <v>1054035</v>
      </c>
      <c r="B153">
        <v>1.4105099999999999</v>
      </c>
      <c r="C153" t="s">
        <v>2500</v>
      </c>
      <c r="D153" t="s">
        <v>4723</v>
      </c>
      <c r="E153" t="s">
        <v>4756</v>
      </c>
      <c r="F153" t="s">
        <v>2450</v>
      </c>
      <c r="G153" t="s">
        <v>2479</v>
      </c>
      <c r="H153" t="s">
        <v>2501</v>
      </c>
      <c r="I153" t="s">
        <v>4760</v>
      </c>
      <c r="J153">
        <v>3092</v>
      </c>
      <c r="K153" s="34" t="s">
        <v>8888</v>
      </c>
      <c r="M153" s="29" t="str">
        <f t="shared" si="10"/>
        <v>YES</v>
      </c>
      <c r="N153" s="9" t="str">
        <f t="shared" si="11"/>
        <v>YES</v>
      </c>
      <c r="O153" s="9">
        <f t="shared" si="12"/>
        <v>1.0019935786284584</v>
      </c>
      <c r="P153" s="9" t="str">
        <f t="shared" si="14"/>
        <v>YES</v>
      </c>
      <c r="Q153" s="9" t="s">
        <v>4658</v>
      </c>
      <c r="R153" s="30" t="s">
        <v>4658</v>
      </c>
      <c r="T153" t="s">
        <v>8129</v>
      </c>
      <c r="U153">
        <v>1133</v>
      </c>
      <c r="V153" t="s">
        <v>2501</v>
      </c>
      <c r="W153">
        <v>4</v>
      </c>
      <c r="X153">
        <v>4</v>
      </c>
      <c r="Y153">
        <v>2</v>
      </c>
      <c r="Z153">
        <v>4</v>
      </c>
      <c r="AA153">
        <v>39244524.937799998</v>
      </c>
      <c r="AB153">
        <v>27128.086258399999</v>
      </c>
      <c r="AC153">
        <v>555007.02367599995</v>
      </c>
      <c r="AD153">
        <v>965836.65604699997</v>
      </c>
      <c r="AE153" t="s">
        <v>8130</v>
      </c>
      <c r="AF153" t="s">
        <v>2500</v>
      </c>
      <c r="AG153" t="s">
        <v>4723</v>
      </c>
      <c r="AH153" t="str">
        <f t="shared" si="13"/>
        <v>040131133</v>
      </c>
      <c r="AJ153" t="s">
        <v>4723</v>
      </c>
      <c r="AK153" t="s">
        <v>8888</v>
      </c>
      <c r="AL153" t="s">
        <v>8130</v>
      </c>
    </row>
    <row r="154" spans="1:38" x14ac:dyDescent="0.25">
      <c r="A154">
        <v>96185</v>
      </c>
      <c r="B154">
        <v>1.7204470000000001</v>
      </c>
      <c r="C154" t="s">
        <v>3636</v>
      </c>
      <c r="D154" t="s">
        <v>4723</v>
      </c>
      <c r="E154" t="s">
        <v>4756</v>
      </c>
      <c r="F154" t="s">
        <v>1446</v>
      </c>
      <c r="G154" t="s">
        <v>3637</v>
      </c>
      <c r="H154" t="s">
        <v>3638</v>
      </c>
      <c r="I154" t="s">
        <v>4760</v>
      </c>
      <c r="J154">
        <v>2605</v>
      </c>
      <c r="K154" s="34" t="s">
        <v>8889</v>
      </c>
      <c r="M154" s="29" t="str">
        <f t="shared" si="10"/>
        <v>YES</v>
      </c>
      <c r="N154" s="9" t="str">
        <f t="shared" si="11"/>
        <v>YES</v>
      </c>
      <c r="O154" s="9">
        <f t="shared" si="12"/>
        <v>1.0113528279849107</v>
      </c>
      <c r="P154" s="9" t="str">
        <f t="shared" si="14"/>
        <v>YES</v>
      </c>
      <c r="Q154" s="9" t="s">
        <v>4658</v>
      </c>
      <c r="R154" s="30" t="s">
        <v>4658</v>
      </c>
      <c r="T154" t="s">
        <v>8131</v>
      </c>
      <c r="U154">
        <v>1134</v>
      </c>
      <c r="V154" t="s">
        <v>3638</v>
      </c>
      <c r="W154">
        <v>5</v>
      </c>
      <c r="X154">
        <v>12</v>
      </c>
      <c r="Y154">
        <v>2</v>
      </c>
      <c r="Z154">
        <v>5</v>
      </c>
      <c r="AA154">
        <v>47424902.880199999</v>
      </c>
      <c r="AB154">
        <v>32389.374546700001</v>
      </c>
      <c r="AC154">
        <v>538988.41780499998</v>
      </c>
      <c r="AD154">
        <v>854204.33927200001</v>
      </c>
      <c r="AE154" t="s">
        <v>8132</v>
      </c>
      <c r="AF154" t="s">
        <v>3636</v>
      </c>
      <c r="AG154" t="s">
        <v>4723</v>
      </c>
      <c r="AH154" t="str">
        <f t="shared" si="13"/>
        <v>040131134</v>
      </c>
      <c r="AJ154" t="s">
        <v>4723</v>
      </c>
      <c r="AK154" t="s">
        <v>8889</v>
      </c>
      <c r="AL154" t="s">
        <v>8132</v>
      </c>
    </row>
    <row r="155" spans="1:38" x14ac:dyDescent="0.25">
      <c r="A155">
        <v>96242</v>
      </c>
      <c r="B155">
        <v>20.943090000000002</v>
      </c>
      <c r="C155" t="s">
        <v>3643</v>
      </c>
      <c r="D155" t="s">
        <v>4723</v>
      </c>
      <c r="E155" t="s">
        <v>4756</v>
      </c>
      <c r="F155" t="s">
        <v>4758</v>
      </c>
      <c r="G155" t="s">
        <v>4758</v>
      </c>
      <c r="H155" t="s">
        <v>3644</v>
      </c>
      <c r="I155" t="s">
        <v>4760</v>
      </c>
      <c r="J155">
        <v>2808</v>
      </c>
      <c r="K155" s="34" t="s">
        <v>8890</v>
      </c>
      <c r="M155" s="29" t="str">
        <f t="shared" si="10"/>
        <v>YES</v>
      </c>
      <c r="N155" s="9" t="str">
        <f t="shared" si="11"/>
        <v>YES</v>
      </c>
      <c r="O155" s="9">
        <f t="shared" si="12"/>
        <v>1.0058574666841462</v>
      </c>
      <c r="P155" s="9" t="str">
        <f t="shared" si="14"/>
        <v>YES</v>
      </c>
      <c r="Q155" s="9" t="s">
        <v>4658</v>
      </c>
      <c r="R155" s="30" t="s">
        <v>4658</v>
      </c>
      <c r="T155" t="s">
        <v>8133</v>
      </c>
      <c r="U155">
        <v>1135</v>
      </c>
      <c r="V155" t="s">
        <v>3644</v>
      </c>
      <c r="W155">
        <v>5</v>
      </c>
      <c r="X155">
        <v>12</v>
      </c>
      <c r="Y155">
        <v>2</v>
      </c>
      <c r="Z155">
        <v>5</v>
      </c>
      <c r="AA155">
        <v>580459816.22099996</v>
      </c>
      <c r="AB155">
        <v>128799.440479</v>
      </c>
      <c r="AC155">
        <v>553119.97937299998</v>
      </c>
      <c r="AD155">
        <v>858582.83320300002</v>
      </c>
      <c r="AE155" t="s">
        <v>8134</v>
      </c>
      <c r="AF155" t="s">
        <v>3643</v>
      </c>
      <c r="AG155" t="s">
        <v>4723</v>
      </c>
      <c r="AH155" t="str">
        <f t="shared" si="13"/>
        <v>040131135</v>
      </c>
      <c r="AJ155" t="s">
        <v>4723</v>
      </c>
      <c r="AK155" t="s">
        <v>8890</v>
      </c>
      <c r="AL155" t="s">
        <v>8134</v>
      </c>
    </row>
    <row r="156" spans="1:38" x14ac:dyDescent="0.25">
      <c r="A156">
        <v>1053952</v>
      </c>
      <c r="B156">
        <v>0.99306099999999997</v>
      </c>
      <c r="C156" t="s">
        <v>2491</v>
      </c>
      <c r="D156" t="s">
        <v>4723</v>
      </c>
      <c r="E156" t="s">
        <v>4756</v>
      </c>
      <c r="F156" t="s">
        <v>1367</v>
      </c>
      <c r="G156" t="s">
        <v>2492</v>
      </c>
      <c r="H156" t="s">
        <v>2493</v>
      </c>
      <c r="I156" t="s">
        <v>4760</v>
      </c>
      <c r="J156">
        <v>8248</v>
      </c>
      <c r="K156" s="34" t="s">
        <v>8891</v>
      </c>
      <c r="M156" s="29" t="str">
        <f t="shared" si="10"/>
        <v>YES</v>
      </c>
      <c r="N156" s="9" t="str">
        <f t="shared" si="11"/>
        <v>YES</v>
      </c>
      <c r="O156" s="9">
        <f t="shared" si="12"/>
        <v>0.99392368099031492</v>
      </c>
      <c r="P156" s="9" t="str">
        <f t="shared" si="14"/>
        <v>YES</v>
      </c>
      <c r="Q156" s="9" t="s">
        <v>4658</v>
      </c>
      <c r="R156" s="30" t="s">
        <v>4658</v>
      </c>
      <c r="T156" t="s">
        <v>8135</v>
      </c>
      <c r="U156">
        <v>1136</v>
      </c>
      <c r="V156" t="s">
        <v>2493</v>
      </c>
      <c r="W156">
        <v>4</v>
      </c>
      <c r="X156">
        <v>12</v>
      </c>
      <c r="Y156">
        <v>2</v>
      </c>
      <c r="Z156">
        <v>4</v>
      </c>
      <c r="AA156">
        <v>27854202.804400001</v>
      </c>
      <c r="AB156">
        <v>21129.150389300001</v>
      </c>
      <c r="AC156">
        <v>573142.48884100001</v>
      </c>
      <c r="AD156">
        <v>946716.33074400004</v>
      </c>
      <c r="AE156" t="s">
        <v>8136</v>
      </c>
      <c r="AF156" t="s">
        <v>2491</v>
      </c>
      <c r="AG156" t="s">
        <v>4723</v>
      </c>
      <c r="AH156" t="str">
        <f t="shared" si="13"/>
        <v>040131136</v>
      </c>
      <c r="AJ156" t="s">
        <v>4723</v>
      </c>
      <c r="AK156" t="s">
        <v>8891</v>
      </c>
      <c r="AL156" t="s">
        <v>8136</v>
      </c>
    </row>
    <row r="157" spans="1:38" x14ac:dyDescent="0.25">
      <c r="A157">
        <v>1247439</v>
      </c>
      <c r="B157">
        <v>2.6088610000000001</v>
      </c>
      <c r="C157" t="s">
        <v>1406</v>
      </c>
      <c r="D157" t="s">
        <v>4723</v>
      </c>
      <c r="E157" t="s">
        <v>4756</v>
      </c>
      <c r="F157" t="s">
        <v>1367</v>
      </c>
      <c r="G157" t="s">
        <v>1368</v>
      </c>
      <c r="H157" t="s">
        <v>1407</v>
      </c>
      <c r="I157" t="s">
        <v>4760</v>
      </c>
      <c r="J157">
        <v>2965</v>
      </c>
      <c r="K157" s="34" t="s">
        <v>8892</v>
      </c>
      <c r="M157" s="29" t="str">
        <f t="shared" si="10"/>
        <v>YES</v>
      </c>
      <c r="N157" s="9" t="str">
        <f t="shared" si="11"/>
        <v>YES</v>
      </c>
      <c r="O157" s="9">
        <f t="shared" si="12"/>
        <v>0.99662428126514302</v>
      </c>
      <c r="P157" s="9" t="str">
        <f t="shared" si="14"/>
        <v>YES</v>
      </c>
      <c r="Q157" s="9" t="s">
        <v>4658</v>
      </c>
      <c r="R157" s="30" t="s">
        <v>4658</v>
      </c>
      <c r="T157" t="s">
        <v>8137</v>
      </c>
      <c r="U157">
        <v>1137</v>
      </c>
      <c r="V157" t="s">
        <v>1407</v>
      </c>
      <c r="W157">
        <v>2</v>
      </c>
      <c r="X157">
        <v>7</v>
      </c>
      <c r="Y157">
        <v>5</v>
      </c>
      <c r="Z157">
        <v>2</v>
      </c>
      <c r="AA157">
        <v>72977221.0748</v>
      </c>
      <c r="AB157">
        <v>38157.981475400004</v>
      </c>
      <c r="AC157">
        <v>703601.61767099996</v>
      </c>
      <c r="AD157">
        <v>968833.51951599994</v>
      </c>
      <c r="AE157" t="s">
        <v>8138</v>
      </c>
      <c r="AF157" t="s">
        <v>1406</v>
      </c>
      <c r="AG157" t="s">
        <v>4723</v>
      </c>
      <c r="AH157" t="str">
        <f t="shared" si="13"/>
        <v>040131137</v>
      </c>
      <c r="AJ157" t="s">
        <v>4723</v>
      </c>
      <c r="AK157" t="s">
        <v>8892</v>
      </c>
      <c r="AL157" t="s">
        <v>8138</v>
      </c>
    </row>
    <row r="158" spans="1:38" x14ac:dyDescent="0.25">
      <c r="A158">
        <v>1275092</v>
      </c>
      <c r="B158">
        <v>6.5403840000000004</v>
      </c>
      <c r="C158" t="s">
        <v>2937</v>
      </c>
      <c r="D158" t="s">
        <v>4723</v>
      </c>
      <c r="E158" t="s">
        <v>4756</v>
      </c>
      <c r="F158" t="s">
        <v>1367</v>
      </c>
      <c r="G158" t="s">
        <v>4758</v>
      </c>
      <c r="H158" t="s">
        <v>2938</v>
      </c>
      <c r="I158" t="s">
        <v>4760</v>
      </c>
      <c r="J158">
        <v>3951</v>
      </c>
      <c r="K158" s="34" t="s">
        <v>8893</v>
      </c>
      <c r="M158" s="29" t="str">
        <f t="shared" si="10"/>
        <v>YES</v>
      </c>
      <c r="N158" s="9" t="str">
        <f t="shared" si="11"/>
        <v>YES</v>
      </c>
      <c r="O158" s="9">
        <f t="shared" si="12"/>
        <v>1.0130171839198518</v>
      </c>
      <c r="P158" s="9" t="str">
        <f t="shared" si="14"/>
        <v>YES</v>
      </c>
      <c r="Q158" s="9" t="s">
        <v>4658</v>
      </c>
      <c r="R158" s="30" t="s">
        <v>4658</v>
      </c>
      <c r="T158" t="s">
        <v>8139</v>
      </c>
      <c r="U158">
        <v>1138</v>
      </c>
      <c r="V158" t="s">
        <v>2938</v>
      </c>
      <c r="W158">
        <v>2</v>
      </c>
      <c r="X158">
        <v>8</v>
      </c>
      <c r="Y158">
        <v>5</v>
      </c>
      <c r="Z158">
        <v>2</v>
      </c>
      <c r="AA158">
        <v>179992446.52500001</v>
      </c>
      <c r="AB158">
        <v>76021.024394299995</v>
      </c>
      <c r="AC158">
        <v>739706.22642099997</v>
      </c>
      <c r="AD158">
        <v>947995.93427700002</v>
      </c>
      <c r="AE158" t="s">
        <v>8140</v>
      </c>
      <c r="AF158" t="s">
        <v>2937</v>
      </c>
      <c r="AG158" t="s">
        <v>4723</v>
      </c>
      <c r="AH158" t="str">
        <f t="shared" si="13"/>
        <v>040131138</v>
      </c>
      <c r="AJ158" t="s">
        <v>4723</v>
      </c>
      <c r="AK158" t="s">
        <v>8893</v>
      </c>
      <c r="AL158" t="s">
        <v>8140</v>
      </c>
    </row>
    <row r="159" spans="1:38" x14ac:dyDescent="0.25">
      <c r="A159">
        <v>1206707</v>
      </c>
      <c r="B159">
        <v>3.31324</v>
      </c>
      <c r="C159" t="s">
        <v>6301</v>
      </c>
      <c r="D159" t="s">
        <v>4723</v>
      </c>
      <c r="E159" t="s">
        <v>4756</v>
      </c>
      <c r="F159" t="s">
        <v>4758</v>
      </c>
      <c r="G159" t="s">
        <v>4758</v>
      </c>
      <c r="H159" t="s">
        <v>6302</v>
      </c>
      <c r="I159" t="s">
        <v>4760</v>
      </c>
      <c r="J159">
        <v>2660</v>
      </c>
      <c r="K159" s="34" t="s">
        <v>8894</v>
      </c>
      <c r="M159" s="29" t="str">
        <f t="shared" si="10"/>
        <v>YES</v>
      </c>
      <c r="N159" s="9" t="str">
        <f t="shared" si="11"/>
        <v>YES</v>
      </c>
      <c r="O159" s="9">
        <f t="shared" si="12"/>
        <v>0.97966172789399708</v>
      </c>
      <c r="P159" s="9" t="str">
        <f t="shared" si="14"/>
        <v>YES</v>
      </c>
      <c r="Q159" s="9" t="s">
        <v>4658</v>
      </c>
      <c r="R159" s="30" t="s">
        <v>4658</v>
      </c>
      <c r="T159" t="s">
        <v>8141</v>
      </c>
      <c r="U159">
        <v>1139</v>
      </c>
      <c r="V159" t="s">
        <v>6302</v>
      </c>
      <c r="W159">
        <v>4</v>
      </c>
      <c r="X159">
        <v>6</v>
      </c>
      <c r="Y159">
        <v>3</v>
      </c>
      <c r="Z159">
        <v>4</v>
      </c>
      <c r="AA159">
        <v>94285432.804000005</v>
      </c>
      <c r="AB159">
        <v>53204.769899500003</v>
      </c>
      <c r="AC159">
        <v>627680.90559900005</v>
      </c>
      <c r="AD159">
        <v>978058.42560399999</v>
      </c>
      <c r="AE159" t="s">
        <v>8142</v>
      </c>
      <c r="AF159" t="s">
        <v>6301</v>
      </c>
      <c r="AG159" t="s">
        <v>4723</v>
      </c>
      <c r="AH159" t="str">
        <f t="shared" si="13"/>
        <v>040131139</v>
      </c>
      <c r="AJ159" t="s">
        <v>4723</v>
      </c>
      <c r="AK159" t="s">
        <v>8894</v>
      </c>
      <c r="AL159" t="s">
        <v>8142</v>
      </c>
    </row>
    <row r="160" spans="1:38" x14ac:dyDescent="0.25">
      <c r="A160">
        <v>269491</v>
      </c>
      <c r="B160">
        <v>0.41629300000000002</v>
      </c>
      <c r="C160" t="s">
        <v>7064</v>
      </c>
      <c r="D160" t="s">
        <v>4723</v>
      </c>
      <c r="E160" t="s">
        <v>4756</v>
      </c>
      <c r="F160" t="s">
        <v>1367</v>
      </c>
      <c r="G160" t="s">
        <v>2307</v>
      </c>
      <c r="H160" t="s">
        <v>7065</v>
      </c>
      <c r="I160" t="s">
        <v>4760</v>
      </c>
      <c r="J160">
        <v>2232</v>
      </c>
      <c r="K160" s="34" t="s">
        <v>8895</v>
      </c>
      <c r="M160" s="29" t="str">
        <f t="shared" si="10"/>
        <v>YES</v>
      </c>
      <c r="N160" s="9" t="str">
        <f t="shared" si="11"/>
        <v>NO</v>
      </c>
      <c r="O160" s="9">
        <f t="shared" si="12"/>
        <v>1.000406630142906</v>
      </c>
      <c r="P160" s="9" t="str">
        <f t="shared" si="14"/>
        <v>YES</v>
      </c>
      <c r="Q160" s="9" t="s">
        <v>4658</v>
      </c>
      <c r="R160" s="30" t="s">
        <v>4658</v>
      </c>
      <c r="T160" t="s">
        <v>4897</v>
      </c>
      <c r="U160">
        <v>114</v>
      </c>
      <c r="V160" t="s">
        <v>4898</v>
      </c>
      <c r="W160">
        <v>1</v>
      </c>
      <c r="X160">
        <v>21</v>
      </c>
      <c r="Y160">
        <v>5</v>
      </c>
      <c r="Z160">
        <v>1</v>
      </c>
      <c r="AA160">
        <v>11600865.5096</v>
      </c>
      <c r="AB160">
        <v>15451.650128499999</v>
      </c>
      <c r="AC160">
        <v>715126.85796299996</v>
      </c>
      <c r="AD160">
        <v>850570.08008900005</v>
      </c>
      <c r="AE160" t="s">
        <v>4899</v>
      </c>
      <c r="AF160" t="s">
        <v>7064</v>
      </c>
      <c r="AG160" t="s">
        <v>4723</v>
      </c>
      <c r="AH160" t="str">
        <f t="shared" si="13"/>
        <v>04013114</v>
      </c>
      <c r="AJ160" t="s">
        <v>4723</v>
      </c>
      <c r="AK160" t="s">
        <v>8895</v>
      </c>
      <c r="AL160" t="s">
        <v>4899</v>
      </c>
    </row>
    <row r="161" spans="1:38" x14ac:dyDescent="0.25">
      <c r="A161">
        <v>303784</v>
      </c>
      <c r="B161">
        <v>1.058125</v>
      </c>
      <c r="C161" t="s">
        <v>3776</v>
      </c>
      <c r="D161" t="s">
        <v>4723</v>
      </c>
      <c r="E161" t="s">
        <v>4756</v>
      </c>
      <c r="F161" t="s">
        <v>1367</v>
      </c>
      <c r="G161" t="s">
        <v>4758</v>
      </c>
      <c r="H161" t="s">
        <v>3777</v>
      </c>
      <c r="I161" t="s">
        <v>4760</v>
      </c>
      <c r="J161">
        <v>4306</v>
      </c>
      <c r="K161" s="34" t="s">
        <v>8896</v>
      </c>
      <c r="M161" s="29" t="str">
        <f t="shared" si="10"/>
        <v>YES</v>
      </c>
      <c r="N161" s="9" t="str">
        <f t="shared" si="11"/>
        <v>YES</v>
      </c>
      <c r="O161" s="9">
        <f t="shared" si="12"/>
        <v>0.99822624479710997</v>
      </c>
      <c r="P161" s="9" t="str">
        <f t="shared" si="14"/>
        <v>YES</v>
      </c>
      <c r="Q161" s="9" t="s">
        <v>4658</v>
      </c>
      <c r="R161" s="30" t="s">
        <v>4658</v>
      </c>
      <c r="T161" t="s">
        <v>8143</v>
      </c>
      <c r="U161">
        <v>1140</v>
      </c>
      <c r="V161" t="s">
        <v>3777</v>
      </c>
      <c r="W161">
        <v>2</v>
      </c>
      <c r="X161">
        <v>22</v>
      </c>
      <c r="Y161">
        <v>6</v>
      </c>
      <c r="Z161">
        <v>2</v>
      </c>
      <c r="AA161">
        <v>29551248.6811</v>
      </c>
      <c r="AB161">
        <v>25059.756477700001</v>
      </c>
      <c r="AC161">
        <v>761900.05849299999</v>
      </c>
      <c r="AD161">
        <v>863217.41833100002</v>
      </c>
      <c r="AE161" t="s">
        <v>8144</v>
      </c>
      <c r="AF161" t="s">
        <v>3776</v>
      </c>
      <c r="AG161" t="s">
        <v>4723</v>
      </c>
      <c r="AH161" t="str">
        <f t="shared" si="13"/>
        <v>040131140</v>
      </c>
      <c r="AJ161" t="s">
        <v>4723</v>
      </c>
      <c r="AK161" t="s">
        <v>8896</v>
      </c>
      <c r="AL161" t="s">
        <v>8144</v>
      </c>
    </row>
    <row r="162" spans="1:38" x14ac:dyDescent="0.25">
      <c r="A162">
        <v>1099577</v>
      </c>
      <c r="B162">
        <v>37.369962000000001</v>
      </c>
      <c r="C162" t="s">
        <v>2838</v>
      </c>
      <c r="D162" t="s">
        <v>4723</v>
      </c>
      <c r="E162" t="s">
        <v>4756</v>
      </c>
      <c r="F162" t="s">
        <v>4758</v>
      </c>
      <c r="G162" t="s">
        <v>4758</v>
      </c>
      <c r="H162" t="s">
        <v>2839</v>
      </c>
      <c r="I162" t="s">
        <v>4760</v>
      </c>
      <c r="J162">
        <v>2421</v>
      </c>
      <c r="K162" s="34" t="s">
        <v>8897</v>
      </c>
      <c r="M162" s="29" t="str">
        <f t="shared" si="10"/>
        <v>YES</v>
      </c>
      <c r="N162" s="9" t="str">
        <f t="shared" si="11"/>
        <v>YES</v>
      </c>
      <c r="O162" s="9">
        <f t="shared" si="12"/>
        <v>1.0093482152628732</v>
      </c>
      <c r="P162" s="9" t="str">
        <f t="shared" si="14"/>
        <v>YES</v>
      </c>
      <c r="Q162" s="9" t="s">
        <v>4658</v>
      </c>
      <c r="R162" s="30" t="s">
        <v>4658</v>
      </c>
      <c r="T162" t="s">
        <v>8145</v>
      </c>
      <c r="U162">
        <v>1141</v>
      </c>
      <c r="V162" t="s">
        <v>2839</v>
      </c>
      <c r="W162">
        <v>4</v>
      </c>
      <c r="X162">
        <v>4</v>
      </c>
      <c r="Y162">
        <v>2</v>
      </c>
      <c r="Z162">
        <v>4</v>
      </c>
      <c r="AA162">
        <v>1032165840.16</v>
      </c>
      <c r="AB162">
        <v>219535.383424</v>
      </c>
      <c r="AC162">
        <v>588830.12166399998</v>
      </c>
      <c r="AD162">
        <v>1030765.67284</v>
      </c>
      <c r="AE162" t="s">
        <v>8146</v>
      </c>
      <c r="AF162" t="s">
        <v>2838</v>
      </c>
      <c r="AG162" t="s">
        <v>4723</v>
      </c>
      <c r="AH162" t="str">
        <f t="shared" si="13"/>
        <v>040131141</v>
      </c>
      <c r="AJ162" t="s">
        <v>4723</v>
      </c>
      <c r="AK162" t="s">
        <v>8897</v>
      </c>
      <c r="AL162" t="s">
        <v>8146</v>
      </c>
    </row>
    <row r="163" spans="1:38" x14ac:dyDescent="0.25">
      <c r="A163">
        <v>1275393</v>
      </c>
      <c r="B163">
        <v>100.606092</v>
      </c>
      <c r="C163" t="s">
        <v>2968</v>
      </c>
      <c r="D163" t="s">
        <v>4723</v>
      </c>
      <c r="E163" t="s">
        <v>4756</v>
      </c>
      <c r="F163" t="s">
        <v>1531</v>
      </c>
      <c r="G163" t="s">
        <v>4758</v>
      </c>
      <c r="H163" t="s">
        <v>2969</v>
      </c>
      <c r="I163" t="s">
        <v>4760</v>
      </c>
      <c r="J163">
        <v>5</v>
      </c>
      <c r="K163" s="34" t="s">
        <v>8898</v>
      </c>
      <c r="M163" s="29" t="str">
        <f t="shared" si="10"/>
        <v>YES</v>
      </c>
      <c r="N163" s="9" t="str">
        <f t="shared" si="11"/>
        <v>YES</v>
      </c>
      <c r="O163" s="9">
        <f t="shared" si="12"/>
        <v>1.0066510754650619</v>
      </c>
      <c r="P163" s="9" t="str">
        <f t="shared" si="14"/>
        <v>YES</v>
      </c>
      <c r="Q163" s="9" t="s">
        <v>4658</v>
      </c>
      <c r="R163" s="30" t="s">
        <v>4658</v>
      </c>
      <c r="T163" t="s">
        <v>8147</v>
      </c>
      <c r="U163">
        <v>1142</v>
      </c>
      <c r="V163" t="s">
        <v>2969</v>
      </c>
      <c r="W163">
        <v>2</v>
      </c>
      <c r="X163">
        <v>8</v>
      </c>
      <c r="Y163">
        <v>5</v>
      </c>
      <c r="Z163">
        <v>2</v>
      </c>
      <c r="AA163">
        <v>2786205611.4299998</v>
      </c>
      <c r="AB163">
        <v>324358.99013499997</v>
      </c>
      <c r="AC163">
        <v>761075.57013699994</v>
      </c>
      <c r="AD163">
        <v>1052463.80865</v>
      </c>
      <c r="AE163" t="s">
        <v>8148</v>
      </c>
      <c r="AF163" t="s">
        <v>2968</v>
      </c>
      <c r="AG163" t="s">
        <v>4723</v>
      </c>
      <c r="AH163" t="str">
        <f t="shared" si="13"/>
        <v>040131142</v>
      </c>
      <c r="AJ163" t="s">
        <v>4723</v>
      </c>
      <c r="AK163" t="s">
        <v>8898</v>
      </c>
      <c r="AL163" t="s">
        <v>8148</v>
      </c>
    </row>
    <row r="164" spans="1:38" x14ac:dyDescent="0.25">
      <c r="A164">
        <v>269548</v>
      </c>
      <c r="B164">
        <v>0.32583800000000002</v>
      </c>
      <c r="C164" t="s">
        <v>7070</v>
      </c>
      <c r="D164" t="s">
        <v>4723</v>
      </c>
      <c r="E164" t="s">
        <v>4756</v>
      </c>
      <c r="F164" t="s">
        <v>1367</v>
      </c>
      <c r="G164" t="s">
        <v>2307</v>
      </c>
      <c r="H164" t="s">
        <v>7071</v>
      </c>
      <c r="I164" t="s">
        <v>4760</v>
      </c>
      <c r="J164">
        <v>1542</v>
      </c>
      <c r="K164" s="34" t="s">
        <v>8899</v>
      </c>
      <c r="M164" s="29" t="str">
        <f t="shared" si="10"/>
        <v>YES</v>
      </c>
      <c r="N164" s="9" t="str">
        <f t="shared" si="11"/>
        <v>NO</v>
      </c>
      <c r="O164" s="9">
        <f t="shared" si="12"/>
        <v>0.99760799716187798</v>
      </c>
      <c r="P164" s="9" t="str">
        <f t="shared" si="14"/>
        <v>YES</v>
      </c>
      <c r="Q164" s="9" t="s">
        <v>4658</v>
      </c>
      <c r="R164" s="30" t="s">
        <v>4658</v>
      </c>
      <c r="T164" t="s">
        <v>4599</v>
      </c>
      <c r="U164">
        <v>115</v>
      </c>
      <c r="V164" t="s">
        <v>4900</v>
      </c>
      <c r="W164">
        <v>1</v>
      </c>
      <c r="X164">
        <v>21</v>
      </c>
      <c r="Y164">
        <v>6</v>
      </c>
      <c r="Z164">
        <v>1</v>
      </c>
      <c r="AA164">
        <v>9105622.7747200001</v>
      </c>
      <c r="AB164">
        <v>12300.568127299999</v>
      </c>
      <c r="AC164">
        <v>718988.27458099998</v>
      </c>
      <c r="AD164">
        <v>853069.44491199998</v>
      </c>
      <c r="AE164" t="s">
        <v>4901</v>
      </c>
      <c r="AF164" t="s">
        <v>7070</v>
      </c>
      <c r="AG164" t="s">
        <v>4723</v>
      </c>
      <c r="AH164" t="str">
        <f t="shared" si="13"/>
        <v>04013115</v>
      </c>
      <c r="AJ164" t="s">
        <v>4723</v>
      </c>
      <c r="AK164" t="s">
        <v>8899</v>
      </c>
      <c r="AL164" t="s">
        <v>4901</v>
      </c>
    </row>
    <row r="165" spans="1:38" x14ac:dyDescent="0.25">
      <c r="A165">
        <v>269585</v>
      </c>
      <c r="B165">
        <v>0.68348399999999998</v>
      </c>
      <c r="C165" t="s">
        <v>7074</v>
      </c>
      <c r="D165" t="s">
        <v>4723</v>
      </c>
      <c r="E165" t="s">
        <v>4756</v>
      </c>
      <c r="F165" t="s">
        <v>1367</v>
      </c>
      <c r="G165" t="s">
        <v>2307</v>
      </c>
      <c r="H165" t="s">
        <v>7075</v>
      </c>
      <c r="I165" t="s">
        <v>4760</v>
      </c>
      <c r="J165">
        <v>4978</v>
      </c>
      <c r="K165" s="34" t="s">
        <v>8900</v>
      </c>
      <c r="M165" s="29" t="str">
        <f t="shared" si="10"/>
        <v>YES</v>
      </c>
      <c r="N165" s="9" t="str">
        <f t="shared" si="11"/>
        <v>NO</v>
      </c>
      <c r="O165" s="9">
        <f t="shared" si="12"/>
        <v>1.0018544141454548</v>
      </c>
      <c r="P165" s="9" t="str">
        <f t="shared" si="14"/>
        <v>YES</v>
      </c>
      <c r="Q165" s="9" t="s">
        <v>4658</v>
      </c>
      <c r="R165" s="30" t="s">
        <v>4658</v>
      </c>
      <c r="T165" t="s">
        <v>4902</v>
      </c>
      <c r="U165">
        <v>116</v>
      </c>
      <c r="V165" t="s">
        <v>4903</v>
      </c>
      <c r="W165">
        <v>1</v>
      </c>
      <c r="X165">
        <v>21</v>
      </c>
      <c r="Y165">
        <v>6</v>
      </c>
      <c r="Z165">
        <v>1</v>
      </c>
      <c r="AA165">
        <v>19019170.925999999</v>
      </c>
      <c r="AB165">
        <v>22012.1383059</v>
      </c>
      <c r="AC165">
        <v>720832.56839399994</v>
      </c>
      <c r="AD165">
        <v>851664.00569100003</v>
      </c>
      <c r="AE165" t="s">
        <v>4904</v>
      </c>
      <c r="AF165" t="s">
        <v>7074</v>
      </c>
      <c r="AG165" t="s">
        <v>4723</v>
      </c>
      <c r="AH165" t="str">
        <f t="shared" si="13"/>
        <v>04013116</v>
      </c>
      <c r="AJ165" t="s">
        <v>4723</v>
      </c>
      <c r="AK165" t="s">
        <v>8900</v>
      </c>
      <c r="AL165" t="s">
        <v>4904</v>
      </c>
    </row>
    <row r="166" spans="1:38" x14ac:dyDescent="0.25">
      <c r="A166">
        <v>263268</v>
      </c>
      <c r="B166">
        <v>0.48661399999999999</v>
      </c>
      <c r="C166" t="s">
        <v>7084</v>
      </c>
      <c r="D166" t="s">
        <v>4723</v>
      </c>
      <c r="E166" t="s">
        <v>4756</v>
      </c>
      <c r="F166" t="s">
        <v>2297</v>
      </c>
      <c r="G166" t="s">
        <v>2307</v>
      </c>
      <c r="H166" t="s">
        <v>7085</v>
      </c>
      <c r="I166" t="s">
        <v>4760</v>
      </c>
      <c r="J166">
        <v>2724</v>
      </c>
      <c r="K166" s="34" t="s">
        <v>8901</v>
      </c>
      <c r="M166" s="29" t="str">
        <f t="shared" si="10"/>
        <v>YES</v>
      </c>
      <c r="N166" s="9" t="str">
        <f t="shared" si="11"/>
        <v>NO</v>
      </c>
      <c r="O166" s="9">
        <f t="shared" si="12"/>
        <v>1.0026287471140094</v>
      </c>
      <c r="P166" s="9" t="str">
        <f t="shared" si="14"/>
        <v>YES</v>
      </c>
      <c r="Q166" s="9" t="s">
        <v>4658</v>
      </c>
      <c r="R166" s="30" t="s">
        <v>4658</v>
      </c>
      <c r="T166" t="s">
        <v>4905</v>
      </c>
      <c r="U166">
        <v>117</v>
      </c>
      <c r="V166" t="s">
        <v>4906</v>
      </c>
      <c r="W166">
        <v>1</v>
      </c>
      <c r="X166">
        <v>20</v>
      </c>
      <c r="Y166">
        <v>5</v>
      </c>
      <c r="Z166">
        <v>1</v>
      </c>
      <c r="AA166">
        <v>13530451.602</v>
      </c>
      <c r="AB166">
        <v>17225.2419333</v>
      </c>
      <c r="AC166">
        <v>709475.84728500003</v>
      </c>
      <c r="AD166">
        <v>848032.46971900004</v>
      </c>
      <c r="AE166" t="s">
        <v>4907</v>
      </c>
      <c r="AF166" t="s">
        <v>7084</v>
      </c>
      <c r="AG166" t="s">
        <v>4723</v>
      </c>
      <c r="AH166" t="str">
        <f t="shared" si="13"/>
        <v>04013117</v>
      </c>
      <c r="AJ166" t="s">
        <v>4723</v>
      </c>
      <c r="AK166" t="s">
        <v>8901</v>
      </c>
      <c r="AL166" t="s">
        <v>4907</v>
      </c>
    </row>
    <row r="167" spans="1:38" x14ac:dyDescent="0.25">
      <c r="A167">
        <v>258468</v>
      </c>
      <c r="B167">
        <v>0.50072499999999998</v>
      </c>
      <c r="C167" t="s">
        <v>3862</v>
      </c>
      <c r="D167" t="s">
        <v>4723</v>
      </c>
      <c r="E167" t="s">
        <v>4756</v>
      </c>
      <c r="F167" t="s">
        <v>2297</v>
      </c>
      <c r="G167" t="s">
        <v>2307</v>
      </c>
      <c r="H167" t="s">
        <v>3863</v>
      </c>
      <c r="I167" t="s">
        <v>4760</v>
      </c>
      <c r="J167">
        <v>2833</v>
      </c>
      <c r="K167" s="34" t="s">
        <v>8902</v>
      </c>
      <c r="M167" s="29" t="str">
        <f t="shared" si="10"/>
        <v>YES</v>
      </c>
      <c r="N167" s="9" t="str">
        <f t="shared" si="11"/>
        <v>NO</v>
      </c>
      <c r="O167" s="9">
        <f t="shared" si="12"/>
        <v>0.98290939010978806</v>
      </c>
      <c r="P167" s="9" t="str">
        <f t="shared" si="14"/>
        <v>YES</v>
      </c>
      <c r="Q167" s="9" t="s">
        <v>4658</v>
      </c>
      <c r="R167" s="30" t="s">
        <v>4658</v>
      </c>
      <c r="T167" t="s">
        <v>4908</v>
      </c>
      <c r="U167">
        <v>118</v>
      </c>
      <c r="V167" t="s">
        <v>4909</v>
      </c>
      <c r="W167">
        <v>1</v>
      </c>
      <c r="X167">
        <v>20</v>
      </c>
      <c r="Y167">
        <v>5</v>
      </c>
      <c r="Z167">
        <v>1</v>
      </c>
      <c r="AA167">
        <v>14202134.988700001</v>
      </c>
      <c r="AB167">
        <v>19565.663565300001</v>
      </c>
      <c r="AC167">
        <v>709858.86152699997</v>
      </c>
      <c r="AD167">
        <v>845543.36034899997</v>
      </c>
      <c r="AE167" t="s">
        <v>4910</v>
      </c>
      <c r="AF167" t="s">
        <v>3862</v>
      </c>
      <c r="AG167" t="s">
        <v>4723</v>
      </c>
      <c r="AH167" t="str">
        <f t="shared" si="13"/>
        <v>04013118</v>
      </c>
      <c r="AJ167" t="s">
        <v>4723</v>
      </c>
      <c r="AK167" t="s">
        <v>8902</v>
      </c>
      <c r="AL167" t="s">
        <v>4910</v>
      </c>
    </row>
    <row r="168" spans="1:38" x14ac:dyDescent="0.25">
      <c r="A168">
        <v>269470</v>
      </c>
      <c r="B168">
        <v>0.412327</v>
      </c>
      <c r="C168" t="s">
        <v>7062</v>
      </c>
      <c r="D168" t="s">
        <v>4723</v>
      </c>
      <c r="E168" t="s">
        <v>4756</v>
      </c>
      <c r="F168" t="s">
        <v>2297</v>
      </c>
      <c r="G168" t="s">
        <v>2307</v>
      </c>
      <c r="H168" t="s">
        <v>7063</v>
      </c>
      <c r="I168" t="s">
        <v>4760</v>
      </c>
      <c r="J168">
        <v>2509</v>
      </c>
      <c r="K168" s="34" t="s">
        <v>8903</v>
      </c>
      <c r="M168" s="29" t="str">
        <f t="shared" si="10"/>
        <v>YES</v>
      </c>
      <c r="N168" s="9" t="str">
        <f t="shared" si="11"/>
        <v>NO</v>
      </c>
      <c r="O168" s="9">
        <f t="shared" si="12"/>
        <v>0.99648962428720333</v>
      </c>
      <c r="P168" s="9" t="str">
        <f t="shared" si="14"/>
        <v>YES</v>
      </c>
      <c r="Q168" s="9" t="s">
        <v>4658</v>
      </c>
      <c r="R168" s="30" t="s">
        <v>4658</v>
      </c>
      <c r="T168" t="s">
        <v>4911</v>
      </c>
      <c r="U168">
        <v>119</v>
      </c>
      <c r="V168" t="s">
        <v>4912</v>
      </c>
      <c r="W168">
        <v>1</v>
      </c>
      <c r="X168">
        <v>21</v>
      </c>
      <c r="Y168">
        <v>6</v>
      </c>
      <c r="Z168">
        <v>1</v>
      </c>
      <c r="AA168">
        <v>11535511.0145</v>
      </c>
      <c r="AB168">
        <v>15178.655715000001</v>
      </c>
      <c r="AC168">
        <v>714877.24728999997</v>
      </c>
      <c r="AD168">
        <v>848367.94949999999</v>
      </c>
      <c r="AE168" t="s">
        <v>4913</v>
      </c>
      <c r="AF168" t="s">
        <v>7062</v>
      </c>
      <c r="AG168" t="s">
        <v>4723</v>
      </c>
      <c r="AH168" t="str">
        <f t="shared" si="13"/>
        <v>04013119</v>
      </c>
      <c r="AJ168" t="s">
        <v>4723</v>
      </c>
      <c r="AK168" t="s">
        <v>8903</v>
      </c>
      <c r="AL168" t="s">
        <v>4913</v>
      </c>
    </row>
    <row r="169" spans="1:38" x14ac:dyDescent="0.25">
      <c r="A169">
        <v>1239855</v>
      </c>
      <c r="B169">
        <v>0.37858999999999998</v>
      </c>
      <c r="C169" t="s">
        <v>1966</v>
      </c>
      <c r="D169" t="s">
        <v>4723</v>
      </c>
      <c r="E169" t="s">
        <v>4756</v>
      </c>
      <c r="F169" t="s">
        <v>1367</v>
      </c>
      <c r="G169" t="s">
        <v>1463</v>
      </c>
      <c r="H169" t="s">
        <v>1967</v>
      </c>
      <c r="I169" t="s">
        <v>4760</v>
      </c>
      <c r="J169">
        <v>3996</v>
      </c>
      <c r="K169" s="34" t="s">
        <v>8904</v>
      </c>
      <c r="M169" s="29" t="str">
        <f t="shared" si="10"/>
        <v>YES</v>
      </c>
      <c r="N169" s="9" t="str">
        <f t="shared" si="11"/>
        <v>YES</v>
      </c>
      <c r="O169" s="9">
        <f t="shared" si="12"/>
        <v>0.9998886016626487</v>
      </c>
      <c r="P169" s="9" t="str">
        <f t="shared" si="14"/>
        <v>YES</v>
      </c>
      <c r="Q169" s="9" t="s">
        <v>4658</v>
      </c>
      <c r="R169" s="30" t="s">
        <v>4658</v>
      </c>
      <c r="T169" t="s">
        <v>7470</v>
      </c>
      <c r="U169">
        <v>12</v>
      </c>
      <c r="V169" t="s">
        <v>1967</v>
      </c>
      <c r="W169">
        <v>5</v>
      </c>
      <c r="X169">
        <v>14</v>
      </c>
      <c r="Y169">
        <v>4</v>
      </c>
      <c r="Z169">
        <v>5</v>
      </c>
      <c r="AA169">
        <v>10555659.3389</v>
      </c>
      <c r="AB169">
        <v>13268.4176991</v>
      </c>
      <c r="AC169">
        <v>632238.36255900003</v>
      </c>
      <c r="AD169">
        <v>897758.38952900004</v>
      </c>
      <c r="AE169" t="s">
        <v>7471</v>
      </c>
      <c r="AF169" t="s">
        <v>1966</v>
      </c>
      <c r="AG169" t="s">
        <v>4723</v>
      </c>
      <c r="AH169" t="str">
        <f t="shared" si="13"/>
        <v>0401312</v>
      </c>
      <c r="AJ169" t="s">
        <v>4723</v>
      </c>
      <c r="AK169" t="s">
        <v>8904</v>
      </c>
      <c r="AL169" t="s">
        <v>7471</v>
      </c>
    </row>
    <row r="170" spans="1:38" x14ac:dyDescent="0.25">
      <c r="A170">
        <v>195505</v>
      </c>
      <c r="B170">
        <v>0.50265400000000005</v>
      </c>
      <c r="C170" t="s">
        <v>7072</v>
      </c>
      <c r="D170" t="s">
        <v>4723</v>
      </c>
      <c r="E170" t="s">
        <v>4756</v>
      </c>
      <c r="F170" t="s">
        <v>2297</v>
      </c>
      <c r="G170" t="s">
        <v>2307</v>
      </c>
      <c r="H170" t="s">
        <v>7073</v>
      </c>
      <c r="I170" t="s">
        <v>4760</v>
      </c>
      <c r="J170">
        <v>3663</v>
      </c>
      <c r="K170" s="34" t="s">
        <v>8905</v>
      </c>
      <c r="M170" s="29" t="str">
        <f t="shared" si="10"/>
        <v>YES</v>
      </c>
      <c r="N170" s="9" t="str">
        <f t="shared" si="11"/>
        <v>NO</v>
      </c>
      <c r="O170" s="9">
        <f t="shared" si="12"/>
        <v>1.0006270799366943</v>
      </c>
      <c r="P170" s="9" t="str">
        <f t="shared" si="14"/>
        <v>YES</v>
      </c>
      <c r="Q170" s="9" t="s">
        <v>4658</v>
      </c>
      <c r="R170" s="30" t="s">
        <v>4658</v>
      </c>
      <c r="T170" t="s">
        <v>4646</v>
      </c>
      <c r="U170">
        <v>120</v>
      </c>
      <c r="V170" t="s">
        <v>4914</v>
      </c>
      <c r="W170">
        <v>1</v>
      </c>
      <c r="X170">
        <v>21</v>
      </c>
      <c r="Y170">
        <v>6</v>
      </c>
      <c r="Z170">
        <v>1</v>
      </c>
      <c r="AA170">
        <v>14004407.390699999</v>
      </c>
      <c r="AB170">
        <v>15902.0488288</v>
      </c>
      <c r="AC170">
        <v>720239.97516799998</v>
      </c>
      <c r="AD170">
        <v>848140.33719200001</v>
      </c>
      <c r="AE170" t="s">
        <v>4915</v>
      </c>
      <c r="AF170" t="s">
        <v>7072</v>
      </c>
      <c r="AG170" t="s">
        <v>4723</v>
      </c>
      <c r="AH170" t="str">
        <f t="shared" si="13"/>
        <v>04013120</v>
      </c>
      <c r="AJ170" t="s">
        <v>4723</v>
      </c>
      <c r="AK170" t="s">
        <v>8905</v>
      </c>
      <c r="AL170" t="s">
        <v>4915</v>
      </c>
    </row>
    <row r="171" spans="1:38" x14ac:dyDescent="0.25">
      <c r="A171">
        <v>269566</v>
      </c>
      <c r="B171">
        <v>0.50400500000000004</v>
      </c>
      <c r="C171" t="s">
        <v>7060</v>
      </c>
      <c r="D171" t="s">
        <v>4723</v>
      </c>
      <c r="E171" t="s">
        <v>4756</v>
      </c>
      <c r="F171" t="s">
        <v>2297</v>
      </c>
      <c r="G171" t="s">
        <v>2307</v>
      </c>
      <c r="H171" t="s">
        <v>7061</v>
      </c>
      <c r="I171" t="s">
        <v>4760</v>
      </c>
      <c r="J171">
        <v>2905</v>
      </c>
      <c r="K171" s="34" t="s">
        <v>8906</v>
      </c>
      <c r="M171" s="29" t="str">
        <f t="shared" si="10"/>
        <v>YES</v>
      </c>
      <c r="N171" s="9" t="str">
        <f t="shared" si="11"/>
        <v>NO</v>
      </c>
      <c r="O171" s="9">
        <f t="shared" si="12"/>
        <v>1.0006808114214738</v>
      </c>
      <c r="P171" s="9" t="str">
        <f t="shared" si="14"/>
        <v>YES</v>
      </c>
      <c r="Q171" s="9" t="s">
        <v>4658</v>
      </c>
      <c r="R171" s="30" t="s">
        <v>4658</v>
      </c>
      <c r="T171" t="s">
        <v>4916</v>
      </c>
      <c r="U171">
        <v>121</v>
      </c>
      <c r="V171" t="s">
        <v>4917</v>
      </c>
      <c r="W171">
        <v>1</v>
      </c>
      <c r="X171">
        <v>21</v>
      </c>
      <c r="Y171">
        <v>6</v>
      </c>
      <c r="Z171">
        <v>1</v>
      </c>
      <c r="AA171">
        <v>14041293.518999999</v>
      </c>
      <c r="AB171">
        <v>15944.7290457</v>
      </c>
      <c r="AC171">
        <v>720244.98774300003</v>
      </c>
      <c r="AD171">
        <v>845509.32725900004</v>
      </c>
      <c r="AE171" t="s">
        <v>4918</v>
      </c>
      <c r="AF171" t="s">
        <v>7060</v>
      </c>
      <c r="AG171" t="s">
        <v>4723</v>
      </c>
      <c r="AH171" t="str">
        <f t="shared" si="13"/>
        <v>04013121</v>
      </c>
      <c r="AJ171" t="s">
        <v>4723</v>
      </c>
      <c r="AK171" t="s">
        <v>8906</v>
      </c>
      <c r="AL171" t="s">
        <v>4918</v>
      </c>
    </row>
    <row r="172" spans="1:38" x14ac:dyDescent="0.25">
      <c r="A172">
        <v>269452</v>
      </c>
      <c r="B172">
        <v>0.50274799999999997</v>
      </c>
      <c r="C172" t="s">
        <v>6956</v>
      </c>
      <c r="D172" t="s">
        <v>4723</v>
      </c>
      <c r="E172" t="s">
        <v>4756</v>
      </c>
      <c r="F172" t="s">
        <v>2297</v>
      </c>
      <c r="G172" t="s">
        <v>2307</v>
      </c>
      <c r="H172" t="s">
        <v>6957</v>
      </c>
      <c r="I172" t="s">
        <v>4760</v>
      </c>
      <c r="J172">
        <v>2683</v>
      </c>
      <c r="K172" s="34" t="s">
        <v>8907</v>
      </c>
      <c r="M172" s="29" t="str">
        <f t="shared" si="10"/>
        <v>YES</v>
      </c>
      <c r="N172" s="9" t="str">
        <f t="shared" si="11"/>
        <v>NO</v>
      </c>
      <c r="O172" s="9">
        <f t="shared" si="12"/>
        <v>1.0003426949640648</v>
      </c>
      <c r="P172" s="9" t="str">
        <f t="shared" si="14"/>
        <v>YES</v>
      </c>
      <c r="Q172" s="9" t="s">
        <v>4658</v>
      </c>
      <c r="R172" s="30" t="s">
        <v>4658</v>
      </c>
      <c r="T172" t="s">
        <v>4919</v>
      </c>
      <c r="U172">
        <v>122</v>
      </c>
      <c r="V172" t="s">
        <v>4920</v>
      </c>
      <c r="W172">
        <v>1</v>
      </c>
      <c r="X172">
        <v>21</v>
      </c>
      <c r="Y172">
        <v>6</v>
      </c>
      <c r="Z172">
        <v>1</v>
      </c>
      <c r="AA172">
        <v>14011008.3412</v>
      </c>
      <c r="AB172">
        <v>15931.173191899999</v>
      </c>
      <c r="AC172">
        <v>725586.26477000001</v>
      </c>
      <c r="AD172">
        <v>845535.888255</v>
      </c>
      <c r="AE172" t="s">
        <v>4921</v>
      </c>
      <c r="AF172" t="s">
        <v>6956</v>
      </c>
      <c r="AG172" t="s">
        <v>4723</v>
      </c>
      <c r="AH172" t="str">
        <f t="shared" si="13"/>
        <v>04013122</v>
      </c>
      <c r="AJ172" t="s">
        <v>4723</v>
      </c>
      <c r="AK172" t="s">
        <v>8907</v>
      </c>
      <c r="AL172" t="s">
        <v>4921</v>
      </c>
    </row>
    <row r="173" spans="1:38" x14ac:dyDescent="0.25">
      <c r="A173">
        <v>275364</v>
      </c>
      <c r="B173">
        <v>1.126118</v>
      </c>
      <c r="C173" t="s">
        <v>3918</v>
      </c>
      <c r="D173" t="s">
        <v>4723</v>
      </c>
      <c r="E173" t="s">
        <v>4756</v>
      </c>
      <c r="F173" t="s">
        <v>2297</v>
      </c>
      <c r="G173" t="s">
        <v>2307</v>
      </c>
      <c r="H173" t="s">
        <v>3919</v>
      </c>
      <c r="I173" t="s">
        <v>4760</v>
      </c>
      <c r="J173">
        <v>5168</v>
      </c>
      <c r="K173" s="34" t="s">
        <v>8908</v>
      </c>
      <c r="M173" s="29" t="str">
        <f t="shared" si="10"/>
        <v>YES</v>
      </c>
      <c r="N173" s="9" t="str">
        <f t="shared" si="11"/>
        <v>NO</v>
      </c>
      <c r="O173" s="9">
        <f t="shared" si="12"/>
        <v>0.99637344087306401</v>
      </c>
      <c r="P173" s="9" t="str">
        <f t="shared" si="14"/>
        <v>YES</v>
      </c>
      <c r="Q173" s="9" t="s">
        <v>4658</v>
      </c>
      <c r="R173" s="30" t="s">
        <v>4658</v>
      </c>
      <c r="T173" t="s">
        <v>4922</v>
      </c>
      <c r="U173">
        <v>123</v>
      </c>
      <c r="V173" t="s">
        <v>4923</v>
      </c>
      <c r="W173">
        <v>1</v>
      </c>
      <c r="X173">
        <v>20</v>
      </c>
      <c r="Y173">
        <v>5</v>
      </c>
      <c r="Z173">
        <v>1</v>
      </c>
      <c r="AA173">
        <v>31508635.9826</v>
      </c>
      <c r="AB173">
        <v>23764.387130899999</v>
      </c>
      <c r="AC173">
        <v>693646.96848299995</v>
      </c>
      <c r="AD173">
        <v>841673.89387399994</v>
      </c>
      <c r="AE173" t="s">
        <v>4924</v>
      </c>
      <c r="AF173" t="s">
        <v>3918</v>
      </c>
      <c r="AG173" t="s">
        <v>4723</v>
      </c>
      <c r="AH173" t="str">
        <f t="shared" si="13"/>
        <v>04013123</v>
      </c>
      <c r="AJ173" t="s">
        <v>4723</v>
      </c>
      <c r="AK173" t="s">
        <v>8908</v>
      </c>
      <c r="AL173" t="s">
        <v>4924</v>
      </c>
    </row>
    <row r="174" spans="1:38" x14ac:dyDescent="0.25">
      <c r="A174">
        <v>215978</v>
      </c>
      <c r="B174">
        <v>0.51689200000000002</v>
      </c>
      <c r="C174" t="s">
        <v>3842</v>
      </c>
      <c r="D174" t="s">
        <v>4723</v>
      </c>
      <c r="E174" t="s">
        <v>4756</v>
      </c>
      <c r="F174" t="s">
        <v>2297</v>
      </c>
      <c r="G174" t="s">
        <v>2307</v>
      </c>
      <c r="H174" t="s">
        <v>3843</v>
      </c>
      <c r="I174" t="s">
        <v>4760</v>
      </c>
      <c r="J174">
        <v>2547</v>
      </c>
      <c r="K174" s="34" t="s">
        <v>8909</v>
      </c>
      <c r="M174" s="29" t="str">
        <f t="shared" si="10"/>
        <v>YES</v>
      </c>
      <c r="N174" s="9" t="str">
        <f t="shared" si="11"/>
        <v>NO</v>
      </c>
      <c r="O174" s="9">
        <f t="shared" si="12"/>
        <v>1.0351110821885501</v>
      </c>
      <c r="P174" s="9" t="str">
        <f t="shared" si="14"/>
        <v>NO</v>
      </c>
      <c r="Q174" s="9" t="s">
        <v>4658</v>
      </c>
      <c r="R174" s="30" t="s">
        <v>4658</v>
      </c>
      <c r="T174" t="s">
        <v>4925</v>
      </c>
      <c r="U174">
        <v>124</v>
      </c>
      <c r="V174" t="s">
        <v>4926</v>
      </c>
      <c r="W174">
        <v>1</v>
      </c>
      <c r="X174">
        <v>20</v>
      </c>
      <c r="Y174">
        <v>5</v>
      </c>
      <c r="Z174">
        <v>1</v>
      </c>
      <c r="AA174">
        <v>13921329.005899999</v>
      </c>
      <c r="AB174">
        <v>18549.092909700001</v>
      </c>
      <c r="AC174">
        <v>699082.15814299998</v>
      </c>
      <c r="AD174">
        <v>844605.61682700005</v>
      </c>
      <c r="AE174" t="s">
        <v>4927</v>
      </c>
      <c r="AF174" t="s">
        <v>3842</v>
      </c>
      <c r="AG174" t="s">
        <v>4723</v>
      </c>
      <c r="AH174" t="str">
        <f t="shared" si="13"/>
        <v>04013124</v>
      </c>
      <c r="AJ174" t="s">
        <v>4723</v>
      </c>
      <c r="AK174" t="s">
        <v>8909</v>
      </c>
      <c r="AL174" t="s">
        <v>4927</v>
      </c>
    </row>
    <row r="175" spans="1:38" x14ac:dyDescent="0.25">
      <c r="A175">
        <v>258275</v>
      </c>
      <c r="B175">
        <v>0.47802</v>
      </c>
      <c r="C175" t="s">
        <v>3844</v>
      </c>
      <c r="D175" t="s">
        <v>4723</v>
      </c>
      <c r="E175" t="s">
        <v>4756</v>
      </c>
      <c r="F175" t="s">
        <v>2297</v>
      </c>
      <c r="G175" t="s">
        <v>2307</v>
      </c>
      <c r="H175" t="s">
        <v>3845</v>
      </c>
      <c r="I175" t="s">
        <v>4760</v>
      </c>
      <c r="J175">
        <v>3246</v>
      </c>
      <c r="K175" s="34" t="s">
        <v>8910</v>
      </c>
      <c r="M175" s="29" t="str">
        <f t="shared" si="10"/>
        <v>YES</v>
      </c>
      <c r="N175" s="9" t="str">
        <f t="shared" si="11"/>
        <v>NO</v>
      </c>
      <c r="O175" s="9">
        <f t="shared" si="12"/>
        <v>1.0004764430844848</v>
      </c>
      <c r="P175" s="9" t="str">
        <f t="shared" si="14"/>
        <v>YES</v>
      </c>
      <c r="Q175" s="9" t="s">
        <v>4658</v>
      </c>
      <c r="R175" s="30" t="s">
        <v>4658</v>
      </c>
      <c r="T175" t="s">
        <v>4619</v>
      </c>
      <c r="U175">
        <v>125</v>
      </c>
      <c r="V175" t="s">
        <v>4928</v>
      </c>
      <c r="W175">
        <v>1</v>
      </c>
      <c r="X175">
        <v>20</v>
      </c>
      <c r="Y175">
        <v>5</v>
      </c>
      <c r="Z175">
        <v>1</v>
      </c>
      <c r="AA175">
        <v>13320086.504899999</v>
      </c>
      <c r="AB175">
        <v>16433.674206299998</v>
      </c>
      <c r="AC175">
        <v>702945.79932200001</v>
      </c>
      <c r="AD175">
        <v>841391.012415</v>
      </c>
      <c r="AE175" t="s">
        <v>4929</v>
      </c>
      <c r="AF175" t="s">
        <v>3844</v>
      </c>
      <c r="AG175" t="s">
        <v>4723</v>
      </c>
      <c r="AH175" t="str">
        <f t="shared" si="13"/>
        <v>04013125</v>
      </c>
      <c r="AJ175" t="s">
        <v>4723</v>
      </c>
      <c r="AK175" t="s">
        <v>8910</v>
      </c>
      <c r="AL175" t="s">
        <v>4929</v>
      </c>
    </row>
    <row r="176" spans="1:38" x14ac:dyDescent="0.25">
      <c r="A176">
        <v>258294</v>
      </c>
      <c r="B176">
        <v>1.000451</v>
      </c>
      <c r="C176" t="s">
        <v>3860</v>
      </c>
      <c r="D176" t="s">
        <v>4723</v>
      </c>
      <c r="E176" t="s">
        <v>4756</v>
      </c>
      <c r="F176" t="s">
        <v>2297</v>
      </c>
      <c r="G176" t="s">
        <v>2307</v>
      </c>
      <c r="H176" t="s">
        <v>3861</v>
      </c>
      <c r="I176" t="s">
        <v>4760</v>
      </c>
      <c r="J176">
        <v>4235</v>
      </c>
      <c r="K176" s="34" t="s">
        <v>8911</v>
      </c>
      <c r="M176" s="29" t="str">
        <f t="shared" si="10"/>
        <v>YES</v>
      </c>
      <c r="N176" s="9" t="str">
        <f t="shared" si="11"/>
        <v>NO</v>
      </c>
      <c r="O176" s="9">
        <f t="shared" si="12"/>
        <v>0.99774758256095641</v>
      </c>
      <c r="P176" s="9" t="str">
        <f t="shared" si="14"/>
        <v>YES</v>
      </c>
      <c r="Q176" s="9" t="s">
        <v>4658</v>
      </c>
      <c r="R176" s="30" t="s">
        <v>4658</v>
      </c>
      <c r="T176" t="s">
        <v>4930</v>
      </c>
      <c r="U176">
        <v>126</v>
      </c>
      <c r="V176" t="s">
        <v>4931</v>
      </c>
      <c r="W176">
        <v>1</v>
      </c>
      <c r="X176">
        <v>20</v>
      </c>
      <c r="Y176">
        <v>5</v>
      </c>
      <c r="Z176">
        <v>1</v>
      </c>
      <c r="AA176">
        <v>27953937.093800001</v>
      </c>
      <c r="AB176">
        <v>21164.7390681</v>
      </c>
      <c r="AC176">
        <v>709670.01394199999</v>
      </c>
      <c r="AD176">
        <v>841486.46915400005</v>
      </c>
      <c r="AE176" t="s">
        <v>4932</v>
      </c>
      <c r="AF176" t="s">
        <v>3860</v>
      </c>
      <c r="AG176" t="s">
        <v>4723</v>
      </c>
      <c r="AH176" t="str">
        <f t="shared" si="13"/>
        <v>04013126</v>
      </c>
      <c r="AJ176" t="s">
        <v>4723</v>
      </c>
      <c r="AK176" t="s">
        <v>8911</v>
      </c>
      <c r="AL176" t="s">
        <v>4932</v>
      </c>
    </row>
    <row r="177" spans="1:38" x14ac:dyDescent="0.25">
      <c r="A177">
        <v>258450</v>
      </c>
      <c r="B177">
        <v>0.50153000000000003</v>
      </c>
      <c r="C177" t="s">
        <v>7050</v>
      </c>
      <c r="D177" t="s">
        <v>4723</v>
      </c>
      <c r="E177" t="s">
        <v>4756</v>
      </c>
      <c r="F177" t="s">
        <v>2297</v>
      </c>
      <c r="G177" t="s">
        <v>2307</v>
      </c>
      <c r="H177" t="s">
        <v>7051</v>
      </c>
      <c r="I177" t="s">
        <v>4760</v>
      </c>
      <c r="J177">
        <v>2735</v>
      </c>
      <c r="K177" s="34" t="s">
        <v>8912</v>
      </c>
      <c r="M177" s="29" t="str">
        <f t="shared" si="10"/>
        <v>YES</v>
      </c>
      <c r="N177" s="9" t="str">
        <f t="shared" si="11"/>
        <v>NO</v>
      </c>
      <c r="O177" s="9">
        <f t="shared" si="12"/>
        <v>1.0007841019057468</v>
      </c>
      <c r="P177" s="9" t="str">
        <f t="shared" si="14"/>
        <v>YES</v>
      </c>
      <c r="Q177" s="9" t="s">
        <v>4658</v>
      </c>
      <c r="R177" s="30" t="s">
        <v>4658</v>
      </c>
      <c r="T177" t="s">
        <v>4933</v>
      </c>
      <c r="U177">
        <v>127</v>
      </c>
      <c r="V177" t="s">
        <v>4934</v>
      </c>
      <c r="W177">
        <v>1</v>
      </c>
      <c r="X177">
        <v>20</v>
      </c>
      <c r="Y177">
        <v>6</v>
      </c>
      <c r="Z177">
        <v>1</v>
      </c>
      <c r="AA177">
        <v>13970899.3432</v>
      </c>
      <c r="AB177">
        <v>15864.522453</v>
      </c>
      <c r="AC177">
        <v>716264.81585599994</v>
      </c>
      <c r="AD177">
        <v>841531.42080399999</v>
      </c>
      <c r="AE177" t="s">
        <v>4935</v>
      </c>
      <c r="AF177" t="s">
        <v>7050</v>
      </c>
      <c r="AG177" t="s">
        <v>4723</v>
      </c>
      <c r="AH177" t="str">
        <f t="shared" si="13"/>
        <v>04013127</v>
      </c>
      <c r="AJ177" t="s">
        <v>4723</v>
      </c>
      <c r="AK177" t="s">
        <v>8912</v>
      </c>
      <c r="AL177" t="s">
        <v>4935</v>
      </c>
    </row>
    <row r="178" spans="1:38" x14ac:dyDescent="0.25">
      <c r="A178">
        <v>269356</v>
      </c>
      <c r="B178">
        <v>0.50891200000000003</v>
      </c>
      <c r="C178" t="s">
        <v>7058</v>
      </c>
      <c r="D178" t="s">
        <v>4723</v>
      </c>
      <c r="E178" t="s">
        <v>4756</v>
      </c>
      <c r="F178" t="s">
        <v>2297</v>
      </c>
      <c r="G178" t="s">
        <v>2307</v>
      </c>
      <c r="H178" t="s">
        <v>7059</v>
      </c>
      <c r="I178" t="s">
        <v>4760</v>
      </c>
      <c r="J178">
        <v>3382</v>
      </c>
      <c r="K178" s="34" t="s">
        <v>8913</v>
      </c>
      <c r="M178" s="29" t="str">
        <f t="shared" si="10"/>
        <v>YES</v>
      </c>
      <c r="N178" s="9" t="str">
        <f t="shared" si="11"/>
        <v>NO</v>
      </c>
      <c r="O178" s="9">
        <f t="shared" si="12"/>
        <v>1.0006024311103416</v>
      </c>
      <c r="P178" s="9" t="str">
        <f t="shared" si="14"/>
        <v>YES</v>
      </c>
      <c r="Q178" s="9" t="s">
        <v>4658</v>
      </c>
      <c r="R178" s="30" t="s">
        <v>4658</v>
      </c>
      <c r="T178" t="s">
        <v>4936</v>
      </c>
      <c r="U178">
        <v>128</v>
      </c>
      <c r="V178" t="s">
        <v>4937</v>
      </c>
      <c r="W178">
        <v>1</v>
      </c>
      <c r="X178">
        <v>21</v>
      </c>
      <c r="Y178">
        <v>6</v>
      </c>
      <c r="Z178">
        <v>1</v>
      </c>
      <c r="AA178">
        <v>14179110.363600001</v>
      </c>
      <c r="AB178">
        <v>16012.4234031</v>
      </c>
      <c r="AC178">
        <v>720259.26442999998</v>
      </c>
      <c r="AD178">
        <v>842874.36573600001</v>
      </c>
      <c r="AE178" t="s">
        <v>4938</v>
      </c>
      <c r="AF178" t="s">
        <v>7058</v>
      </c>
      <c r="AG178" t="s">
        <v>4723</v>
      </c>
      <c r="AH178" t="str">
        <f t="shared" si="13"/>
        <v>04013128</v>
      </c>
      <c r="AJ178" t="s">
        <v>4723</v>
      </c>
      <c r="AK178" t="s">
        <v>8913</v>
      </c>
      <c r="AL178" t="s">
        <v>4938</v>
      </c>
    </row>
    <row r="179" spans="1:38" x14ac:dyDescent="0.25">
      <c r="A179">
        <v>269435</v>
      </c>
      <c r="B179">
        <v>0.51318799999999998</v>
      </c>
      <c r="C179" t="s">
        <v>7056</v>
      </c>
      <c r="D179" t="s">
        <v>4723</v>
      </c>
      <c r="E179" t="s">
        <v>4756</v>
      </c>
      <c r="F179" t="s">
        <v>2297</v>
      </c>
      <c r="G179" t="s">
        <v>2307</v>
      </c>
      <c r="H179" t="s">
        <v>7057</v>
      </c>
      <c r="I179" t="s">
        <v>4760</v>
      </c>
      <c r="J179">
        <v>2450</v>
      </c>
      <c r="K179" s="34" t="s">
        <v>8914</v>
      </c>
      <c r="M179" s="29" t="str">
        <f t="shared" si="10"/>
        <v>YES</v>
      </c>
      <c r="N179" s="9" t="str">
        <f t="shared" si="11"/>
        <v>NO</v>
      </c>
      <c r="O179" s="9">
        <f t="shared" si="12"/>
        <v>1.0006495350528137</v>
      </c>
      <c r="P179" s="9" t="str">
        <f t="shared" si="14"/>
        <v>YES</v>
      </c>
      <c r="Q179" s="9" t="s">
        <v>4658</v>
      </c>
      <c r="R179" s="30" t="s">
        <v>4658</v>
      </c>
      <c r="T179" t="s">
        <v>4939</v>
      </c>
      <c r="U179">
        <v>129</v>
      </c>
      <c r="V179" t="s">
        <v>4940</v>
      </c>
      <c r="W179">
        <v>1</v>
      </c>
      <c r="X179">
        <v>21</v>
      </c>
      <c r="Y179">
        <v>6</v>
      </c>
      <c r="Z179">
        <v>1</v>
      </c>
      <c r="AA179">
        <v>14297573.563999999</v>
      </c>
      <c r="AB179">
        <v>16081.386403799999</v>
      </c>
      <c r="AC179">
        <v>720280.31261400005</v>
      </c>
      <c r="AD179">
        <v>840226.57005800004</v>
      </c>
      <c r="AE179" t="s">
        <v>4941</v>
      </c>
      <c r="AF179" t="s">
        <v>7056</v>
      </c>
      <c r="AG179" t="s">
        <v>4723</v>
      </c>
      <c r="AH179" t="str">
        <f t="shared" si="13"/>
        <v>04013129</v>
      </c>
      <c r="AJ179" t="s">
        <v>4723</v>
      </c>
      <c r="AK179" t="s">
        <v>8914</v>
      </c>
      <c r="AL179" t="s">
        <v>4941</v>
      </c>
    </row>
    <row r="180" spans="1:38" x14ac:dyDescent="0.25">
      <c r="A180">
        <v>269417</v>
      </c>
      <c r="B180">
        <v>1.050378</v>
      </c>
      <c r="C180" t="s">
        <v>2507</v>
      </c>
      <c r="D180" t="s">
        <v>4723</v>
      </c>
      <c r="E180" t="s">
        <v>4756</v>
      </c>
      <c r="F180" t="s">
        <v>2450</v>
      </c>
      <c r="G180" t="s">
        <v>2505</v>
      </c>
      <c r="H180" t="s">
        <v>2508</v>
      </c>
      <c r="I180" t="s">
        <v>4760</v>
      </c>
      <c r="J180">
        <v>2169</v>
      </c>
      <c r="K180" s="34" t="s">
        <v>8915</v>
      </c>
      <c r="M180" s="29" t="str">
        <f t="shared" si="10"/>
        <v>YES</v>
      </c>
      <c r="N180" s="9" t="str">
        <f t="shared" si="11"/>
        <v>YES</v>
      </c>
      <c r="O180" s="9">
        <f t="shared" si="12"/>
        <v>1.0001507077516458</v>
      </c>
      <c r="P180" s="9" t="str">
        <f t="shared" si="14"/>
        <v>YES</v>
      </c>
      <c r="Q180" s="9" t="s">
        <v>4658</v>
      </c>
      <c r="R180" s="30" t="s">
        <v>4658</v>
      </c>
      <c r="T180" t="s">
        <v>7472</v>
      </c>
      <c r="U180">
        <v>13</v>
      </c>
      <c r="V180" t="s">
        <v>2508</v>
      </c>
      <c r="W180">
        <v>4</v>
      </c>
      <c r="X180">
        <v>4</v>
      </c>
      <c r="Y180">
        <v>2</v>
      </c>
      <c r="Z180">
        <v>4</v>
      </c>
      <c r="AA180">
        <v>29278445.546500001</v>
      </c>
      <c r="AB180">
        <v>23510.627136399999</v>
      </c>
      <c r="AC180">
        <v>560644.79302600003</v>
      </c>
      <c r="AD180">
        <v>969936.22289199999</v>
      </c>
      <c r="AE180" t="s">
        <v>7473</v>
      </c>
      <c r="AF180" t="s">
        <v>2507</v>
      </c>
      <c r="AG180" t="s">
        <v>4723</v>
      </c>
      <c r="AH180" t="str">
        <f t="shared" si="13"/>
        <v>0401313</v>
      </c>
      <c r="AJ180" t="s">
        <v>4723</v>
      </c>
      <c r="AK180" t="s">
        <v>8915</v>
      </c>
      <c r="AL180" t="s">
        <v>7473</v>
      </c>
    </row>
    <row r="181" spans="1:38" x14ac:dyDescent="0.25">
      <c r="A181">
        <v>1054093</v>
      </c>
      <c r="B181">
        <v>0.50219000000000003</v>
      </c>
      <c r="C181" t="s">
        <v>6954</v>
      </c>
      <c r="D181" t="s">
        <v>4723</v>
      </c>
      <c r="E181" t="s">
        <v>4756</v>
      </c>
      <c r="F181" t="s">
        <v>2297</v>
      </c>
      <c r="G181" t="s">
        <v>2307</v>
      </c>
      <c r="H181" t="s">
        <v>6955</v>
      </c>
      <c r="I181" t="s">
        <v>4760</v>
      </c>
      <c r="J181">
        <v>5168</v>
      </c>
      <c r="K181" s="34" t="s">
        <v>8916</v>
      </c>
      <c r="M181" s="29" t="str">
        <f t="shared" si="10"/>
        <v>YES</v>
      </c>
      <c r="N181" s="9" t="str">
        <f t="shared" si="11"/>
        <v>NO</v>
      </c>
      <c r="O181" s="9">
        <f t="shared" si="12"/>
        <v>1.000750527478832</v>
      </c>
      <c r="P181" s="9" t="str">
        <f t="shared" si="14"/>
        <v>YES</v>
      </c>
      <c r="Q181" s="9" t="s">
        <v>4658</v>
      </c>
      <c r="R181" s="30" t="s">
        <v>4658</v>
      </c>
      <c r="T181" t="s">
        <v>4648</v>
      </c>
      <c r="U181">
        <v>130</v>
      </c>
      <c r="V181" t="s">
        <v>4942</v>
      </c>
      <c r="W181">
        <v>1</v>
      </c>
      <c r="X181">
        <v>21</v>
      </c>
      <c r="Y181">
        <v>6</v>
      </c>
      <c r="Z181">
        <v>1</v>
      </c>
      <c r="AA181">
        <v>13989754.0012</v>
      </c>
      <c r="AB181">
        <v>15857.3339937</v>
      </c>
      <c r="AC181">
        <v>724285.47472699999</v>
      </c>
      <c r="AD181">
        <v>841582.53942399996</v>
      </c>
      <c r="AE181" t="s">
        <v>4943</v>
      </c>
      <c r="AF181" t="s">
        <v>6954</v>
      </c>
      <c r="AG181" t="s">
        <v>4723</v>
      </c>
      <c r="AH181" t="str">
        <f t="shared" si="13"/>
        <v>04013130</v>
      </c>
      <c r="AJ181" t="s">
        <v>4723</v>
      </c>
      <c r="AK181" t="s">
        <v>8916</v>
      </c>
      <c r="AL181" t="s">
        <v>4943</v>
      </c>
    </row>
    <row r="182" spans="1:38" x14ac:dyDescent="0.25">
      <c r="A182">
        <v>275345</v>
      </c>
      <c r="B182">
        <v>0.55166499999999996</v>
      </c>
      <c r="C182" t="s">
        <v>6964</v>
      </c>
      <c r="D182" t="s">
        <v>4723</v>
      </c>
      <c r="E182" t="s">
        <v>4756</v>
      </c>
      <c r="F182" t="s">
        <v>2297</v>
      </c>
      <c r="G182" t="s">
        <v>2307</v>
      </c>
      <c r="H182" t="s">
        <v>6965</v>
      </c>
      <c r="I182" t="s">
        <v>4760</v>
      </c>
      <c r="J182">
        <v>2450</v>
      </c>
      <c r="K182" s="34" t="s">
        <v>8917</v>
      </c>
      <c r="M182" s="29" t="str">
        <f t="shared" si="10"/>
        <v>YES</v>
      </c>
      <c r="N182" s="9" t="str">
        <f t="shared" si="11"/>
        <v>NO</v>
      </c>
      <c r="O182" s="9">
        <f t="shared" si="12"/>
        <v>0.99412998914558615</v>
      </c>
      <c r="P182" s="9" t="str">
        <f t="shared" si="14"/>
        <v>YES</v>
      </c>
      <c r="Q182" s="9" t="s">
        <v>4658</v>
      </c>
      <c r="R182" s="30" t="s">
        <v>4658</v>
      </c>
      <c r="T182" t="s">
        <v>4944</v>
      </c>
      <c r="U182">
        <v>131</v>
      </c>
      <c r="V182" t="s">
        <v>4945</v>
      </c>
      <c r="W182">
        <v>1</v>
      </c>
      <c r="X182">
        <v>21</v>
      </c>
      <c r="Y182">
        <v>6</v>
      </c>
      <c r="Z182">
        <v>1</v>
      </c>
      <c r="AA182">
        <v>15470348.6505</v>
      </c>
      <c r="AB182">
        <v>17915.436147299999</v>
      </c>
      <c r="AC182">
        <v>730880.58935599995</v>
      </c>
      <c r="AD182">
        <v>842796.33645599999</v>
      </c>
      <c r="AE182" t="s">
        <v>4946</v>
      </c>
      <c r="AF182" t="s">
        <v>6964</v>
      </c>
      <c r="AG182" t="s">
        <v>4723</v>
      </c>
      <c r="AH182" t="str">
        <f t="shared" si="13"/>
        <v>04013131</v>
      </c>
      <c r="AJ182" t="s">
        <v>4723</v>
      </c>
      <c r="AK182" t="s">
        <v>8917</v>
      </c>
      <c r="AL182" t="s">
        <v>4946</v>
      </c>
    </row>
    <row r="183" spans="1:38" x14ac:dyDescent="0.25">
      <c r="A183">
        <v>275442</v>
      </c>
      <c r="B183">
        <v>0.60448500000000005</v>
      </c>
      <c r="C183" t="s">
        <v>3916</v>
      </c>
      <c r="D183" t="s">
        <v>4723</v>
      </c>
      <c r="E183" t="s">
        <v>4756</v>
      </c>
      <c r="F183" t="s">
        <v>2297</v>
      </c>
      <c r="G183" t="s">
        <v>2307</v>
      </c>
      <c r="H183" t="s">
        <v>3917</v>
      </c>
      <c r="I183" t="s">
        <v>4760</v>
      </c>
      <c r="J183">
        <v>2973</v>
      </c>
      <c r="K183" s="34" t="s">
        <v>8918</v>
      </c>
      <c r="M183" s="29" t="str">
        <f t="shared" si="10"/>
        <v>YES</v>
      </c>
      <c r="N183" s="9" t="str">
        <f t="shared" si="11"/>
        <v>NO</v>
      </c>
      <c r="O183" s="9">
        <f t="shared" si="12"/>
        <v>1.0126621204280266</v>
      </c>
      <c r="P183" s="9" t="str">
        <f t="shared" si="14"/>
        <v>YES</v>
      </c>
      <c r="Q183" s="9" t="s">
        <v>4658</v>
      </c>
      <c r="R183" s="30" t="s">
        <v>4658</v>
      </c>
      <c r="T183" t="s">
        <v>4947</v>
      </c>
      <c r="U183">
        <v>132</v>
      </c>
      <c r="V183" t="s">
        <v>4948</v>
      </c>
      <c r="W183">
        <v>1</v>
      </c>
      <c r="X183">
        <v>20</v>
      </c>
      <c r="Y183">
        <v>5</v>
      </c>
      <c r="Z183">
        <v>1</v>
      </c>
      <c r="AA183">
        <v>16641359.723099999</v>
      </c>
      <c r="AB183">
        <v>17401.237853499999</v>
      </c>
      <c r="AC183">
        <v>692705.15670199995</v>
      </c>
      <c r="AD183">
        <v>836069.22337400005</v>
      </c>
      <c r="AE183" t="s">
        <v>4949</v>
      </c>
      <c r="AF183" t="s">
        <v>3916</v>
      </c>
      <c r="AG183" t="s">
        <v>4723</v>
      </c>
      <c r="AH183" t="str">
        <f t="shared" si="13"/>
        <v>04013132</v>
      </c>
      <c r="AJ183" t="s">
        <v>4723</v>
      </c>
      <c r="AK183" t="s">
        <v>8918</v>
      </c>
      <c r="AL183" t="s">
        <v>4949</v>
      </c>
    </row>
    <row r="184" spans="1:38" x14ac:dyDescent="0.25">
      <c r="A184">
        <v>215959</v>
      </c>
      <c r="B184">
        <v>0.95761399999999997</v>
      </c>
      <c r="C184" t="s">
        <v>3836</v>
      </c>
      <c r="D184" t="s">
        <v>4723</v>
      </c>
      <c r="E184" t="s">
        <v>4756</v>
      </c>
      <c r="F184" t="s">
        <v>2297</v>
      </c>
      <c r="G184" t="s">
        <v>2307</v>
      </c>
      <c r="H184" t="s">
        <v>3837</v>
      </c>
      <c r="I184" t="s">
        <v>4760</v>
      </c>
      <c r="J184">
        <v>2776</v>
      </c>
      <c r="K184" s="34" t="s">
        <v>8919</v>
      </c>
      <c r="M184" s="29" t="str">
        <f t="shared" si="10"/>
        <v>YES</v>
      </c>
      <c r="N184" s="9" t="str">
        <f t="shared" si="11"/>
        <v>NO</v>
      </c>
      <c r="O184" s="9">
        <f t="shared" si="12"/>
        <v>0.99784238589054919</v>
      </c>
      <c r="P184" s="9" t="str">
        <f t="shared" si="14"/>
        <v>YES</v>
      </c>
      <c r="Q184" s="9" t="s">
        <v>4658</v>
      </c>
      <c r="R184" s="30" t="s">
        <v>4658</v>
      </c>
      <c r="T184" t="s">
        <v>4950</v>
      </c>
      <c r="U184">
        <v>133</v>
      </c>
      <c r="V184" t="s">
        <v>4951</v>
      </c>
      <c r="W184">
        <v>1</v>
      </c>
      <c r="X184">
        <v>20</v>
      </c>
      <c r="Y184">
        <v>5</v>
      </c>
      <c r="Z184">
        <v>1</v>
      </c>
      <c r="AA184">
        <v>26754471.963799998</v>
      </c>
      <c r="AB184">
        <v>22013.347784599999</v>
      </c>
      <c r="AC184">
        <v>699159.36091799999</v>
      </c>
      <c r="AD184">
        <v>835966.360338</v>
      </c>
      <c r="AE184" t="s">
        <v>4952</v>
      </c>
      <c r="AF184" t="s">
        <v>3836</v>
      </c>
      <c r="AG184" t="s">
        <v>4723</v>
      </c>
      <c r="AH184" t="str">
        <f t="shared" si="13"/>
        <v>04013133</v>
      </c>
      <c r="AJ184" t="s">
        <v>4723</v>
      </c>
      <c r="AK184" t="s">
        <v>8919</v>
      </c>
      <c r="AL184" t="s">
        <v>4952</v>
      </c>
    </row>
    <row r="185" spans="1:38" x14ac:dyDescent="0.25">
      <c r="A185">
        <v>258221</v>
      </c>
      <c r="B185">
        <v>2.0277099999999999</v>
      </c>
      <c r="C185" t="s">
        <v>3854</v>
      </c>
      <c r="D185" t="s">
        <v>4723</v>
      </c>
      <c r="E185" t="s">
        <v>4756</v>
      </c>
      <c r="F185" t="s">
        <v>2297</v>
      </c>
      <c r="G185" t="s">
        <v>2307</v>
      </c>
      <c r="H185" t="s">
        <v>3855</v>
      </c>
      <c r="I185" t="s">
        <v>4760</v>
      </c>
      <c r="J185">
        <v>4654</v>
      </c>
      <c r="K185" s="34" t="s">
        <v>8920</v>
      </c>
      <c r="M185" s="29" t="str">
        <f t="shared" si="10"/>
        <v>YES</v>
      </c>
      <c r="N185" s="9" t="str">
        <f t="shared" si="11"/>
        <v>NO</v>
      </c>
      <c r="O185" s="9">
        <f t="shared" si="12"/>
        <v>1.003537606649795</v>
      </c>
      <c r="P185" s="9" t="str">
        <f t="shared" si="14"/>
        <v>YES</v>
      </c>
      <c r="Q185" s="9" t="s">
        <v>4658</v>
      </c>
      <c r="R185" s="30" t="s">
        <v>4658</v>
      </c>
      <c r="T185" t="s">
        <v>4953</v>
      </c>
      <c r="U185">
        <v>134</v>
      </c>
      <c r="V185" t="s">
        <v>4954</v>
      </c>
      <c r="W185">
        <v>1</v>
      </c>
      <c r="X185">
        <v>20</v>
      </c>
      <c r="Y185">
        <v>5</v>
      </c>
      <c r="Z185">
        <v>1</v>
      </c>
      <c r="AA185">
        <v>56330036.9507</v>
      </c>
      <c r="AB185">
        <v>31910.723367999999</v>
      </c>
      <c r="AC185">
        <v>707026.85970499995</v>
      </c>
      <c r="AD185">
        <v>836137.01424299995</v>
      </c>
      <c r="AE185" t="s">
        <v>4955</v>
      </c>
      <c r="AF185" t="s">
        <v>3854</v>
      </c>
      <c r="AG185" t="s">
        <v>4723</v>
      </c>
      <c r="AH185" t="str">
        <f t="shared" si="13"/>
        <v>04013134</v>
      </c>
      <c r="AJ185" t="s">
        <v>4723</v>
      </c>
      <c r="AK185" t="s">
        <v>8920</v>
      </c>
      <c r="AL185" t="s">
        <v>4955</v>
      </c>
    </row>
    <row r="186" spans="1:38" x14ac:dyDescent="0.25">
      <c r="A186">
        <v>258389</v>
      </c>
      <c r="B186">
        <v>0.50416000000000005</v>
      </c>
      <c r="C186" t="s">
        <v>7048</v>
      </c>
      <c r="D186" t="s">
        <v>4723</v>
      </c>
      <c r="E186" t="s">
        <v>4756</v>
      </c>
      <c r="F186" t="s">
        <v>2297</v>
      </c>
      <c r="G186" t="s">
        <v>2307</v>
      </c>
      <c r="H186" t="s">
        <v>7049</v>
      </c>
      <c r="I186" t="s">
        <v>4760</v>
      </c>
      <c r="J186">
        <v>3385</v>
      </c>
      <c r="K186" s="34" t="s">
        <v>8921</v>
      </c>
      <c r="M186" s="29" t="str">
        <f t="shared" si="10"/>
        <v>YES</v>
      </c>
      <c r="N186" s="9" t="str">
        <f t="shared" si="11"/>
        <v>NO</v>
      </c>
      <c r="O186" s="9">
        <f t="shared" si="12"/>
        <v>1.0011745653489008</v>
      </c>
      <c r="P186" s="9" t="str">
        <f t="shared" si="14"/>
        <v>YES</v>
      </c>
      <c r="Q186" s="9" t="s">
        <v>4658</v>
      </c>
      <c r="R186" s="30" t="s">
        <v>4658</v>
      </c>
      <c r="T186" t="s">
        <v>4568</v>
      </c>
      <c r="U186">
        <v>135</v>
      </c>
      <c r="V186" t="s">
        <v>4956</v>
      </c>
      <c r="W186">
        <v>1</v>
      </c>
      <c r="X186">
        <v>20</v>
      </c>
      <c r="Y186">
        <v>6</v>
      </c>
      <c r="Z186">
        <v>1</v>
      </c>
      <c r="AA186">
        <v>14038684.791300001</v>
      </c>
      <c r="AB186">
        <v>15873.018225399999</v>
      </c>
      <c r="AC186">
        <v>714979.97492900002</v>
      </c>
      <c r="AD186">
        <v>837549.10676899995</v>
      </c>
      <c r="AE186" t="s">
        <v>4957</v>
      </c>
      <c r="AF186" t="s">
        <v>7048</v>
      </c>
      <c r="AG186" t="s">
        <v>4723</v>
      </c>
      <c r="AH186" t="str">
        <f t="shared" si="13"/>
        <v>04013135</v>
      </c>
      <c r="AJ186" t="s">
        <v>4723</v>
      </c>
      <c r="AK186" t="s">
        <v>8921</v>
      </c>
      <c r="AL186" t="s">
        <v>4957</v>
      </c>
    </row>
    <row r="187" spans="1:38" x14ac:dyDescent="0.25">
      <c r="A187">
        <v>269337</v>
      </c>
      <c r="B187">
        <v>1.2878400000000001</v>
      </c>
      <c r="C187" t="s">
        <v>7054</v>
      </c>
      <c r="D187" t="s">
        <v>4723</v>
      </c>
      <c r="E187" t="s">
        <v>4756</v>
      </c>
      <c r="F187" t="s">
        <v>2297</v>
      </c>
      <c r="G187" t="s">
        <v>2307</v>
      </c>
      <c r="H187" t="s">
        <v>7055</v>
      </c>
      <c r="I187" t="s">
        <v>4760</v>
      </c>
      <c r="J187">
        <v>7292</v>
      </c>
      <c r="K187" s="34" t="s">
        <v>8922</v>
      </c>
      <c r="M187" s="29" t="str">
        <f t="shared" si="10"/>
        <v>YES</v>
      </c>
      <c r="N187" s="9" t="str">
        <f t="shared" si="11"/>
        <v>NO</v>
      </c>
      <c r="O187" s="9">
        <f t="shared" si="12"/>
        <v>0.99021227144464408</v>
      </c>
      <c r="P187" s="9" t="str">
        <f t="shared" si="14"/>
        <v>YES</v>
      </c>
      <c r="Q187" s="9" t="s">
        <v>4658</v>
      </c>
      <c r="R187" s="30" t="s">
        <v>4658</v>
      </c>
      <c r="T187" t="s">
        <v>4958</v>
      </c>
      <c r="U187">
        <v>136</v>
      </c>
      <c r="V187" t="s">
        <v>4959</v>
      </c>
      <c r="W187">
        <v>1</v>
      </c>
      <c r="X187">
        <v>21</v>
      </c>
      <c r="Y187">
        <v>6</v>
      </c>
      <c r="Z187">
        <v>1</v>
      </c>
      <c r="AA187">
        <v>36257800.162</v>
      </c>
      <c r="AB187">
        <v>24388.454425200001</v>
      </c>
      <c r="AC187">
        <v>720303.29488399997</v>
      </c>
      <c r="AD187">
        <v>835495.81826900004</v>
      </c>
      <c r="AE187" t="s">
        <v>4960</v>
      </c>
      <c r="AF187" t="s">
        <v>7054</v>
      </c>
      <c r="AG187" t="s">
        <v>4723</v>
      </c>
      <c r="AH187" t="str">
        <f t="shared" si="13"/>
        <v>04013136</v>
      </c>
      <c r="AJ187" t="s">
        <v>4723</v>
      </c>
      <c r="AK187" t="s">
        <v>8922</v>
      </c>
      <c r="AL187" t="s">
        <v>4960</v>
      </c>
    </row>
    <row r="188" spans="1:38" x14ac:dyDescent="0.25">
      <c r="A188">
        <v>269396</v>
      </c>
      <c r="B188">
        <v>1.0043629999999999</v>
      </c>
      <c r="C188" t="s">
        <v>6952</v>
      </c>
      <c r="D188" t="s">
        <v>4723</v>
      </c>
      <c r="E188" t="s">
        <v>4756</v>
      </c>
      <c r="F188" t="s">
        <v>2297</v>
      </c>
      <c r="G188" t="s">
        <v>2307</v>
      </c>
      <c r="H188" t="s">
        <v>6953</v>
      </c>
      <c r="I188" t="s">
        <v>4760</v>
      </c>
      <c r="J188">
        <v>5327</v>
      </c>
      <c r="K188" s="34" t="s">
        <v>8923</v>
      </c>
      <c r="M188" s="29" t="str">
        <f t="shared" si="10"/>
        <v>YES</v>
      </c>
      <c r="N188" s="9" t="str">
        <f t="shared" si="11"/>
        <v>NO</v>
      </c>
      <c r="O188" s="9">
        <f t="shared" si="12"/>
        <v>1.0006318468416331</v>
      </c>
      <c r="P188" s="9" t="str">
        <f t="shared" si="14"/>
        <v>YES</v>
      </c>
      <c r="Q188" s="9" t="s">
        <v>4658</v>
      </c>
      <c r="R188" s="30" t="s">
        <v>4658</v>
      </c>
      <c r="T188" t="s">
        <v>4961</v>
      </c>
      <c r="U188">
        <v>137</v>
      </c>
      <c r="V188" t="s">
        <v>4962</v>
      </c>
      <c r="W188">
        <v>1</v>
      </c>
      <c r="X188">
        <v>21</v>
      </c>
      <c r="Y188">
        <v>6</v>
      </c>
      <c r="Z188">
        <v>1</v>
      </c>
      <c r="AA188">
        <v>27982352.8979</v>
      </c>
      <c r="AB188">
        <v>21175.228482899998</v>
      </c>
      <c r="AC188">
        <v>725596.84371399996</v>
      </c>
      <c r="AD188">
        <v>836290.05897599994</v>
      </c>
      <c r="AE188" t="s">
        <v>4963</v>
      </c>
      <c r="AF188" t="s">
        <v>6952</v>
      </c>
      <c r="AG188" t="s">
        <v>4723</v>
      </c>
      <c r="AH188" t="str">
        <f t="shared" si="13"/>
        <v>04013137</v>
      </c>
      <c r="AJ188" t="s">
        <v>4723</v>
      </c>
      <c r="AK188" t="s">
        <v>8923</v>
      </c>
      <c r="AL188" t="s">
        <v>4963</v>
      </c>
    </row>
    <row r="189" spans="1:38" x14ac:dyDescent="0.25">
      <c r="A189">
        <v>275324</v>
      </c>
      <c r="B189">
        <v>0.79904799999999998</v>
      </c>
      <c r="C189" t="s">
        <v>2640</v>
      </c>
      <c r="D189" t="s">
        <v>4723</v>
      </c>
      <c r="E189" t="s">
        <v>4756</v>
      </c>
      <c r="F189" t="s">
        <v>2297</v>
      </c>
      <c r="G189" t="s">
        <v>4758</v>
      </c>
      <c r="H189" t="s">
        <v>2641</v>
      </c>
      <c r="I189" t="s">
        <v>4760</v>
      </c>
      <c r="J189">
        <v>3032</v>
      </c>
      <c r="K189" s="34" t="s">
        <v>8924</v>
      </c>
      <c r="M189" s="29" t="str">
        <f t="shared" si="10"/>
        <v>YES</v>
      </c>
      <c r="N189" s="9" t="str">
        <f t="shared" si="11"/>
        <v>NO</v>
      </c>
      <c r="O189" s="9">
        <f t="shared" si="12"/>
        <v>1.0011969326585606</v>
      </c>
      <c r="P189" s="9" t="str">
        <f t="shared" si="14"/>
        <v>YES</v>
      </c>
      <c r="Q189" s="9" t="s">
        <v>4658</v>
      </c>
      <c r="R189" s="30" t="s">
        <v>4658</v>
      </c>
      <c r="T189" t="s">
        <v>4964</v>
      </c>
      <c r="U189">
        <v>138</v>
      </c>
      <c r="V189" t="s">
        <v>4965</v>
      </c>
      <c r="W189">
        <v>1</v>
      </c>
      <c r="X189">
        <v>21</v>
      </c>
      <c r="Y189">
        <v>6</v>
      </c>
      <c r="Z189">
        <v>1</v>
      </c>
      <c r="AA189">
        <v>22249548.551899999</v>
      </c>
      <c r="AB189">
        <v>20641.3366771</v>
      </c>
      <c r="AC189">
        <v>736537.46677000006</v>
      </c>
      <c r="AD189">
        <v>835984.71710300003</v>
      </c>
      <c r="AE189" t="s">
        <v>4966</v>
      </c>
      <c r="AF189" t="s">
        <v>2640</v>
      </c>
      <c r="AG189" t="s">
        <v>4723</v>
      </c>
      <c r="AH189" t="str">
        <f t="shared" si="13"/>
        <v>04013138</v>
      </c>
      <c r="AJ189" t="s">
        <v>4723</v>
      </c>
      <c r="AK189" t="s">
        <v>8924</v>
      </c>
      <c r="AL189" t="s">
        <v>4966</v>
      </c>
    </row>
    <row r="190" spans="1:38" x14ac:dyDescent="0.25">
      <c r="A190">
        <v>289720</v>
      </c>
      <c r="B190">
        <v>6.0496100000000004</v>
      </c>
      <c r="C190" t="s">
        <v>2345</v>
      </c>
      <c r="D190" t="s">
        <v>4723</v>
      </c>
      <c r="E190" t="s">
        <v>4756</v>
      </c>
      <c r="F190" t="s">
        <v>2297</v>
      </c>
      <c r="G190" t="s">
        <v>4758</v>
      </c>
      <c r="H190" t="s">
        <v>2346</v>
      </c>
      <c r="I190" t="s">
        <v>4760</v>
      </c>
      <c r="J190">
        <v>6806</v>
      </c>
      <c r="K190" s="34" t="s">
        <v>8925</v>
      </c>
      <c r="M190" s="29" t="str">
        <f t="shared" si="10"/>
        <v>YES</v>
      </c>
      <c r="N190" s="9" t="str">
        <f t="shared" si="11"/>
        <v>NO</v>
      </c>
      <c r="O190" s="9">
        <f t="shared" si="12"/>
        <v>1.000996327747675</v>
      </c>
      <c r="P190" s="9" t="str">
        <f t="shared" si="14"/>
        <v>YES</v>
      </c>
      <c r="Q190" s="9" t="s">
        <v>4658</v>
      </c>
      <c r="R190" s="30" t="s">
        <v>4658</v>
      </c>
      <c r="T190" t="s">
        <v>4967</v>
      </c>
      <c r="U190">
        <v>139</v>
      </c>
      <c r="V190" t="s">
        <v>4968</v>
      </c>
      <c r="W190">
        <v>1</v>
      </c>
      <c r="X190">
        <v>21</v>
      </c>
      <c r="Y190">
        <v>6</v>
      </c>
      <c r="Z190">
        <v>1</v>
      </c>
      <c r="AA190">
        <v>168485580.565</v>
      </c>
      <c r="AB190">
        <v>53022.571254100003</v>
      </c>
      <c r="AC190">
        <v>730870.48843100003</v>
      </c>
      <c r="AD190">
        <v>828368.371423</v>
      </c>
      <c r="AE190" t="s">
        <v>4969</v>
      </c>
      <c r="AF190" t="s">
        <v>2345</v>
      </c>
      <c r="AG190" t="s">
        <v>4723</v>
      </c>
      <c r="AH190" t="str">
        <f t="shared" si="13"/>
        <v>04013139</v>
      </c>
      <c r="AJ190" t="s">
        <v>4723</v>
      </c>
      <c r="AK190" t="s">
        <v>8925</v>
      </c>
      <c r="AL190" t="s">
        <v>4969</v>
      </c>
    </row>
    <row r="191" spans="1:38" x14ac:dyDescent="0.25">
      <c r="A191">
        <v>249670</v>
      </c>
      <c r="B191">
        <v>0.42630400000000002</v>
      </c>
      <c r="C191" t="s">
        <v>3904</v>
      </c>
      <c r="D191" t="s">
        <v>4723</v>
      </c>
      <c r="E191" t="s">
        <v>4756</v>
      </c>
      <c r="F191" t="s">
        <v>1367</v>
      </c>
      <c r="G191" t="s">
        <v>1463</v>
      </c>
      <c r="H191" t="s">
        <v>3905</v>
      </c>
      <c r="I191" t="s">
        <v>4760</v>
      </c>
      <c r="J191">
        <v>2369</v>
      </c>
      <c r="K191" s="34" t="s">
        <v>8926</v>
      </c>
      <c r="M191" s="29" t="str">
        <f t="shared" si="10"/>
        <v>YES</v>
      </c>
      <c r="N191" s="9" t="str">
        <f t="shared" si="11"/>
        <v>YES</v>
      </c>
      <c r="O191" s="9">
        <f t="shared" si="12"/>
        <v>1.0117731392576412</v>
      </c>
      <c r="P191" s="9" t="str">
        <f t="shared" si="14"/>
        <v>YES</v>
      </c>
      <c r="Q191" s="9" t="s">
        <v>4658</v>
      </c>
      <c r="R191" s="30" t="s">
        <v>4658</v>
      </c>
      <c r="T191" t="s">
        <v>7474</v>
      </c>
      <c r="U191">
        <v>14</v>
      </c>
      <c r="V191" t="s">
        <v>3905</v>
      </c>
      <c r="W191">
        <v>1</v>
      </c>
      <c r="X191">
        <v>20</v>
      </c>
      <c r="Y191">
        <v>5</v>
      </c>
      <c r="Z191">
        <v>1</v>
      </c>
      <c r="AA191">
        <v>11746381.6467</v>
      </c>
      <c r="AB191">
        <v>18464.6167169</v>
      </c>
      <c r="AC191">
        <v>676930.62971699995</v>
      </c>
      <c r="AD191">
        <v>854726.550116</v>
      </c>
      <c r="AE191" t="s">
        <v>7475</v>
      </c>
      <c r="AF191" t="s">
        <v>3904</v>
      </c>
      <c r="AG191" t="s">
        <v>4723</v>
      </c>
      <c r="AH191" t="str">
        <f t="shared" si="13"/>
        <v>0401314</v>
      </c>
      <c r="AJ191" t="s">
        <v>4723</v>
      </c>
      <c r="AK191" t="s">
        <v>8926</v>
      </c>
      <c r="AL191" t="s">
        <v>7475</v>
      </c>
    </row>
    <row r="192" spans="1:38" x14ac:dyDescent="0.25">
      <c r="A192">
        <v>215841</v>
      </c>
      <c r="B192">
        <v>0.52720800000000001</v>
      </c>
      <c r="C192" t="s">
        <v>3858</v>
      </c>
      <c r="D192" t="s">
        <v>4723</v>
      </c>
      <c r="E192" t="s">
        <v>4756</v>
      </c>
      <c r="F192" t="s">
        <v>2297</v>
      </c>
      <c r="G192" t="s">
        <v>4758</v>
      </c>
      <c r="H192" t="s">
        <v>3859</v>
      </c>
      <c r="I192" t="s">
        <v>4760</v>
      </c>
      <c r="J192">
        <v>3414</v>
      </c>
      <c r="K192" s="34" t="s">
        <v>8927</v>
      </c>
      <c r="M192" s="29" t="str">
        <f t="shared" si="10"/>
        <v>YES</v>
      </c>
      <c r="N192" s="9" t="str">
        <f t="shared" si="11"/>
        <v>NO</v>
      </c>
      <c r="O192" s="9">
        <f t="shared" si="12"/>
        <v>1.0440338367613649</v>
      </c>
      <c r="P192" s="9" t="str">
        <f t="shared" si="14"/>
        <v>NO</v>
      </c>
      <c r="Q192" s="9" t="s">
        <v>4658</v>
      </c>
      <c r="R192" s="30" t="s">
        <v>4658</v>
      </c>
      <c r="T192" t="s">
        <v>4577</v>
      </c>
      <c r="U192">
        <v>140</v>
      </c>
      <c r="V192" t="s">
        <v>4970</v>
      </c>
      <c r="W192">
        <v>1</v>
      </c>
      <c r="X192">
        <v>20</v>
      </c>
      <c r="Y192">
        <v>5</v>
      </c>
      <c r="Z192">
        <v>1</v>
      </c>
      <c r="AA192">
        <v>14077815.286900001</v>
      </c>
      <c r="AB192">
        <v>15946.224063199999</v>
      </c>
      <c r="AC192">
        <v>704343.64379899995</v>
      </c>
      <c r="AD192">
        <v>845350.01150899997</v>
      </c>
      <c r="AE192" t="s">
        <v>4971</v>
      </c>
      <c r="AF192" t="s">
        <v>3858</v>
      </c>
      <c r="AG192" t="s">
        <v>4723</v>
      </c>
      <c r="AH192" t="str">
        <f t="shared" si="13"/>
        <v>04013140</v>
      </c>
      <c r="AJ192" t="s">
        <v>4723</v>
      </c>
      <c r="AK192" t="s">
        <v>8927</v>
      </c>
      <c r="AL192" t="s">
        <v>4971</v>
      </c>
    </row>
    <row r="193" spans="1:38" x14ac:dyDescent="0.25">
      <c r="A193">
        <v>258429</v>
      </c>
      <c r="B193">
        <v>0.50494899999999998</v>
      </c>
      <c r="C193" t="s">
        <v>6958</v>
      </c>
      <c r="D193" t="s">
        <v>4723</v>
      </c>
      <c r="E193" t="s">
        <v>4756</v>
      </c>
      <c r="F193" t="s">
        <v>2297</v>
      </c>
      <c r="G193" t="s">
        <v>2307</v>
      </c>
      <c r="H193" t="s">
        <v>6959</v>
      </c>
      <c r="I193" t="s">
        <v>4760</v>
      </c>
      <c r="J193">
        <v>4549</v>
      </c>
      <c r="K193" s="34" t="s">
        <v>8928</v>
      </c>
      <c r="M193" s="29" t="str">
        <f t="shared" si="10"/>
        <v>YES</v>
      </c>
      <c r="N193" s="9" t="str">
        <f t="shared" si="11"/>
        <v>NO</v>
      </c>
      <c r="O193" s="9">
        <f t="shared" si="12"/>
        <v>1.0006019178955632</v>
      </c>
      <c r="P193" s="9" t="str">
        <f t="shared" si="14"/>
        <v>YES</v>
      </c>
      <c r="Q193" s="9" t="s">
        <v>4658</v>
      </c>
      <c r="R193" s="30" t="s">
        <v>4658</v>
      </c>
      <c r="T193" t="s">
        <v>4972</v>
      </c>
      <c r="U193">
        <v>141</v>
      </c>
      <c r="V193" t="s">
        <v>4973</v>
      </c>
      <c r="W193">
        <v>1</v>
      </c>
      <c r="X193">
        <v>21</v>
      </c>
      <c r="Y193">
        <v>6</v>
      </c>
      <c r="Z193">
        <v>1</v>
      </c>
      <c r="AA193">
        <v>14068701.9981</v>
      </c>
      <c r="AB193">
        <v>15881.092904900001</v>
      </c>
      <c r="AC193">
        <v>726941.40738400002</v>
      </c>
      <c r="AD193">
        <v>841587.27881299995</v>
      </c>
      <c r="AE193" t="s">
        <v>4974</v>
      </c>
      <c r="AF193" t="s">
        <v>6958</v>
      </c>
      <c r="AG193" t="s">
        <v>4723</v>
      </c>
      <c r="AH193" t="str">
        <f t="shared" si="13"/>
        <v>04013141</v>
      </c>
      <c r="AJ193" t="s">
        <v>4723</v>
      </c>
      <c r="AK193" t="s">
        <v>8928</v>
      </c>
      <c r="AL193" t="s">
        <v>4974</v>
      </c>
    </row>
    <row r="194" spans="1:38" x14ac:dyDescent="0.25">
      <c r="A194">
        <v>275385</v>
      </c>
      <c r="B194">
        <v>3.5673620000000001</v>
      </c>
      <c r="C194" t="s">
        <v>3914</v>
      </c>
      <c r="D194" t="s">
        <v>4723</v>
      </c>
      <c r="E194" t="s">
        <v>4756</v>
      </c>
      <c r="F194" t="s">
        <v>4758</v>
      </c>
      <c r="G194" t="s">
        <v>4758</v>
      </c>
      <c r="H194" t="s">
        <v>3915</v>
      </c>
      <c r="I194" t="s">
        <v>4760</v>
      </c>
      <c r="J194">
        <v>4676</v>
      </c>
      <c r="K194" s="34" t="s">
        <v>8929</v>
      </c>
      <c r="M194" s="29" t="str">
        <f t="shared" si="10"/>
        <v>YES</v>
      </c>
      <c r="N194" s="9" t="str">
        <f t="shared" si="11"/>
        <v>NO</v>
      </c>
      <c r="O194" s="9">
        <f t="shared" si="12"/>
        <v>0.99093234189990842</v>
      </c>
      <c r="P194" s="9" t="str">
        <f t="shared" si="14"/>
        <v>YES</v>
      </c>
      <c r="Q194" s="9" t="s">
        <v>4658</v>
      </c>
      <c r="R194" s="30" t="s">
        <v>4658</v>
      </c>
      <c r="T194" t="s">
        <v>4975</v>
      </c>
      <c r="U194">
        <v>142</v>
      </c>
      <c r="V194" t="s">
        <v>4976</v>
      </c>
      <c r="W194">
        <v>1</v>
      </c>
      <c r="X194">
        <v>20</v>
      </c>
      <c r="Y194">
        <v>5</v>
      </c>
      <c r="Z194">
        <v>1</v>
      </c>
      <c r="AA194">
        <v>100362396.68000001</v>
      </c>
      <c r="AB194">
        <v>47140.556473700002</v>
      </c>
      <c r="AC194">
        <v>687098.17390599998</v>
      </c>
      <c r="AD194">
        <v>839574.39445999998</v>
      </c>
      <c r="AE194" t="s">
        <v>4977</v>
      </c>
      <c r="AF194" t="s">
        <v>3914</v>
      </c>
      <c r="AG194" t="s">
        <v>4723</v>
      </c>
      <c r="AH194" t="str">
        <f t="shared" si="13"/>
        <v>04013142</v>
      </c>
      <c r="AJ194" t="s">
        <v>4723</v>
      </c>
      <c r="AK194" t="s">
        <v>8929</v>
      </c>
      <c r="AL194" t="s">
        <v>4977</v>
      </c>
    </row>
    <row r="195" spans="1:38" x14ac:dyDescent="0.25">
      <c r="A195">
        <v>215935</v>
      </c>
      <c r="B195">
        <v>1.0038149999999999</v>
      </c>
      <c r="C195" t="s">
        <v>6960</v>
      </c>
      <c r="D195" t="s">
        <v>4723</v>
      </c>
      <c r="E195" t="s">
        <v>4756</v>
      </c>
      <c r="F195" t="s">
        <v>2297</v>
      </c>
      <c r="G195" t="s">
        <v>4758</v>
      </c>
      <c r="H195" t="s">
        <v>6961</v>
      </c>
      <c r="I195" t="s">
        <v>4760</v>
      </c>
      <c r="J195">
        <v>4159</v>
      </c>
      <c r="K195" s="34" t="s">
        <v>8930</v>
      </c>
      <c r="M195" s="29" t="str">
        <f t="shared" ref="M195:M258" si="15">IF(C195=AH195,"YES","NO")</f>
        <v>YES</v>
      </c>
      <c r="N195" s="9" t="str">
        <f t="shared" ref="N195:N258" si="16">IF(H195=V195,"YES","NO")</f>
        <v>NO</v>
      </c>
      <c r="O195" s="9">
        <f t="shared" ref="O195:O258" si="17">(B195*(5280*5280))/AA195</f>
        <v>1.0008589684576923</v>
      </c>
      <c r="P195" s="9" t="str">
        <f t="shared" si="14"/>
        <v>YES</v>
      </c>
      <c r="Q195" s="9" t="s">
        <v>4658</v>
      </c>
      <c r="R195" s="30" t="s">
        <v>4658</v>
      </c>
      <c r="T195" t="s">
        <v>4978</v>
      </c>
      <c r="U195">
        <v>143</v>
      </c>
      <c r="V195" t="s">
        <v>4979</v>
      </c>
      <c r="W195">
        <v>1</v>
      </c>
      <c r="X195">
        <v>21</v>
      </c>
      <c r="Y195">
        <v>6</v>
      </c>
      <c r="Z195">
        <v>1</v>
      </c>
      <c r="AA195">
        <v>27960738.703400001</v>
      </c>
      <c r="AB195">
        <v>21135.467533399999</v>
      </c>
      <c r="AC195">
        <v>730887.64404899999</v>
      </c>
      <c r="AD195">
        <v>836339.82580999995</v>
      </c>
      <c r="AE195" t="s">
        <v>4980</v>
      </c>
      <c r="AF195" t="s">
        <v>6960</v>
      </c>
      <c r="AG195" t="s">
        <v>4723</v>
      </c>
      <c r="AH195" t="str">
        <f t="shared" ref="AH195:AH258" si="18">CONCATENATE(AG195,U195)</f>
        <v>04013143</v>
      </c>
      <c r="AJ195" t="s">
        <v>4723</v>
      </c>
      <c r="AK195" t="s">
        <v>8930</v>
      </c>
      <c r="AL195" t="s">
        <v>4980</v>
      </c>
    </row>
    <row r="196" spans="1:38" x14ac:dyDescent="0.25">
      <c r="A196">
        <v>275403</v>
      </c>
      <c r="B196">
        <v>0.40611999999999998</v>
      </c>
      <c r="C196" t="s">
        <v>6950</v>
      </c>
      <c r="D196" t="s">
        <v>4723</v>
      </c>
      <c r="E196" t="s">
        <v>4756</v>
      </c>
      <c r="F196" t="s">
        <v>1367</v>
      </c>
      <c r="G196" t="s">
        <v>4758</v>
      </c>
      <c r="H196" t="s">
        <v>6951</v>
      </c>
      <c r="I196" t="s">
        <v>4760</v>
      </c>
      <c r="J196">
        <v>1561</v>
      </c>
      <c r="K196" s="34" t="s">
        <v>8931</v>
      </c>
      <c r="M196" s="29" t="str">
        <f t="shared" si="15"/>
        <v>YES</v>
      </c>
      <c r="N196" s="9" t="str">
        <f t="shared" si="16"/>
        <v>YES</v>
      </c>
      <c r="O196" s="9">
        <f t="shared" si="17"/>
        <v>0.99223744980426931</v>
      </c>
      <c r="P196" s="9" t="str">
        <f t="shared" ref="P196:P259" si="19">IF(O196&gt;0.970001,IF(O196&lt;1.02999,"YES","NO"),"NO")</f>
        <v>YES</v>
      </c>
      <c r="Q196" s="9" t="s">
        <v>4658</v>
      </c>
      <c r="R196" s="30" t="s">
        <v>4658</v>
      </c>
      <c r="T196" t="s">
        <v>4981</v>
      </c>
      <c r="U196">
        <v>144</v>
      </c>
      <c r="V196" t="s">
        <v>6951</v>
      </c>
      <c r="W196">
        <v>2</v>
      </c>
      <c r="X196">
        <v>8</v>
      </c>
      <c r="Y196">
        <v>5</v>
      </c>
      <c r="Z196">
        <v>2</v>
      </c>
      <c r="AA196">
        <v>11410550.781199999</v>
      </c>
      <c r="AB196">
        <v>16099.189993399999</v>
      </c>
      <c r="AC196">
        <v>698541.313585</v>
      </c>
      <c r="AD196">
        <v>912459.98700299999</v>
      </c>
      <c r="AE196" t="s">
        <v>4982</v>
      </c>
      <c r="AF196" t="s">
        <v>6950</v>
      </c>
      <c r="AG196" t="s">
        <v>4723</v>
      </c>
      <c r="AH196" t="str">
        <f t="shared" si="18"/>
        <v>04013144</v>
      </c>
      <c r="AJ196" t="s">
        <v>4723</v>
      </c>
      <c r="AK196" t="s">
        <v>8931</v>
      </c>
      <c r="AL196" t="s">
        <v>4982</v>
      </c>
    </row>
    <row r="197" spans="1:38" x14ac:dyDescent="0.25">
      <c r="A197">
        <v>282560</v>
      </c>
      <c r="B197">
        <v>0.61246800000000001</v>
      </c>
      <c r="C197" t="s">
        <v>6385</v>
      </c>
      <c r="D197" t="s">
        <v>4723</v>
      </c>
      <c r="E197" t="s">
        <v>4756</v>
      </c>
      <c r="F197" t="s">
        <v>1367</v>
      </c>
      <c r="G197" t="s">
        <v>1463</v>
      </c>
      <c r="H197" t="s">
        <v>6386</v>
      </c>
      <c r="I197" t="s">
        <v>4760</v>
      </c>
      <c r="J197">
        <v>2927</v>
      </c>
      <c r="K197" s="34" t="s">
        <v>8932</v>
      </c>
      <c r="M197" s="29" t="str">
        <f t="shared" si="15"/>
        <v>YES</v>
      </c>
      <c r="N197" s="9" t="str">
        <f t="shared" si="16"/>
        <v>YES</v>
      </c>
      <c r="O197" s="9">
        <f t="shared" si="17"/>
        <v>1.0155186605972542</v>
      </c>
      <c r="P197" s="9" t="str">
        <f t="shared" si="19"/>
        <v>YES</v>
      </c>
      <c r="Q197" s="9" t="s">
        <v>4658</v>
      </c>
      <c r="R197" s="30" t="s">
        <v>4658</v>
      </c>
      <c r="T197" t="s">
        <v>4575</v>
      </c>
      <c r="U197">
        <v>145</v>
      </c>
      <c r="V197" t="s">
        <v>6386</v>
      </c>
      <c r="W197">
        <v>4</v>
      </c>
      <c r="X197">
        <v>6</v>
      </c>
      <c r="Y197">
        <v>3</v>
      </c>
      <c r="Z197">
        <v>4</v>
      </c>
      <c r="AA197">
        <v>16813701.760200001</v>
      </c>
      <c r="AB197">
        <v>16816.897052699998</v>
      </c>
      <c r="AC197">
        <v>638056.05010700005</v>
      </c>
      <c r="AD197">
        <v>963238.27107899997</v>
      </c>
      <c r="AE197" t="s">
        <v>4983</v>
      </c>
      <c r="AF197" t="s">
        <v>6385</v>
      </c>
      <c r="AG197" t="s">
        <v>4723</v>
      </c>
      <c r="AH197" t="str">
        <f t="shared" si="18"/>
        <v>04013145</v>
      </c>
      <c r="AJ197" t="s">
        <v>4723</v>
      </c>
      <c r="AK197" t="s">
        <v>8932</v>
      </c>
      <c r="AL197" t="s">
        <v>4983</v>
      </c>
    </row>
    <row r="198" spans="1:38" x14ac:dyDescent="0.25">
      <c r="A198">
        <v>1197127</v>
      </c>
      <c r="B198">
        <v>0.51694799999999996</v>
      </c>
      <c r="C198" t="s">
        <v>2988</v>
      </c>
      <c r="D198" t="s">
        <v>4723</v>
      </c>
      <c r="E198" t="s">
        <v>4756</v>
      </c>
      <c r="F198" t="s">
        <v>1367</v>
      </c>
      <c r="G198" t="s">
        <v>1463</v>
      </c>
      <c r="H198" t="s">
        <v>2989</v>
      </c>
      <c r="I198" t="s">
        <v>4760</v>
      </c>
      <c r="J198">
        <v>2423</v>
      </c>
      <c r="K198" s="34" t="s">
        <v>8933</v>
      </c>
      <c r="M198" s="29" t="str">
        <f t="shared" si="15"/>
        <v>YES</v>
      </c>
      <c r="N198" s="9" t="str">
        <f t="shared" si="16"/>
        <v>YES</v>
      </c>
      <c r="O198" s="9">
        <f t="shared" si="17"/>
        <v>1.0016009898447933</v>
      </c>
      <c r="P198" s="9" t="str">
        <f t="shared" si="19"/>
        <v>YES</v>
      </c>
      <c r="Q198" s="9" t="s">
        <v>4658</v>
      </c>
      <c r="R198" s="30" t="s">
        <v>4658</v>
      </c>
      <c r="T198" t="s">
        <v>4984</v>
      </c>
      <c r="U198">
        <v>146</v>
      </c>
      <c r="V198" t="s">
        <v>2989</v>
      </c>
      <c r="W198">
        <v>3</v>
      </c>
      <c r="X198">
        <v>7</v>
      </c>
      <c r="Y198">
        <v>3</v>
      </c>
      <c r="Z198">
        <v>3</v>
      </c>
      <c r="AA198">
        <v>14388647.045399999</v>
      </c>
      <c r="AB198">
        <v>17421.900796400001</v>
      </c>
      <c r="AC198">
        <v>668945.956611</v>
      </c>
      <c r="AD198">
        <v>948634.67974000005</v>
      </c>
      <c r="AE198" t="s">
        <v>4985</v>
      </c>
      <c r="AF198" t="s">
        <v>2988</v>
      </c>
      <c r="AG198" t="s">
        <v>4723</v>
      </c>
      <c r="AH198" t="str">
        <f t="shared" si="18"/>
        <v>04013146</v>
      </c>
      <c r="AJ198" t="s">
        <v>4723</v>
      </c>
      <c r="AK198" t="s">
        <v>8933</v>
      </c>
      <c r="AL198" t="s">
        <v>4985</v>
      </c>
    </row>
    <row r="199" spans="1:38" x14ac:dyDescent="0.25">
      <c r="A199">
        <v>1213163</v>
      </c>
      <c r="B199">
        <v>3.842657</v>
      </c>
      <c r="C199" t="s">
        <v>2294</v>
      </c>
      <c r="D199" t="s">
        <v>4723</v>
      </c>
      <c r="E199" t="s">
        <v>4756</v>
      </c>
      <c r="F199" t="s">
        <v>1367</v>
      </c>
      <c r="G199" t="s">
        <v>4758</v>
      </c>
      <c r="H199" t="s">
        <v>2295</v>
      </c>
      <c r="I199" t="s">
        <v>4760</v>
      </c>
      <c r="J199">
        <v>2612</v>
      </c>
      <c r="K199" s="34" t="s">
        <v>8934</v>
      </c>
      <c r="M199" s="29" t="str">
        <f t="shared" si="15"/>
        <v>YES</v>
      </c>
      <c r="N199" s="9" t="str">
        <f t="shared" si="16"/>
        <v>YES</v>
      </c>
      <c r="O199" s="9">
        <f t="shared" si="17"/>
        <v>1.0051972025413662</v>
      </c>
      <c r="P199" s="9" t="str">
        <f t="shared" si="19"/>
        <v>YES</v>
      </c>
      <c r="Q199" s="9" t="s">
        <v>4658</v>
      </c>
      <c r="R199" s="30" t="s">
        <v>4658</v>
      </c>
      <c r="T199" t="s">
        <v>4986</v>
      </c>
      <c r="U199">
        <v>147</v>
      </c>
      <c r="V199" t="s">
        <v>2295</v>
      </c>
      <c r="W199">
        <v>2</v>
      </c>
      <c r="X199">
        <v>11</v>
      </c>
      <c r="Y199">
        <v>3</v>
      </c>
      <c r="Z199">
        <v>2</v>
      </c>
      <c r="AA199">
        <v>106573246.163</v>
      </c>
      <c r="AB199">
        <v>47794.405479200002</v>
      </c>
      <c r="AC199">
        <v>690222.15698199999</v>
      </c>
      <c r="AD199">
        <v>925556.77016099996</v>
      </c>
      <c r="AE199" t="s">
        <v>4987</v>
      </c>
      <c r="AF199" t="s">
        <v>2294</v>
      </c>
      <c r="AG199" t="s">
        <v>4723</v>
      </c>
      <c r="AH199" t="str">
        <f t="shared" si="18"/>
        <v>04013147</v>
      </c>
      <c r="AJ199" t="s">
        <v>4723</v>
      </c>
      <c r="AK199" t="s">
        <v>8934</v>
      </c>
      <c r="AL199" t="s">
        <v>4987</v>
      </c>
    </row>
    <row r="200" spans="1:38" x14ac:dyDescent="0.25">
      <c r="A200">
        <v>249181</v>
      </c>
      <c r="B200">
        <v>0.58812900000000001</v>
      </c>
      <c r="C200" t="s">
        <v>2384</v>
      </c>
      <c r="D200" t="s">
        <v>4723</v>
      </c>
      <c r="E200" t="s">
        <v>4756</v>
      </c>
      <c r="F200" t="s">
        <v>1367</v>
      </c>
      <c r="G200" t="s">
        <v>4758</v>
      </c>
      <c r="H200" t="s">
        <v>2385</v>
      </c>
      <c r="I200" t="s">
        <v>4760</v>
      </c>
      <c r="J200">
        <v>3407</v>
      </c>
      <c r="K200" s="34" t="s">
        <v>8935</v>
      </c>
      <c r="M200" s="29" t="str">
        <f t="shared" si="15"/>
        <v>YES</v>
      </c>
      <c r="N200" s="9" t="str">
        <f t="shared" si="16"/>
        <v>YES</v>
      </c>
      <c r="O200" s="9">
        <f t="shared" si="17"/>
        <v>1.0119103286394882</v>
      </c>
      <c r="P200" s="9" t="str">
        <f t="shared" si="19"/>
        <v>YES</v>
      </c>
      <c r="Q200" s="9" t="s">
        <v>4658</v>
      </c>
      <c r="R200" s="30" t="s">
        <v>4658</v>
      </c>
      <c r="T200" t="s">
        <v>4988</v>
      </c>
      <c r="U200">
        <v>148</v>
      </c>
      <c r="V200" t="s">
        <v>2385</v>
      </c>
      <c r="W200">
        <v>4</v>
      </c>
      <c r="X200">
        <v>9</v>
      </c>
      <c r="Y200">
        <v>2</v>
      </c>
      <c r="Z200">
        <v>4</v>
      </c>
      <c r="AA200">
        <v>16203111.135</v>
      </c>
      <c r="AB200">
        <v>19386.0356006</v>
      </c>
      <c r="AC200">
        <v>611198.58482700004</v>
      </c>
      <c r="AD200">
        <v>941617.62551699998</v>
      </c>
      <c r="AE200" t="s">
        <v>4989</v>
      </c>
      <c r="AF200" t="s">
        <v>2384</v>
      </c>
      <c r="AG200" t="s">
        <v>4723</v>
      </c>
      <c r="AH200" t="str">
        <f t="shared" si="18"/>
        <v>04013148</v>
      </c>
      <c r="AJ200" t="s">
        <v>4723</v>
      </c>
      <c r="AK200" t="s">
        <v>8935</v>
      </c>
      <c r="AL200" t="s">
        <v>4989</v>
      </c>
    </row>
    <row r="201" spans="1:38" x14ac:dyDescent="0.25">
      <c r="A201">
        <v>1070095</v>
      </c>
      <c r="B201">
        <v>0.87086699999999995</v>
      </c>
      <c r="C201" t="s">
        <v>2972</v>
      </c>
      <c r="D201" t="s">
        <v>4723</v>
      </c>
      <c r="E201" t="s">
        <v>4756</v>
      </c>
      <c r="F201" t="s">
        <v>1367</v>
      </c>
      <c r="G201" t="s">
        <v>1463</v>
      </c>
      <c r="H201" t="s">
        <v>2973</v>
      </c>
      <c r="I201" t="s">
        <v>4760</v>
      </c>
      <c r="J201">
        <v>1143</v>
      </c>
      <c r="K201" s="34" t="s">
        <v>8936</v>
      </c>
      <c r="M201" s="29" t="str">
        <f t="shared" si="15"/>
        <v>YES</v>
      </c>
      <c r="N201" s="9" t="str">
        <f t="shared" si="16"/>
        <v>YES</v>
      </c>
      <c r="O201" s="9">
        <f t="shared" si="17"/>
        <v>0.99074791815457319</v>
      </c>
      <c r="P201" s="9" t="str">
        <f t="shared" si="19"/>
        <v>YES</v>
      </c>
      <c r="Q201" s="9" t="s">
        <v>4658</v>
      </c>
      <c r="R201" s="30" t="s">
        <v>4658</v>
      </c>
      <c r="T201" t="s">
        <v>4990</v>
      </c>
      <c r="U201">
        <v>149</v>
      </c>
      <c r="V201" t="s">
        <v>2973</v>
      </c>
      <c r="W201">
        <v>3</v>
      </c>
      <c r="X201">
        <v>11</v>
      </c>
      <c r="Y201">
        <v>3</v>
      </c>
      <c r="Z201">
        <v>3</v>
      </c>
      <c r="AA201">
        <v>24505101.780099999</v>
      </c>
      <c r="AB201">
        <v>21824.7800317</v>
      </c>
      <c r="AC201">
        <v>664510.45244499994</v>
      </c>
      <c r="AD201">
        <v>936376.87109300005</v>
      </c>
      <c r="AE201" t="s">
        <v>4991</v>
      </c>
      <c r="AF201" t="s">
        <v>2972</v>
      </c>
      <c r="AG201" t="s">
        <v>4723</v>
      </c>
      <c r="AH201" t="str">
        <f t="shared" si="18"/>
        <v>04013149</v>
      </c>
      <c r="AJ201" t="s">
        <v>4723</v>
      </c>
      <c r="AK201" t="s">
        <v>8936</v>
      </c>
      <c r="AL201" t="s">
        <v>4991</v>
      </c>
    </row>
    <row r="202" spans="1:38" x14ac:dyDescent="0.25">
      <c r="A202">
        <v>1213008</v>
      </c>
      <c r="B202">
        <v>0.26953700000000003</v>
      </c>
      <c r="C202" t="s">
        <v>1942</v>
      </c>
      <c r="D202" t="s">
        <v>4723</v>
      </c>
      <c r="E202" t="s">
        <v>4756</v>
      </c>
      <c r="F202" t="s">
        <v>1367</v>
      </c>
      <c r="G202" t="s">
        <v>1463</v>
      </c>
      <c r="H202" t="s">
        <v>1943</v>
      </c>
      <c r="I202" t="s">
        <v>4760</v>
      </c>
      <c r="J202">
        <v>2048</v>
      </c>
      <c r="K202" s="34" t="s">
        <v>8937</v>
      </c>
      <c r="M202" s="29" t="str">
        <f t="shared" si="15"/>
        <v>YES</v>
      </c>
      <c r="N202" s="9" t="str">
        <f t="shared" si="16"/>
        <v>YES</v>
      </c>
      <c r="O202" s="9">
        <f t="shared" si="17"/>
        <v>1.002091348248985</v>
      </c>
      <c r="P202" s="9" t="str">
        <f t="shared" si="19"/>
        <v>YES</v>
      </c>
      <c r="Q202" s="9" t="s">
        <v>4658</v>
      </c>
      <c r="R202" s="30" t="s">
        <v>4658</v>
      </c>
      <c r="T202" t="s">
        <v>4593</v>
      </c>
      <c r="U202">
        <v>15</v>
      </c>
      <c r="V202" t="s">
        <v>1943</v>
      </c>
      <c r="W202">
        <v>4</v>
      </c>
      <c r="X202">
        <v>10</v>
      </c>
      <c r="Y202">
        <v>3</v>
      </c>
      <c r="Z202">
        <v>4</v>
      </c>
      <c r="AA202">
        <v>7498578.16249</v>
      </c>
      <c r="AB202">
        <v>11344.5053052</v>
      </c>
      <c r="AC202">
        <v>637781.40108600003</v>
      </c>
      <c r="AD202">
        <v>932710.07539999997</v>
      </c>
      <c r="AE202" t="s">
        <v>7476</v>
      </c>
      <c r="AF202" t="s">
        <v>1942</v>
      </c>
      <c r="AG202" t="s">
        <v>4723</v>
      </c>
      <c r="AH202" t="str">
        <f t="shared" si="18"/>
        <v>0401315</v>
      </c>
      <c r="AJ202" t="s">
        <v>4723</v>
      </c>
      <c r="AK202" t="s">
        <v>8937</v>
      </c>
      <c r="AL202" t="s">
        <v>7476</v>
      </c>
    </row>
    <row r="203" spans="1:38" x14ac:dyDescent="0.25">
      <c r="A203">
        <v>1190619</v>
      </c>
      <c r="B203">
        <v>0.64695199999999997</v>
      </c>
      <c r="C203" t="s">
        <v>3908</v>
      </c>
      <c r="D203" t="s">
        <v>4723</v>
      </c>
      <c r="E203" t="s">
        <v>4756</v>
      </c>
      <c r="F203" t="s">
        <v>1367</v>
      </c>
      <c r="G203" t="s">
        <v>4758</v>
      </c>
      <c r="H203" t="s">
        <v>3909</v>
      </c>
      <c r="I203" t="s">
        <v>4760</v>
      </c>
      <c r="J203">
        <v>2518</v>
      </c>
      <c r="K203" s="34" t="s">
        <v>8938</v>
      </c>
      <c r="M203" s="29" t="str">
        <f t="shared" si="15"/>
        <v>YES</v>
      </c>
      <c r="N203" s="9" t="str">
        <f t="shared" si="16"/>
        <v>YES</v>
      </c>
      <c r="O203" s="9">
        <f t="shared" si="17"/>
        <v>1.0157439347433677</v>
      </c>
      <c r="P203" s="9" t="str">
        <f t="shared" si="19"/>
        <v>YES</v>
      </c>
      <c r="Q203" s="9" t="s">
        <v>4658</v>
      </c>
      <c r="R203" s="30" t="s">
        <v>4658</v>
      </c>
      <c r="T203" t="s">
        <v>4581</v>
      </c>
      <c r="U203">
        <v>150</v>
      </c>
      <c r="V203" t="s">
        <v>3909</v>
      </c>
      <c r="W203">
        <v>1</v>
      </c>
      <c r="X203">
        <v>20</v>
      </c>
      <c r="Y203">
        <v>5</v>
      </c>
      <c r="Z203">
        <v>1</v>
      </c>
      <c r="AA203">
        <v>17756430.552900001</v>
      </c>
      <c r="AB203">
        <v>18296.7510874</v>
      </c>
      <c r="AC203">
        <v>681411.82918700005</v>
      </c>
      <c r="AD203">
        <v>851499.77197799995</v>
      </c>
      <c r="AE203" t="s">
        <v>4992</v>
      </c>
      <c r="AF203" t="s">
        <v>3908</v>
      </c>
      <c r="AG203" t="s">
        <v>4723</v>
      </c>
      <c r="AH203" t="str">
        <f t="shared" si="18"/>
        <v>04013150</v>
      </c>
      <c r="AJ203" t="s">
        <v>4723</v>
      </c>
      <c r="AK203" t="s">
        <v>8938</v>
      </c>
      <c r="AL203" t="s">
        <v>4992</v>
      </c>
    </row>
    <row r="204" spans="1:38" x14ac:dyDescent="0.25">
      <c r="A204">
        <v>215878</v>
      </c>
      <c r="B204">
        <v>0.47706300000000001</v>
      </c>
      <c r="C204" t="s">
        <v>6335</v>
      </c>
      <c r="D204" t="s">
        <v>4723</v>
      </c>
      <c r="E204" t="s">
        <v>4756</v>
      </c>
      <c r="F204" t="s">
        <v>1367</v>
      </c>
      <c r="G204" t="s">
        <v>1463</v>
      </c>
      <c r="H204" t="s">
        <v>6336</v>
      </c>
      <c r="I204" t="s">
        <v>4760</v>
      </c>
      <c r="J204">
        <v>3435</v>
      </c>
      <c r="K204" s="34" t="s">
        <v>8939</v>
      </c>
      <c r="M204" s="29" t="str">
        <f t="shared" si="15"/>
        <v>YES</v>
      </c>
      <c r="N204" s="9" t="str">
        <f t="shared" si="16"/>
        <v>YES</v>
      </c>
      <c r="O204" s="9">
        <f t="shared" si="17"/>
        <v>1.0719560981289995</v>
      </c>
      <c r="P204" s="9" t="str">
        <f t="shared" si="19"/>
        <v>NO</v>
      </c>
      <c r="Q204" s="9" t="s">
        <v>4658</v>
      </c>
      <c r="R204" s="30" t="s">
        <v>4658</v>
      </c>
      <c r="T204" t="s">
        <v>4993</v>
      </c>
      <c r="U204">
        <v>151</v>
      </c>
      <c r="V204" t="s">
        <v>6336</v>
      </c>
      <c r="W204">
        <v>4</v>
      </c>
      <c r="X204">
        <v>10</v>
      </c>
      <c r="Y204">
        <v>3</v>
      </c>
      <c r="Z204">
        <v>4</v>
      </c>
      <c r="AA204">
        <v>12406994.243899999</v>
      </c>
      <c r="AB204">
        <v>16604.646870699999</v>
      </c>
      <c r="AC204">
        <v>636349.73467599996</v>
      </c>
      <c r="AD204">
        <v>943385.01410200004</v>
      </c>
      <c r="AE204" t="s">
        <v>4994</v>
      </c>
      <c r="AF204" t="s">
        <v>6335</v>
      </c>
      <c r="AG204" t="s">
        <v>4723</v>
      </c>
      <c r="AH204" t="str">
        <f t="shared" si="18"/>
        <v>04013151</v>
      </c>
      <c r="AJ204" t="s">
        <v>4723</v>
      </c>
      <c r="AK204" t="s">
        <v>8939</v>
      </c>
      <c r="AL204" t="s">
        <v>4994</v>
      </c>
    </row>
    <row r="205" spans="1:38" x14ac:dyDescent="0.25">
      <c r="A205">
        <v>1196633</v>
      </c>
      <c r="B205">
        <v>0.42293199999999997</v>
      </c>
      <c r="C205" t="s">
        <v>2052</v>
      </c>
      <c r="D205" t="s">
        <v>4723</v>
      </c>
      <c r="E205" t="s">
        <v>4756</v>
      </c>
      <c r="F205" t="s">
        <v>1367</v>
      </c>
      <c r="G205" t="s">
        <v>6400</v>
      </c>
      <c r="H205" t="s">
        <v>2053</v>
      </c>
      <c r="I205" t="s">
        <v>4760</v>
      </c>
      <c r="J205">
        <v>2059</v>
      </c>
      <c r="K205" s="34" t="s">
        <v>8940</v>
      </c>
      <c r="M205" s="29" t="str">
        <f t="shared" si="15"/>
        <v>YES</v>
      </c>
      <c r="N205" s="9" t="str">
        <f t="shared" si="16"/>
        <v>YES</v>
      </c>
      <c r="O205" s="9">
        <f t="shared" si="17"/>
        <v>1.0326867318742696</v>
      </c>
      <c r="P205" s="9" t="str">
        <f t="shared" si="19"/>
        <v>NO</v>
      </c>
      <c r="Q205" s="9" t="s">
        <v>4658</v>
      </c>
      <c r="R205" s="30" t="s">
        <v>4658</v>
      </c>
      <c r="T205" t="s">
        <v>4995</v>
      </c>
      <c r="U205">
        <v>152</v>
      </c>
      <c r="V205" t="s">
        <v>2053</v>
      </c>
      <c r="W205">
        <v>4</v>
      </c>
      <c r="X205">
        <v>10</v>
      </c>
      <c r="Y205">
        <v>2</v>
      </c>
      <c r="Z205">
        <v>4</v>
      </c>
      <c r="AA205">
        <v>11417467.761399999</v>
      </c>
      <c r="AB205">
        <v>17607.1262522</v>
      </c>
      <c r="AC205">
        <v>624843.89101300004</v>
      </c>
      <c r="AD205">
        <v>940925.84564399999</v>
      </c>
      <c r="AE205" t="s">
        <v>4996</v>
      </c>
      <c r="AF205" t="s">
        <v>2052</v>
      </c>
      <c r="AG205" t="s">
        <v>4723</v>
      </c>
      <c r="AH205" t="str">
        <f t="shared" si="18"/>
        <v>04013152</v>
      </c>
      <c r="AJ205" t="s">
        <v>4723</v>
      </c>
      <c r="AK205" t="s">
        <v>8940</v>
      </c>
      <c r="AL205" t="s">
        <v>4996</v>
      </c>
    </row>
    <row r="206" spans="1:38" x14ac:dyDescent="0.25">
      <c r="A206">
        <v>1184087</v>
      </c>
      <c r="B206">
        <v>0.372672</v>
      </c>
      <c r="C206" t="s">
        <v>1416</v>
      </c>
      <c r="D206" t="s">
        <v>4723</v>
      </c>
      <c r="E206" t="s">
        <v>4756</v>
      </c>
      <c r="F206" t="s">
        <v>1367</v>
      </c>
      <c r="G206" t="s">
        <v>1368</v>
      </c>
      <c r="H206" t="s">
        <v>1417</v>
      </c>
      <c r="I206" t="s">
        <v>4760</v>
      </c>
      <c r="J206">
        <v>1648</v>
      </c>
      <c r="K206" s="34" t="s">
        <v>8941</v>
      </c>
      <c r="M206" s="29" t="str">
        <f t="shared" si="15"/>
        <v>YES</v>
      </c>
      <c r="N206" s="9" t="str">
        <f t="shared" si="16"/>
        <v>YES</v>
      </c>
      <c r="O206" s="9">
        <f t="shared" si="17"/>
        <v>1.0059096518739958</v>
      </c>
      <c r="P206" s="9" t="str">
        <f t="shared" si="19"/>
        <v>YES</v>
      </c>
      <c r="Q206" s="9" t="s">
        <v>4658</v>
      </c>
      <c r="R206" s="30" t="s">
        <v>4658</v>
      </c>
      <c r="T206" t="s">
        <v>4997</v>
      </c>
      <c r="U206">
        <v>153</v>
      </c>
      <c r="V206" t="s">
        <v>1417</v>
      </c>
      <c r="W206">
        <v>2</v>
      </c>
      <c r="X206">
        <v>8</v>
      </c>
      <c r="Y206">
        <v>5</v>
      </c>
      <c r="Z206">
        <v>2</v>
      </c>
      <c r="AA206">
        <v>10328461.473099999</v>
      </c>
      <c r="AB206">
        <v>14467.114150699999</v>
      </c>
      <c r="AC206">
        <v>715979.09834300005</v>
      </c>
      <c r="AD206">
        <v>935216.91058499995</v>
      </c>
      <c r="AE206" t="s">
        <v>4998</v>
      </c>
      <c r="AF206" t="s">
        <v>1416</v>
      </c>
      <c r="AG206" t="s">
        <v>4723</v>
      </c>
      <c r="AH206" t="str">
        <f t="shared" si="18"/>
        <v>04013153</v>
      </c>
      <c r="AJ206" t="s">
        <v>4723</v>
      </c>
      <c r="AK206" t="s">
        <v>8941</v>
      </c>
      <c r="AL206" t="s">
        <v>4998</v>
      </c>
    </row>
    <row r="207" spans="1:38" x14ac:dyDescent="0.25">
      <c r="A207">
        <v>1247540</v>
      </c>
      <c r="B207">
        <v>0.51847900000000002</v>
      </c>
      <c r="C207" t="s">
        <v>6357</v>
      </c>
      <c r="D207" t="s">
        <v>4723</v>
      </c>
      <c r="E207" t="s">
        <v>4756</v>
      </c>
      <c r="F207" t="s">
        <v>1367</v>
      </c>
      <c r="G207" t="s">
        <v>1463</v>
      </c>
      <c r="H207" t="s">
        <v>6358</v>
      </c>
      <c r="I207" t="s">
        <v>4760</v>
      </c>
      <c r="J207">
        <v>4856</v>
      </c>
      <c r="K207" s="34" t="s">
        <v>8942</v>
      </c>
      <c r="M207" s="29" t="str">
        <f t="shared" si="15"/>
        <v>YES</v>
      </c>
      <c r="N207" s="9" t="str">
        <f t="shared" si="16"/>
        <v>YES</v>
      </c>
      <c r="O207" s="9">
        <f t="shared" si="17"/>
        <v>1.000276153300937</v>
      </c>
      <c r="P207" s="9" t="str">
        <f t="shared" si="19"/>
        <v>YES</v>
      </c>
      <c r="Q207" s="9" t="s">
        <v>4658</v>
      </c>
      <c r="R207" s="30" t="s">
        <v>4658</v>
      </c>
      <c r="T207" t="s">
        <v>4999</v>
      </c>
      <c r="U207">
        <v>154</v>
      </c>
      <c r="V207" t="s">
        <v>6358</v>
      </c>
      <c r="W207">
        <v>3</v>
      </c>
      <c r="X207">
        <v>10</v>
      </c>
      <c r="Y207">
        <v>3</v>
      </c>
      <c r="Z207">
        <v>3</v>
      </c>
      <c r="AA207">
        <v>14450374.435000001</v>
      </c>
      <c r="AB207">
        <v>16358.5147364</v>
      </c>
      <c r="AC207">
        <v>648200.15327799995</v>
      </c>
      <c r="AD207">
        <v>936726.03066100006</v>
      </c>
      <c r="AE207" t="s">
        <v>5000</v>
      </c>
      <c r="AF207" t="s">
        <v>6357</v>
      </c>
      <c r="AG207" t="s">
        <v>4723</v>
      </c>
      <c r="AH207" t="str">
        <f t="shared" si="18"/>
        <v>04013154</v>
      </c>
      <c r="AJ207" t="s">
        <v>4723</v>
      </c>
      <c r="AK207" t="s">
        <v>8942</v>
      </c>
      <c r="AL207" t="s">
        <v>5000</v>
      </c>
    </row>
    <row r="208" spans="1:38" x14ac:dyDescent="0.25">
      <c r="A208">
        <v>1196848</v>
      </c>
      <c r="B208">
        <v>0.37974200000000002</v>
      </c>
      <c r="C208" t="s">
        <v>2202</v>
      </c>
      <c r="D208" t="s">
        <v>4723</v>
      </c>
      <c r="E208" t="s">
        <v>4756</v>
      </c>
      <c r="F208" t="s">
        <v>1367</v>
      </c>
      <c r="G208" t="s">
        <v>1463</v>
      </c>
      <c r="H208" t="s">
        <v>2203</v>
      </c>
      <c r="I208" t="s">
        <v>4760</v>
      </c>
      <c r="J208">
        <v>2420</v>
      </c>
      <c r="K208" s="34" t="s">
        <v>8943</v>
      </c>
      <c r="M208" s="29" t="str">
        <f t="shared" si="15"/>
        <v>YES</v>
      </c>
      <c r="N208" s="9" t="str">
        <f t="shared" si="16"/>
        <v>YES</v>
      </c>
      <c r="O208" s="9">
        <f t="shared" si="17"/>
        <v>0.99987583788448164</v>
      </c>
      <c r="P208" s="9" t="str">
        <f t="shared" si="19"/>
        <v>YES</v>
      </c>
      <c r="Q208" s="9" t="s">
        <v>4658</v>
      </c>
      <c r="R208" s="30" t="s">
        <v>4658</v>
      </c>
      <c r="T208" t="s">
        <v>4579</v>
      </c>
      <c r="U208">
        <v>155</v>
      </c>
      <c r="V208" t="s">
        <v>2203</v>
      </c>
      <c r="W208">
        <v>3</v>
      </c>
      <c r="X208">
        <v>11</v>
      </c>
      <c r="Y208">
        <v>3</v>
      </c>
      <c r="Z208">
        <v>3</v>
      </c>
      <c r="AA208">
        <v>10587913.990599999</v>
      </c>
      <c r="AB208">
        <v>13281.3446847</v>
      </c>
      <c r="AC208">
        <v>658799.19577700004</v>
      </c>
      <c r="AD208">
        <v>921409.74689800001</v>
      </c>
      <c r="AE208" t="s">
        <v>5001</v>
      </c>
      <c r="AF208" t="s">
        <v>2202</v>
      </c>
      <c r="AG208" t="s">
        <v>4723</v>
      </c>
      <c r="AH208" t="str">
        <f t="shared" si="18"/>
        <v>04013155</v>
      </c>
      <c r="AJ208" t="s">
        <v>4723</v>
      </c>
      <c r="AK208" t="s">
        <v>8943</v>
      </c>
      <c r="AL208" t="s">
        <v>5001</v>
      </c>
    </row>
    <row r="209" spans="1:38" x14ac:dyDescent="0.25">
      <c r="A209">
        <v>230144</v>
      </c>
      <c r="B209">
        <v>0.33244800000000002</v>
      </c>
      <c r="C209" t="s">
        <v>3756</v>
      </c>
      <c r="D209" t="s">
        <v>4723</v>
      </c>
      <c r="E209" t="s">
        <v>4756</v>
      </c>
      <c r="F209" t="s">
        <v>1367</v>
      </c>
      <c r="G209" t="s">
        <v>2610</v>
      </c>
      <c r="H209" t="s">
        <v>3757</v>
      </c>
      <c r="I209" t="s">
        <v>4760</v>
      </c>
      <c r="J209">
        <v>3228</v>
      </c>
      <c r="K209" s="34" t="s">
        <v>8944</v>
      </c>
      <c r="M209" s="29" t="str">
        <f t="shared" si="15"/>
        <v>YES</v>
      </c>
      <c r="N209" s="9" t="str">
        <f t="shared" si="16"/>
        <v>YES</v>
      </c>
      <c r="O209" s="9">
        <f t="shared" si="17"/>
        <v>0.98121756825647388</v>
      </c>
      <c r="P209" s="9" t="str">
        <f t="shared" si="19"/>
        <v>YES</v>
      </c>
      <c r="Q209" s="9" t="s">
        <v>4658</v>
      </c>
      <c r="R209" s="30" t="s">
        <v>4658</v>
      </c>
      <c r="T209" t="s">
        <v>5002</v>
      </c>
      <c r="U209">
        <v>156</v>
      </c>
      <c r="V209" t="s">
        <v>3757</v>
      </c>
      <c r="W209">
        <v>2</v>
      </c>
      <c r="X209">
        <v>19</v>
      </c>
      <c r="Y209">
        <v>6</v>
      </c>
      <c r="Z209">
        <v>2</v>
      </c>
      <c r="AA209">
        <v>9445528.3140399996</v>
      </c>
      <c r="AB209">
        <v>12636.848882599999</v>
      </c>
      <c r="AC209">
        <v>753677.98159900005</v>
      </c>
      <c r="AD209">
        <v>879601.66061899997</v>
      </c>
      <c r="AE209" t="s">
        <v>5003</v>
      </c>
      <c r="AF209" t="s">
        <v>3756</v>
      </c>
      <c r="AG209" t="s">
        <v>4723</v>
      </c>
      <c r="AH209" t="str">
        <f t="shared" si="18"/>
        <v>04013156</v>
      </c>
      <c r="AJ209" t="s">
        <v>4723</v>
      </c>
      <c r="AK209" t="s">
        <v>8944</v>
      </c>
      <c r="AL209" t="s">
        <v>5003</v>
      </c>
    </row>
    <row r="210" spans="1:38" x14ac:dyDescent="0.25">
      <c r="A210">
        <v>303591</v>
      </c>
      <c r="B210">
        <v>2.977582</v>
      </c>
      <c r="C210" t="s">
        <v>3578</v>
      </c>
      <c r="D210" t="s">
        <v>4723</v>
      </c>
      <c r="E210" t="s">
        <v>4756</v>
      </c>
      <c r="F210" t="s">
        <v>1367</v>
      </c>
      <c r="G210" t="s">
        <v>4758</v>
      </c>
      <c r="H210" t="s">
        <v>3579</v>
      </c>
      <c r="I210" t="s">
        <v>4760</v>
      </c>
      <c r="J210">
        <v>4858</v>
      </c>
      <c r="K210" s="34" t="s">
        <v>8945</v>
      </c>
      <c r="M210" s="29" t="str">
        <f t="shared" si="15"/>
        <v>NO</v>
      </c>
      <c r="N210" s="9" t="str">
        <f t="shared" si="16"/>
        <v>YES</v>
      </c>
      <c r="O210" s="9">
        <f t="shared" si="17"/>
        <v>1.0051841737556579</v>
      </c>
      <c r="P210" s="9" t="str">
        <f t="shared" si="19"/>
        <v>YES</v>
      </c>
      <c r="Q210" s="9" t="s">
        <v>4658</v>
      </c>
      <c r="R210" s="30" t="s">
        <v>4658</v>
      </c>
      <c r="T210" t="s">
        <v>5004</v>
      </c>
      <c r="U210">
        <v>157</v>
      </c>
      <c r="V210" t="s">
        <v>3579</v>
      </c>
      <c r="W210">
        <v>5</v>
      </c>
      <c r="X210">
        <v>16</v>
      </c>
      <c r="Y210">
        <v>4</v>
      </c>
      <c r="Z210">
        <v>5</v>
      </c>
      <c r="AA210">
        <v>82582102.062600002</v>
      </c>
      <c r="AB210">
        <v>50594.536458100003</v>
      </c>
      <c r="AC210">
        <v>642971.26118699997</v>
      </c>
      <c r="AD210">
        <v>859392.09619499999</v>
      </c>
      <c r="AE210" t="s">
        <v>5005</v>
      </c>
      <c r="AF210" t="s">
        <v>8153</v>
      </c>
      <c r="AG210" t="s">
        <v>4723</v>
      </c>
      <c r="AH210" t="str">
        <f t="shared" si="18"/>
        <v>04013157</v>
      </c>
      <c r="AJ210" t="s">
        <v>4723</v>
      </c>
      <c r="AK210" t="s">
        <v>8945</v>
      </c>
      <c r="AL210" t="s">
        <v>5005</v>
      </c>
    </row>
    <row r="211" spans="1:38" x14ac:dyDescent="0.25">
      <c r="A211">
        <v>190100</v>
      </c>
      <c r="B211">
        <v>0.47591099999999997</v>
      </c>
      <c r="C211" t="s">
        <v>2098</v>
      </c>
      <c r="D211" t="s">
        <v>4723</v>
      </c>
      <c r="E211" t="s">
        <v>4756</v>
      </c>
      <c r="F211" t="s">
        <v>1367</v>
      </c>
      <c r="G211" t="s">
        <v>1463</v>
      </c>
      <c r="H211" t="s">
        <v>2099</v>
      </c>
      <c r="I211" t="s">
        <v>4760</v>
      </c>
      <c r="J211">
        <v>2639</v>
      </c>
      <c r="K211" s="34" t="s">
        <v>8946</v>
      </c>
      <c r="M211" s="29" t="str">
        <f t="shared" si="15"/>
        <v>YES</v>
      </c>
      <c r="N211" s="9" t="str">
        <f t="shared" si="16"/>
        <v>YES</v>
      </c>
      <c r="O211" s="9">
        <f t="shared" si="17"/>
        <v>1.0005503391130062</v>
      </c>
      <c r="P211" s="9" t="str">
        <f t="shared" si="19"/>
        <v>YES</v>
      </c>
      <c r="Q211" s="9" t="s">
        <v>4658</v>
      </c>
      <c r="R211" s="30" t="s">
        <v>4658</v>
      </c>
      <c r="T211" t="s">
        <v>5006</v>
      </c>
      <c r="U211">
        <v>158</v>
      </c>
      <c r="V211" t="s">
        <v>2099</v>
      </c>
      <c r="W211">
        <v>3</v>
      </c>
      <c r="X211">
        <v>15</v>
      </c>
      <c r="Y211">
        <v>4</v>
      </c>
      <c r="Z211">
        <v>3</v>
      </c>
      <c r="AA211">
        <v>13260339.538899999</v>
      </c>
      <c r="AB211">
        <v>15371.9880608</v>
      </c>
      <c r="AC211">
        <v>646661.18296400004</v>
      </c>
      <c r="AD211">
        <v>906349.18476600002</v>
      </c>
      <c r="AE211" t="s">
        <v>5007</v>
      </c>
      <c r="AF211" t="s">
        <v>2098</v>
      </c>
      <c r="AG211" t="s">
        <v>4723</v>
      </c>
      <c r="AH211" t="str">
        <f t="shared" si="18"/>
        <v>04013158</v>
      </c>
      <c r="AJ211" t="s">
        <v>4723</v>
      </c>
      <c r="AK211" t="s">
        <v>8946</v>
      </c>
      <c r="AL211" t="s">
        <v>5007</v>
      </c>
    </row>
    <row r="212" spans="1:38" x14ac:dyDescent="0.25">
      <c r="A212">
        <v>207595</v>
      </c>
      <c r="B212">
        <v>0.515378</v>
      </c>
      <c r="C212" t="s">
        <v>3452</v>
      </c>
      <c r="D212" t="s">
        <v>4723</v>
      </c>
      <c r="E212" t="s">
        <v>4756</v>
      </c>
      <c r="F212" t="s">
        <v>1367</v>
      </c>
      <c r="G212" t="s">
        <v>4758</v>
      </c>
      <c r="H212" t="s">
        <v>3453</v>
      </c>
      <c r="I212" t="s">
        <v>4760</v>
      </c>
      <c r="J212">
        <v>4457</v>
      </c>
      <c r="K212" s="34" t="s">
        <v>8947</v>
      </c>
      <c r="M212" s="29" t="str">
        <f t="shared" si="15"/>
        <v>YES</v>
      </c>
      <c r="N212" s="9" t="str">
        <f t="shared" si="16"/>
        <v>YES</v>
      </c>
      <c r="O212" s="9">
        <f t="shared" si="17"/>
        <v>0.99899956493024267</v>
      </c>
      <c r="P212" s="9" t="str">
        <f t="shared" si="19"/>
        <v>YES</v>
      </c>
      <c r="Q212" s="9" t="s">
        <v>4658</v>
      </c>
      <c r="R212" s="30" t="s">
        <v>4658</v>
      </c>
      <c r="T212" t="s">
        <v>5008</v>
      </c>
      <c r="U212">
        <v>159</v>
      </c>
      <c r="V212" t="s">
        <v>3453</v>
      </c>
      <c r="W212">
        <v>5</v>
      </c>
      <c r="X212">
        <v>13</v>
      </c>
      <c r="Y212">
        <v>4</v>
      </c>
      <c r="Z212">
        <v>5</v>
      </c>
      <c r="AA212">
        <v>14382302.595100001</v>
      </c>
      <c r="AB212">
        <v>17268.741029000001</v>
      </c>
      <c r="AC212">
        <v>605998.37644699996</v>
      </c>
      <c r="AD212">
        <v>910169.29904199997</v>
      </c>
      <c r="AE212" t="s">
        <v>5009</v>
      </c>
      <c r="AF212" t="s">
        <v>3452</v>
      </c>
      <c r="AG212" t="s">
        <v>4723</v>
      </c>
      <c r="AH212" t="str">
        <f t="shared" si="18"/>
        <v>04013159</v>
      </c>
      <c r="AJ212" t="s">
        <v>4723</v>
      </c>
      <c r="AK212" t="s">
        <v>8947</v>
      </c>
      <c r="AL212" t="s">
        <v>5009</v>
      </c>
    </row>
    <row r="213" spans="1:38" x14ac:dyDescent="0.25">
      <c r="A213">
        <v>153501</v>
      </c>
      <c r="B213">
        <v>0.94461300000000004</v>
      </c>
      <c r="C213" t="s">
        <v>1896</v>
      </c>
      <c r="D213" t="s">
        <v>4723</v>
      </c>
      <c r="E213" t="s">
        <v>4756</v>
      </c>
      <c r="F213" t="s">
        <v>1367</v>
      </c>
      <c r="G213" t="s">
        <v>4758</v>
      </c>
      <c r="H213" t="s">
        <v>1897</v>
      </c>
      <c r="I213" t="s">
        <v>4760</v>
      </c>
      <c r="J213">
        <v>2312</v>
      </c>
      <c r="K213" s="34" t="s">
        <v>8948</v>
      </c>
      <c r="M213" s="29" t="str">
        <f t="shared" si="15"/>
        <v>YES</v>
      </c>
      <c r="N213" s="9" t="str">
        <f t="shared" si="16"/>
        <v>YES</v>
      </c>
      <c r="O213" s="9">
        <f t="shared" si="17"/>
        <v>0.99591761221044683</v>
      </c>
      <c r="P213" s="9" t="str">
        <f t="shared" si="19"/>
        <v>YES</v>
      </c>
      <c r="Q213" s="9" t="s">
        <v>4658</v>
      </c>
      <c r="R213" s="30" t="s">
        <v>4658</v>
      </c>
      <c r="T213" t="s">
        <v>7477</v>
      </c>
      <c r="U213">
        <v>16</v>
      </c>
      <c r="V213" t="s">
        <v>1897</v>
      </c>
      <c r="W213">
        <v>4</v>
      </c>
      <c r="X213">
        <v>9</v>
      </c>
      <c r="Y213">
        <v>2</v>
      </c>
      <c r="Z213">
        <v>4</v>
      </c>
      <c r="AA213">
        <v>26442246.563700002</v>
      </c>
      <c r="AB213">
        <v>20602.824148700001</v>
      </c>
      <c r="AC213">
        <v>620722.34827299998</v>
      </c>
      <c r="AD213">
        <v>957600.70713500003</v>
      </c>
      <c r="AE213" t="s">
        <v>7478</v>
      </c>
      <c r="AF213" t="s">
        <v>1896</v>
      </c>
      <c r="AG213" t="s">
        <v>4723</v>
      </c>
      <c r="AH213" t="str">
        <f t="shared" si="18"/>
        <v>0401316</v>
      </c>
      <c r="AJ213" t="s">
        <v>4723</v>
      </c>
      <c r="AK213" t="s">
        <v>8948</v>
      </c>
      <c r="AL213" t="s">
        <v>7478</v>
      </c>
    </row>
    <row r="214" spans="1:38" x14ac:dyDescent="0.25">
      <c r="A214">
        <v>1190164</v>
      </c>
      <c r="B214">
        <v>0.50256999999999996</v>
      </c>
      <c r="C214" t="s">
        <v>1523</v>
      </c>
      <c r="D214" t="s">
        <v>4723</v>
      </c>
      <c r="E214" t="s">
        <v>4756</v>
      </c>
      <c r="F214" t="s">
        <v>1367</v>
      </c>
      <c r="G214" t="s">
        <v>1463</v>
      </c>
      <c r="H214" t="s">
        <v>1524</v>
      </c>
      <c r="I214" t="s">
        <v>4760</v>
      </c>
      <c r="J214">
        <v>3051</v>
      </c>
      <c r="K214" s="34" t="s">
        <v>8949</v>
      </c>
      <c r="M214" s="29" t="str">
        <f t="shared" si="15"/>
        <v>YES</v>
      </c>
      <c r="N214" s="9" t="str">
        <f t="shared" si="16"/>
        <v>YES</v>
      </c>
      <c r="O214" s="9">
        <f t="shared" si="17"/>
        <v>1.0001645392155896</v>
      </c>
      <c r="P214" s="9" t="str">
        <f t="shared" si="19"/>
        <v>YES</v>
      </c>
      <c r="Q214" s="9" t="s">
        <v>4658</v>
      </c>
      <c r="R214" s="30" t="s">
        <v>4658</v>
      </c>
      <c r="T214" t="s">
        <v>4633</v>
      </c>
      <c r="U214">
        <v>160</v>
      </c>
      <c r="V214" t="s">
        <v>1524</v>
      </c>
      <c r="W214">
        <v>3</v>
      </c>
      <c r="X214">
        <v>7</v>
      </c>
      <c r="Y214">
        <v>3</v>
      </c>
      <c r="Z214">
        <v>3</v>
      </c>
      <c r="AA214">
        <v>14008542.533399999</v>
      </c>
      <c r="AB214">
        <v>15902.921681600001</v>
      </c>
      <c r="AC214">
        <v>682727.99061800004</v>
      </c>
      <c r="AD214">
        <v>957970.10400199995</v>
      </c>
      <c r="AE214" t="s">
        <v>5010</v>
      </c>
      <c r="AF214" t="s">
        <v>1523</v>
      </c>
      <c r="AG214" t="s">
        <v>4723</v>
      </c>
      <c r="AH214" t="str">
        <f t="shared" si="18"/>
        <v>04013160</v>
      </c>
      <c r="AJ214" t="s">
        <v>4723</v>
      </c>
      <c r="AK214" t="s">
        <v>8949</v>
      </c>
      <c r="AL214" t="s">
        <v>5010</v>
      </c>
    </row>
    <row r="215" spans="1:38" x14ac:dyDescent="0.25">
      <c r="A215">
        <v>1220135</v>
      </c>
      <c r="B215">
        <v>0.49682300000000001</v>
      </c>
      <c r="C215" t="s">
        <v>2215</v>
      </c>
      <c r="D215" t="s">
        <v>4723</v>
      </c>
      <c r="E215" t="s">
        <v>4756</v>
      </c>
      <c r="F215" t="s">
        <v>1367</v>
      </c>
      <c r="G215" t="s">
        <v>1463</v>
      </c>
      <c r="H215" t="s">
        <v>2216</v>
      </c>
      <c r="I215" t="s">
        <v>4760</v>
      </c>
      <c r="J215">
        <v>1475</v>
      </c>
      <c r="K215" s="34" t="s">
        <v>8950</v>
      </c>
      <c r="M215" s="29" t="str">
        <f t="shared" si="15"/>
        <v>YES</v>
      </c>
      <c r="N215" s="9" t="str">
        <f t="shared" si="16"/>
        <v>YES</v>
      </c>
      <c r="O215" s="9">
        <f t="shared" si="17"/>
        <v>0.9684104155680997</v>
      </c>
      <c r="P215" s="9" t="str">
        <f t="shared" si="19"/>
        <v>NO</v>
      </c>
      <c r="Q215" s="9" t="s">
        <v>4658</v>
      </c>
      <c r="R215" s="30" t="s">
        <v>4658</v>
      </c>
      <c r="T215" t="s">
        <v>5011</v>
      </c>
      <c r="U215">
        <v>161</v>
      </c>
      <c r="V215" t="s">
        <v>2216</v>
      </c>
      <c r="W215">
        <v>3</v>
      </c>
      <c r="X215">
        <v>11</v>
      </c>
      <c r="Y215">
        <v>3</v>
      </c>
      <c r="Z215">
        <v>3</v>
      </c>
      <c r="AA215">
        <v>14302438.4089</v>
      </c>
      <c r="AB215">
        <v>16158.498527899999</v>
      </c>
      <c r="AC215">
        <v>661414.634081</v>
      </c>
      <c r="AD215">
        <v>928874.10079599998</v>
      </c>
      <c r="AE215" t="s">
        <v>5012</v>
      </c>
      <c r="AF215" t="s">
        <v>2215</v>
      </c>
      <c r="AG215" t="s">
        <v>4723</v>
      </c>
      <c r="AH215" t="str">
        <f t="shared" si="18"/>
        <v>04013161</v>
      </c>
      <c r="AJ215" t="s">
        <v>4723</v>
      </c>
      <c r="AK215" t="s">
        <v>8950</v>
      </c>
      <c r="AL215" t="s">
        <v>5012</v>
      </c>
    </row>
    <row r="216" spans="1:38" x14ac:dyDescent="0.25">
      <c r="A216">
        <v>230289</v>
      </c>
      <c r="B216">
        <v>0.24884700000000001</v>
      </c>
      <c r="C216" t="s">
        <v>1948</v>
      </c>
      <c r="D216" t="s">
        <v>4723</v>
      </c>
      <c r="E216" t="s">
        <v>4756</v>
      </c>
      <c r="F216" t="s">
        <v>1367</v>
      </c>
      <c r="G216" t="s">
        <v>1463</v>
      </c>
      <c r="H216" t="s">
        <v>1949</v>
      </c>
      <c r="I216" t="s">
        <v>4760</v>
      </c>
      <c r="J216">
        <v>1729</v>
      </c>
      <c r="K216" s="34" t="s">
        <v>8951</v>
      </c>
      <c r="M216" s="29" t="str">
        <f t="shared" si="15"/>
        <v>YES</v>
      </c>
      <c r="N216" s="9" t="str">
        <f t="shared" si="16"/>
        <v>YES</v>
      </c>
      <c r="O216" s="9">
        <f t="shared" si="17"/>
        <v>0.92060688349252462</v>
      </c>
      <c r="P216" s="9" t="str">
        <f t="shared" si="19"/>
        <v>NO</v>
      </c>
      <c r="Q216" s="9" t="s">
        <v>4658</v>
      </c>
      <c r="R216" s="30" t="s">
        <v>4658</v>
      </c>
      <c r="T216" t="s">
        <v>5013</v>
      </c>
      <c r="U216">
        <v>162</v>
      </c>
      <c r="V216" t="s">
        <v>1949</v>
      </c>
      <c r="W216">
        <v>4</v>
      </c>
      <c r="X216">
        <v>10</v>
      </c>
      <c r="Y216">
        <v>3</v>
      </c>
      <c r="Z216">
        <v>4</v>
      </c>
      <c r="AA216">
        <v>7535742.2687100004</v>
      </c>
      <c r="AB216">
        <v>11642.2897438</v>
      </c>
      <c r="AC216">
        <v>637754.91102999996</v>
      </c>
      <c r="AD216">
        <v>940795.40078499995</v>
      </c>
      <c r="AE216" t="s">
        <v>5014</v>
      </c>
      <c r="AF216" t="s">
        <v>1948</v>
      </c>
      <c r="AG216" t="s">
        <v>4723</v>
      </c>
      <c r="AH216" t="str">
        <f t="shared" si="18"/>
        <v>04013162</v>
      </c>
      <c r="AJ216" t="s">
        <v>4723</v>
      </c>
      <c r="AK216" t="s">
        <v>8951</v>
      </c>
      <c r="AL216" t="s">
        <v>5014</v>
      </c>
    </row>
    <row r="217" spans="1:38" x14ac:dyDescent="0.25">
      <c r="A217">
        <v>1190676</v>
      </c>
      <c r="B217">
        <v>1.893113</v>
      </c>
      <c r="C217" t="s">
        <v>3572</v>
      </c>
      <c r="D217" t="s">
        <v>4723</v>
      </c>
      <c r="E217" t="s">
        <v>4756</v>
      </c>
      <c r="F217" t="s">
        <v>1367</v>
      </c>
      <c r="G217" t="s">
        <v>1463</v>
      </c>
      <c r="H217" t="s">
        <v>3573</v>
      </c>
      <c r="I217" t="s">
        <v>4760</v>
      </c>
      <c r="J217">
        <v>5403</v>
      </c>
      <c r="K217" s="34" t="s">
        <v>8952</v>
      </c>
      <c r="M217" s="29" t="str">
        <f t="shared" si="15"/>
        <v>YES</v>
      </c>
      <c r="N217" s="9" t="str">
        <f t="shared" si="16"/>
        <v>YES</v>
      </c>
      <c r="O217" s="9">
        <f t="shared" si="17"/>
        <v>0.98248489241262371</v>
      </c>
      <c r="P217" s="9" t="str">
        <f t="shared" si="19"/>
        <v>YES</v>
      </c>
      <c r="Q217" s="9" t="s">
        <v>4658</v>
      </c>
      <c r="R217" s="30" t="s">
        <v>4658</v>
      </c>
      <c r="T217" t="s">
        <v>5015</v>
      </c>
      <c r="U217">
        <v>163</v>
      </c>
      <c r="V217" t="s">
        <v>3573</v>
      </c>
      <c r="W217">
        <v>1</v>
      </c>
      <c r="X217">
        <v>20</v>
      </c>
      <c r="Y217">
        <v>5</v>
      </c>
      <c r="Z217">
        <v>1</v>
      </c>
      <c r="AA217">
        <v>53717835.120700002</v>
      </c>
      <c r="AB217">
        <v>33522.087707999999</v>
      </c>
      <c r="AC217">
        <v>650510.06495000003</v>
      </c>
      <c r="AD217">
        <v>835929.32681500004</v>
      </c>
      <c r="AE217" t="s">
        <v>5016</v>
      </c>
      <c r="AF217" t="s">
        <v>3572</v>
      </c>
      <c r="AG217" t="s">
        <v>4723</v>
      </c>
      <c r="AH217" t="str">
        <f t="shared" si="18"/>
        <v>04013163</v>
      </c>
      <c r="AJ217" t="s">
        <v>4723</v>
      </c>
      <c r="AK217" t="s">
        <v>8952</v>
      </c>
      <c r="AL217" t="s">
        <v>5016</v>
      </c>
    </row>
    <row r="218" spans="1:38" x14ac:dyDescent="0.25">
      <c r="A218">
        <v>190025</v>
      </c>
      <c r="B218">
        <v>1.33765</v>
      </c>
      <c r="C218" t="s">
        <v>1509</v>
      </c>
      <c r="D218" t="s">
        <v>4723</v>
      </c>
      <c r="E218" t="s">
        <v>4756</v>
      </c>
      <c r="F218" t="s">
        <v>1367</v>
      </c>
      <c r="G218" t="s">
        <v>1368</v>
      </c>
      <c r="H218" t="s">
        <v>1510</v>
      </c>
      <c r="I218" t="s">
        <v>4760</v>
      </c>
      <c r="J218">
        <v>2734</v>
      </c>
      <c r="K218" s="34" t="s">
        <v>8953</v>
      </c>
      <c r="M218" s="29" t="str">
        <f t="shared" si="15"/>
        <v>YES</v>
      </c>
      <c r="N218" s="9" t="str">
        <f t="shared" si="16"/>
        <v>YES</v>
      </c>
      <c r="O218" s="9">
        <f t="shared" si="17"/>
        <v>1.0005335867130105</v>
      </c>
      <c r="P218" s="9" t="str">
        <f t="shared" si="19"/>
        <v>YES</v>
      </c>
      <c r="Q218" s="9" t="s">
        <v>4658</v>
      </c>
      <c r="R218" s="30" t="s">
        <v>4658</v>
      </c>
      <c r="T218" t="s">
        <v>5017</v>
      </c>
      <c r="U218">
        <v>164</v>
      </c>
      <c r="V218" t="s">
        <v>1510</v>
      </c>
      <c r="W218">
        <v>3</v>
      </c>
      <c r="X218">
        <v>8</v>
      </c>
      <c r="Y218">
        <v>5</v>
      </c>
      <c r="Z218">
        <v>3</v>
      </c>
      <c r="AA218">
        <v>37271654.100599997</v>
      </c>
      <c r="AB218">
        <v>29235.759156299999</v>
      </c>
      <c r="AC218">
        <v>693706.61804299999</v>
      </c>
      <c r="AD218">
        <v>942412.41773900006</v>
      </c>
      <c r="AE218" t="s">
        <v>5018</v>
      </c>
      <c r="AF218" t="s">
        <v>1509</v>
      </c>
      <c r="AG218" t="s">
        <v>4723</v>
      </c>
      <c r="AH218" t="str">
        <f t="shared" si="18"/>
        <v>04013164</v>
      </c>
      <c r="AJ218" t="s">
        <v>4723</v>
      </c>
      <c r="AK218" t="s">
        <v>8953</v>
      </c>
      <c r="AL218" t="s">
        <v>5018</v>
      </c>
    </row>
    <row r="219" spans="1:38" x14ac:dyDescent="0.25">
      <c r="A219">
        <v>1219999</v>
      </c>
      <c r="B219">
        <v>0.58814900000000003</v>
      </c>
      <c r="C219" t="s">
        <v>2192</v>
      </c>
      <c r="D219" t="s">
        <v>4723</v>
      </c>
      <c r="E219" t="s">
        <v>4756</v>
      </c>
      <c r="F219" t="s">
        <v>1367</v>
      </c>
      <c r="G219" t="s">
        <v>1463</v>
      </c>
      <c r="H219" t="s">
        <v>2193</v>
      </c>
      <c r="I219" t="s">
        <v>4760</v>
      </c>
      <c r="J219">
        <v>3374</v>
      </c>
      <c r="K219" s="34" t="s">
        <v>8954</v>
      </c>
      <c r="M219" s="29" t="str">
        <f t="shared" si="15"/>
        <v>YES</v>
      </c>
      <c r="N219" s="9" t="str">
        <f t="shared" si="16"/>
        <v>YES</v>
      </c>
      <c r="O219" s="9">
        <f t="shared" si="17"/>
        <v>0.99326013729266238</v>
      </c>
      <c r="P219" s="9" t="str">
        <f t="shared" si="19"/>
        <v>YES</v>
      </c>
      <c r="Q219" s="9" t="s">
        <v>4658</v>
      </c>
      <c r="R219" s="30" t="s">
        <v>4658</v>
      </c>
      <c r="T219" t="s">
        <v>4631</v>
      </c>
      <c r="U219">
        <v>165</v>
      </c>
      <c r="V219" t="s">
        <v>2193</v>
      </c>
      <c r="W219">
        <v>3</v>
      </c>
      <c r="X219">
        <v>11</v>
      </c>
      <c r="Y219">
        <v>3</v>
      </c>
      <c r="Z219">
        <v>3</v>
      </c>
      <c r="AA219">
        <v>16507914.1566</v>
      </c>
      <c r="AB219">
        <v>16357.7748311</v>
      </c>
      <c r="AC219">
        <v>663300.37435499998</v>
      </c>
      <c r="AD219">
        <v>910883.08983800001</v>
      </c>
      <c r="AE219" t="s">
        <v>5019</v>
      </c>
      <c r="AF219" t="s">
        <v>2192</v>
      </c>
      <c r="AG219" t="s">
        <v>4723</v>
      </c>
      <c r="AH219" t="str">
        <f t="shared" si="18"/>
        <v>04013165</v>
      </c>
      <c r="AJ219" t="s">
        <v>4723</v>
      </c>
      <c r="AK219" t="s">
        <v>8954</v>
      </c>
      <c r="AL219" t="s">
        <v>5019</v>
      </c>
    </row>
    <row r="220" spans="1:38" x14ac:dyDescent="0.25">
      <c r="A220">
        <v>230043</v>
      </c>
      <c r="B220">
        <v>0.373971</v>
      </c>
      <c r="C220" t="s">
        <v>6932</v>
      </c>
      <c r="D220" t="s">
        <v>4723</v>
      </c>
      <c r="E220" t="s">
        <v>4756</v>
      </c>
      <c r="F220" t="s">
        <v>1367</v>
      </c>
      <c r="G220" t="s">
        <v>1368</v>
      </c>
      <c r="H220" t="s">
        <v>6933</v>
      </c>
      <c r="I220" t="s">
        <v>4760</v>
      </c>
      <c r="J220">
        <v>2039</v>
      </c>
      <c r="K220" s="34" t="s">
        <v>8955</v>
      </c>
      <c r="M220" s="29" t="str">
        <f t="shared" si="15"/>
        <v>YES</v>
      </c>
      <c r="N220" s="9" t="str">
        <f t="shared" si="16"/>
        <v>YES</v>
      </c>
      <c r="O220" s="9">
        <f t="shared" si="17"/>
        <v>1.0014568939617325</v>
      </c>
      <c r="P220" s="9" t="str">
        <f t="shared" si="19"/>
        <v>YES</v>
      </c>
      <c r="Q220" s="9" t="s">
        <v>4658</v>
      </c>
      <c r="R220" s="30" t="s">
        <v>4658</v>
      </c>
      <c r="T220" t="s">
        <v>5020</v>
      </c>
      <c r="U220">
        <v>166</v>
      </c>
      <c r="V220" t="s">
        <v>6933</v>
      </c>
      <c r="W220">
        <v>1</v>
      </c>
      <c r="X220">
        <v>8</v>
      </c>
      <c r="Y220">
        <v>5</v>
      </c>
      <c r="Z220">
        <v>1</v>
      </c>
      <c r="AA220">
        <v>10410546.0647</v>
      </c>
      <c r="AB220">
        <v>13196.214712499999</v>
      </c>
      <c r="AC220">
        <v>703679.12225200003</v>
      </c>
      <c r="AD220">
        <v>904281.78817900002</v>
      </c>
      <c r="AE220" t="s">
        <v>5021</v>
      </c>
      <c r="AF220" t="s">
        <v>6932</v>
      </c>
      <c r="AG220" t="s">
        <v>4723</v>
      </c>
      <c r="AH220" t="str">
        <f t="shared" si="18"/>
        <v>04013166</v>
      </c>
      <c r="AJ220" t="s">
        <v>4723</v>
      </c>
      <c r="AK220" t="s">
        <v>8955</v>
      </c>
      <c r="AL220" t="s">
        <v>5021</v>
      </c>
    </row>
    <row r="221" spans="1:38" x14ac:dyDescent="0.25">
      <c r="A221">
        <v>282385</v>
      </c>
      <c r="B221">
        <v>0.58938199999999996</v>
      </c>
      <c r="C221" t="s">
        <v>7052</v>
      </c>
      <c r="D221" t="s">
        <v>4723</v>
      </c>
      <c r="E221" t="s">
        <v>4756</v>
      </c>
      <c r="F221" t="s">
        <v>2297</v>
      </c>
      <c r="G221" t="s">
        <v>2307</v>
      </c>
      <c r="H221" t="s">
        <v>7053</v>
      </c>
      <c r="I221" t="s">
        <v>4760</v>
      </c>
      <c r="J221">
        <v>2344</v>
      </c>
      <c r="K221" s="34" t="s">
        <v>8956</v>
      </c>
      <c r="M221" s="29" t="str">
        <f t="shared" si="15"/>
        <v>YES</v>
      </c>
      <c r="N221" s="9" t="str">
        <f t="shared" si="16"/>
        <v>YES</v>
      </c>
      <c r="O221" s="9">
        <f t="shared" si="17"/>
        <v>1.0036697053228913</v>
      </c>
      <c r="P221" s="9" t="str">
        <f t="shared" si="19"/>
        <v>YES</v>
      </c>
      <c r="Q221" s="9" t="s">
        <v>4658</v>
      </c>
      <c r="R221" s="30" t="s">
        <v>4658</v>
      </c>
      <c r="T221" t="s">
        <v>5022</v>
      </c>
      <c r="U221">
        <v>167</v>
      </c>
      <c r="V221" t="s">
        <v>7053</v>
      </c>
      <c r="W221">
        <v>1</v>
      </c>
      <c r="X221">
        <v>21</v>
      </c>
      <c r="Y221">
        <v>6</v>
      </c>
      <c r="Z221">
        <v>1</v>
      </c>
      <c r="AA221">
        <v>16370950.5843</v>
      </c>
      <c r="AB221">
        <v>17189.691037500001</v>
      </c>
      <c r="AC221">
        <v>714974.27924900001</v>
      </c>
      <c r="AD221">
        <v>845731.508516</v>
      </c>
      <c r="AE221" t="s">
        <v>5023</v>
      </c>
      <c r="AF221" t="s">
        <v>7052</v>
      </c>
      <c r="AG221" t="s">
        <v>4723</v>
      </c>
      <c r="AH221" t="str">
        <f t="shared" si="18"/>
        <v>04013167</v>
      </c>
      <c r="AJ221" t="s">
        <v>4723</v>
      </c>
      <c r="AK221" t="s">
        <v>8956</v>
      </c>
      <c r="AL221" t="s">
        <v>5023</v>
      </c>
    </row>
    <row r="222" spans="1:38" x14ac:dyDescent="0.25">
      <c r="A222">
        <v>269376</v>
      </c>
      <c r="B222">
        <v>0.50148899999999996</v>
      </c>
      <c r="C222" t="s">
        <v>2376</v>
      </c>
      <c r="D222" t="s">
        <v>4723</v>
      </c>
      <c r="E222" t="s">
        <v>4756</v>
      </c>
      <c r="F222" t="s">
        <v>1367</v>
      </c>
      <c r="G222" t="s">
        <v>4758</v>
      </c>
      <c r="H222" t="s">
        <v>2377</v>
      </c>
      <c r="I222" t="s">
        <v>4760</v>
      </c>
      <c r="J222">
        <v>3439</v>
      </c>
      <c r="K222" s="34" t="s">
        <v>8957</v>
      </c>
      <c r="M222" s="29" t="str">
        <f t="shared" si="15"/>
        <v>YES</v>
      </c>
      <c r="N222" s="9" t="str">
        <f t="shared" si="16"/>
        <v>YES</v>
      </c>
      <c r="O222" s="9">
        <f t="shared" si="17"/>
        <v>1.0187448501434535</v>
      </c>
      <c r="P222" s="9" t="str">
        <f t="shared" si="19"/>
        <v>YES</v>
      </c>
      <c r="Q222" s="9" t="s">
        <v>4658</v>
      </c>
      <c r="R222" s="30" t="s">
        <v>4658</v>
      </c>
      <c r="T222" t="s">
        <v>5024</v>
      </c>
      <c r="U222">
        <v>168</v>
      </c>
      <c r="V222" t="s">
        <v>2377</v>
      </c>
      <c r="W222">
        <v>4</v>
      </c>
      <c r="X222">
        <v>9</v>
      </c>
      <c r="Y222">
        <v>2</v>
      </c>
      <c r="Z222">
        <v>4</v>
      </c>
      <c r="AA222">
        <v>13723466.612500001</v>
      </c>
      <c r="AB222">
        <v>15773.568334199999</v>
      </c>
      <c r="AC222">
        <v>611483.81101599999</v>
      </c>
      <c r="AD222">
        <v>936632.32801900001</v>
      </c>
      <c r="AE222" t="s">
        <v>5025</v>
      </c>
      <c r="AF222" t="s">
        <v>2376</v>
      </c>
      <c r="AG222" t="s">
        <v>4723</v>
      </c>
      <c r="AH222" t="str">
        <f t="shared" si="18"/>
        <v>04013168</v>
      </c>
      <c r="AJ222" t="s">
        <v>4723</v>
      </c>
      <c r="AK222" t="s">
        <v>8957</v>
      </c>
      <c r="AL222" t="s">
        <v>5025</v>
      </c>
    </row>
    <row r="223" spans="1:38" x14ac:dyDescent="0.25">
      <c r="A223">
        <v>1070012</v>
      </c>
      <c r="B223">
        <v>2.083224</v>
      </c>
      <c r="C223" t="s">
        <v>2306</v>
      </c>
      <c r="D223" t="s">
        <v>4723</v>
      </c>
      <c r="E223" t="s">
        <v>4756</v>
      </c>
      <c r="F223" t="s">
        <v>2297</v>
      </c>
      <c r="G223" t="s">
        <v>2307</v>
      </c>
      <c r="H223" t="s">
        <v>2308</v>
      </c>
      <c r="I223" t="s">
        <v>4760</v>
      </c>
      <c r="J223">
        <v>2963</v>
      </c>
      <c r="K223" s="34" t="s">
        <v>8958</v>
      </c>
      <c r="M223" s="29" t="str">
        <f t="shared" si="15"/>
        <v>YES</v>
      </c>
      <c r="N223" s="9" t="str">
        <f t="shared" si="16"/>
        <v>YES</v>
      </c>
      <c r="O223" s="9">
        <f t="shared" si="17"/>
        <v>0.97750713217074459</v>
      </c>
      <c r="P223" s="9" t="str">
        <f t="shared" si="19"/>
        <v>YES</v>
      </c>
      <c r="Q223" s="9" t="s">
        <v>4658</v>
      </c>
      <c r="R223" s="30" t="s">
        <v>4658</v>
      </c>
      <c r="T223" t="s">
        <v>5026</v>
      </c>
      <c r="U223">
        <v>169</v>
      </c>
      <c r="V223" t="s">
        <v>2308</v>
      </c>
      <c r="W223">
        <v>1</v>
      </c>
      <c r="X223">
        <v>21</v>
      </c>
      <c r="Y223">
        <v>6</v>
      </c>
      <c r="Z223">
        <v>1</v>
      </c>
      <c r="AA223">
        <v>59413328.097800002</v>
      </c>
      <c r="AB223">
        <v>41018.675038499998</v>
      </c>
      <c r="AC223">
        <v>711105.45446599997</v>
      </c>
      <c r="AD223">
        <v>815649.59409000003</v>
      </c>
      <c r="AE223" t="s">
        <v>5027</v>
      </c>
      <c r="AF223" t="s">
        <v>2306</v>
      </c>
      <c r="AG223" t="s">
        <v>4723</v>
      </c>
      <c r="AH223" t="str">
        <f t="shared" si="18"/>
        <v>04013169</v>
      </c>
      <c r="AJ223" t="s">
        <v>4723</v>
      </c>
      <c r="AK223" t="s">
        <v>8958</v>
      </c>
      <c r="AL223" t="s">
        <v>5027</v>
      </c>
    </row>
    <row r="224" spans="1:38" x14ac:dyDescent="0.25">
      <c r="A224">
        <v>249306</v>
      </c>
      <c r="B224">
        <v>0.52015500000000003</v>
      </c>
      <c r="C224" t="s">
        <v>2994</v>
      </c>
      <c r="D224" t="s">
        <v>4723</v>
      </c>
      <c r="E224" t="s">
        <v>4756</v>
      </c>
      <c r="F224" t="s">
        <v>1367</v>
      </c>
      <c r="G224" t="s">
        <v>1463</v>
      </c>
      <c r="H224" t="s">
        <v>2995</v>
      </c>
      <c r="I224" t="s">
        <v>4760</v>
      </c>
      <c r="J224">
        <v>2393</v>
      </c>
      <c r="K224" s="34" t="s">
        <v>8959</v>
      </c>
      <c r="M224" s="29" t="str">
        <f t="shared" si="15"/>
        <v>YES</v>
      </c>
      <c r="N224" s="9" t="str">
        <f t="shared" si="16"/>
        <v>YES</v>
      </c>
      <c r="O224" s="9">
        <f t="shared" si="17"/>
        <v>1.0067031018900927</v>
      </c>
      <c r="P224" s="9" t="str">
        <f t="shared" si="19"/>
        <v>YES</v>
      </c>
      <c r="Q224" s="9" t="s">
        <v>4658</v>
      </c>
      <c r="R224" s="30" t="s">
        <v>4658</v>
      </c>
      <c r="T224" t="s">
        <v>7479</v>
      </c>
      <c r="U224">
        <v>17</v>
      </c>
      <c r="V224" t="s">
        <v>2995</v>
      </c>
      <c r="W224">
        <v>3</v>
      </c>
      <c r="X224">
        <v>11</v>
      </c>
      <c r="Y224">
        <v>3</v>
      </c>
      <c r="Z224">
        <v>3</v>
      </c>
      <c r="AA224">
        <v>14404534.0923</v>
      </c>
      <c r="AB224">
        <v>16217.357649</v>
      </c>
      <c r="AC224">
        <v>674005.61942300003</v>
      </c>
      <c r="AD224">
        <v>942997.977892</v>
      </c>
      <c r="AE224" t="s">
        <v>7480</v>
      </c>
      <c r="AF224" t="s">
        <v>2994</v>
      </c>
      <c r="AG224" t="s">
        <v>4723</v>
      </c>
      <c r="AH224" t="str">
        <f t="shared" si="18"/>
        <v>0401317</v>
      </c>
      <c r="AJ224" t="s">
        <v>4723</v>
      </c>
      <c r="AK224" t="s">
        <v>8959</v>
      </c>
      <c r="AL224" t="s">
        <v>7480</v>
      </c>
    </row>
    <row r="225" spans="1:38" x14ac:dyDescent="0.25">
      <c r="A225">
        <v>1213221</v>
      </c>
      <c r="B225">
        <v>0.48186600000000002</v>
      </c>
      <c r="C225" t="s">
        <v>6966</v>
      </c>
      <c r="D225" t="s">
        <v>4723</v>
      </c>
      <c r="E225" t="s">
        <v>4756</v>
      </c>
      <c r="F225" t="s">
        <v>2297</v>
      </c>
      <c r="G225" t="s">
        <v>2307</v>
      </c>
      <c r="H225" t="s">
        <v>6967</v>
      </c>
      <c r="I225" t="s">
        <v>4760</v>
      </c>
      <c r="J225">
        <v>2839</v>
      </c>
      <c r="K225" s="34" t="s">
        <v>8960</v>
      </c>
      <c r="M225" s="29" t="str">
        <f t="shared" si="15"/>
        <v>YES</v>
      </c>
      <c r="N225" s="9" t="str">
        <f t="shared" si="16"/>
        <v>YES</v>
      </c>
      <c r="O225" s="9">
        <f t="shared" si="17"/>
        <v>0.96720425181510217</v>
      </c>
      <c r="P225" s="9" t="str">
        <f t="shared" si="19"/>
        <v>NO</v>
      </c>
      <c r="Q225" s="9" t="s">
        <v>4658</v>
      </c>
      <c r="R225" s="30" t="s">
        <v>4658</v>
      </c>
      <c r="T225" t="s">
        <v>4612</v>
      </c>
      <c r="U225">
        <v>170</v>
      </c>
      <c r="V225" t="s">
        <v>6967</v>
      </c>
      <c r="W225">
        <v>1</v>
      </c>
      <c r="X225">
        <v>21</v>
      </c>
      <c r="Y225">
        <v>6</v>
      </c>
      <c r="Z225">
        <v>1</v>
      </c>
      <c r="AA225">
        <v>13889158.437000001</v>
      </c>
      <c r="AB225">
        <v>15852.564730800001</v>
      </c>
      <c r="AC225">
        <v>730905.62733100005</v>
      </c>
      <c r="AD225">
        <v>845575.09442400001</v>
      </c>
      <c r="AE225" t="s">
        <v>5028</v>
      </c>
      <c r="AF225" t="s">
        <v>6966</v>
      </c>
      <c r="AG225" t="s">
        <v>4723</v>
      </c>
      <c r="AH225" t="str">
        <f t="shared" si="18"/>
        <v>04013170</v>
      </c>
      <c r="AJ225" t="s">
        <v>4723</v>
      </c>
      <c r="AK225" t="s">
        <v>8960</v>
      </c>
      <c r="AL225" t="s">
        <v>5028</v>
      </c>
    </row>
    <row r="226" spans="1:38" x14ac:dyDescent="0.25">
      <c r="A226">
        <v>275459</v>
      </c>
      <c r="B226">
        <v>1.0412920000000001</v>
      </c>
      <c r="C226" t="s">
        <v>2443</v>
      </c>
      <c r="D226" t="s">
        <v>4723</v>
      </c>
      <c r="E226" t="s">
        <v>4756</v>
      </c>
      <c r="F226" t="s">
        <v>4758</v>
      </c>
      <c r="G226" t="s">
        <v>4758</v>
      </c>
      <c r="H226" t="s">
        <v>2444</v>
      </c>
      <c r="I226" t="s">
        <v>4760</v>
      </c>
      <c r="J226">
        <v>1577</v>
      </c>
      <c r="K226" s="34" t="s">
        <v>8961</v>
      </c>
      <c r="M226" s="29" t="str">
        <f t="shared" si="15"/>
        <v>YES</v>
      </c>
      <c r="N226" s="9" t="str">
        <f t="shared" si="16"/>
        <v>YES</v>
      </c>
      <c r="O226" s="9">
        <f t="shared" si="17"/>
        <v>1.0127702373968988</v>
      </c>
      <c r="P226" s="9" t="str">
        <f t="shared" si="19"/>
        <v>YES</v>
      </c>
      <c r="Q226" s="9" t="s">
        <v>4658</v>
      </c>
      <c r="R226" s="30" t="s">
        <v>4658</v>
      </c>
      <c r="T226" t="s">
        <v>5029</v>
      </c>
      <c r="U226">
        <v>171</v>
      </c>
      <c r="V226" t="s">
        <v>2444</v>
      </c>
      <c r="W226">
        <v>4</v>
      </c>
      <c r="X226">
        <v>4</v>
      </c>
      <c r="Y226">
        <v>2</v>
      </c>
      <c r="Z226">
        <v>4</v>
      </c>
      <c r="AA226">
        <v>28663515.001600001</v>
      </c>
      <c r="AB226">
        <v>23416.343940800001</v>
      </c>
      <c r="AC226">
        <v>574713.61045499996</v>
      </c>
      <c r="AD226">
        <v>962196.16731199995</v>
      </c>
      <c r="AE226" t="s">
        <v>5030</v>
      </c>
      <c r="AF226" t="s">
        <v>2443</v>
      </c>
      <c r="AG226" t="s">
        <v>4723</v>
      </c>
      <c r="AH226" t="str">
        <f t="shared" si="18"/>
        <v>04013171</v>
      </c>
      <c r="AJ226" t="s">
        <v>4723</v>
      </c>
      <c r="AK226" t="s">
        <v>8961</v>
      </c>
      <c r="AL226" t="s">
        <v>5030</v>
      </c>
    </row>
    <row r="227" spans="1:38" x14ac:dyDescent="0.25">
      <c r="A227">
        <v>1062415</v>
      </c>
      <c r="B227">
        <v>0.50051599999999996</v>
      </c>
      <c r="C227" t="s">
        <v>3030</v>
      </c>
      <c r="D227" t="s">
        <v>4723</v>
      </c>
      <c r="E227" t="s">
        <v>4756</v>
      </c>
      <c r="F227" t="s">
        <v>1367</v>
      </c>
      <c r="G227" t="s">
        <v>1463</v>
      </c>
      <c r="H227" t="s">
        <v>3031</v>
      </c>
      <c r="I227" t="s">
        <v>4760</v>
      </c>
      <c r="J227">
        <v>2705</v>
      </c>
      <c r="K227" s="34" t="s">
        <v>8962</v>
      </c>
      <c r="M227" s="29" t="str">
        <f t="shared" si="15"/>
        <v>YES</v>
      </c>
      <c r="N227" s="9" t="str">
        <f t="shared" si="16"/>
        <v>YES</v>
      </c>
      <c r="O227" s="9">
        <f t="shared" si="17"/>
        <v>0.99975454718852819</v>
      </c>
      <c r="P227" s="9" t="str">
        <f t="shared" si="19"/>
        <v>YES</v>
      </c>
      <c r="Q227" s="9" t="s">
        <v>4658</v>
      </c>
      <c r="R227" s="30" t="s">
        <v>4658</v>
      </c>
      <c r="T227" t="s">
        <v>5031</v>
      </c>
      <c r="U227">
        <v>172</v>
      </c>
      <c r="V227" t="s">
        <v>3031</v>
      </c>
      <c r="W227">
        <v>3</v>
      </c>
      <c r="X227">
        <v>7</v>
      </c>
      <c r="Y227">
        <v>3</v>
      </c>
      <c r="Z227">
        <v>3</v>
      </c>
      <c r="AA227">
        <v>13957011.041999999</v>
      </c>
      <c r="AB227">
        <v>15861.2075007</v>
      </c>
      <c r="AC227">
        <v>666569.06748600001</v>
      </c>
      <c r="AD227">
        <v>963243.95673099998</v>
      </c>
      <c r="AE227" t="s">
        <v>5032</v>
      </c>
      <c r="AF227" t="s">
        <v>3030</v>
      </c>
      <c r="AG227" t="s">
        <v>4723</v>
      </c>
      <c r="AH227" t="str">
        <f t="shared" si="18"/>
        <v>04013172</v>
      </c>
      <c r="AJ227" t="s">
        <v>4723</v>
      </c>
      <c r="AK227" t="s">
        <v>8962</v>
      </c>
      <c r="AL227" t="s">
        <v>5032</v>
      </c>
    </row>
    <row r="228" spans="1:38" x14ac:dyDescent="0.25">
      <c r="A228">
        <v>1213580</v>
      </c>
      <c r="B228">
        <v>0.49793199999999999</v>
      </c>
      <c r="C228" t="s">
        <v>6928</v>
      </c>
      <c r="D228" t="s">
        <v>4723</v>
      </c>
      <c r="E228" t="s">
        <v>4756</v>
      </c>
      <c r="F228" t="s">
        <v>1367</v>
      </c>
      <c r="G228" t="s">
        <v>1368</v>
      </c>
      <c r="H228" t="s">
        <v>6929</v>
      </c>
      <c r="I228" t="s">
        <v>4760</v>
      </c>
      <c r="J228">
        <v>2756</v>
      </c>
      <c r="K228" s="34" t="s">
        <v>8963</v>
      </c>
      <c r="M228" s="29" t="str">
        <f t="shared" si="15"/>
        <v>YES</v>
      </c>
      <c r="N228" s="9" t="str">
        <f t="shared" si="16"/>
        <v>YES</v>
      </c>
      <c r="O228" s="9">
        <f t="shared" si="17"/>
        <v>1.0004320610476958</v>
      </c>
      <c r="P228" s="9" t="str">
        <f t="shared" si="19"/>
        <v>YES</v>
      </c>
      <c r="Q228" s="9" t="s">
        <v>4658</v>
      </c>
      <c r="R228" s="30" t="s">
        <v>4658</v>
      </c>
      <c r="T228" t="s">
        <v>5033</v>
      </c>
      <c r="U228">
        <v>173</v>
      </c>
      <c r="V228" t="s">
        <v>6929</v>
      </c>
      <c r="W228">
        <v>1</v>
      </c>
      <c r="X228">
        <v>8</v>
      </c>
      <c r="Y228">
        <v>5</v>
      </c>
      <c r="Z228">
        <v>1</v>
      </c>
      <c r="AA228">
        <v>13875552.383099999</v>
      </c>
      <c r="AB228">
        <v>15831.1863226</v>
      </c>
      <c r="AC228">
        <v>701052.60402099998</v>
      </c>
      <c r="AD228">
        <v>904952.57266499999</v>
      </c>
      <c r="AE228" t="s">
        <v>5034</v>
      </c>
      <c r="AF228" t="s">
        <v>6928</v>
      </c>
      <c r="AG228" t="s">
        <v>4723</v>
      </c>
      <c r="AH228" t="str">
        <f t="shared" si="18"/>
        <v>04013173</v>
      </c>
      <c r="AJ228" t="s">
        <v>4723</v>
      </c>
      <c r="AK228" t="s">
        <v>8963</v>
      </c>
      <c r="AL228" t="s">
        <v>5034</v>
      </c>
    </row>
    <row r="229" spans="1:38" x14ac:dyDescent="0.25">
      <c r="A229">
        <v>282347</v>
      </c>
      <c r="B229">
        <v>0.195072</v>
      </c>
      <c r="C229" t="s">
        <v>3446</v>
      </c>
      <c r="D229" t="s">
        <v>4723</v>
      </c>
      <c r="E229" t="s">
        <v>4756</v>
      </c>
      <c r="F229" t="s">
        <v>1367</v>
      </c>
      <c r="G229" t="s">
        <v>4758</v>
      </c>
      <c r="H229" t="s">
        <v>3447</v>
      </c>
      <c r="I229" t="s">
        <v>4760</v>
      </c>
      <c r="J229">
        <v>1786</v>
      </c>
      <c r="K229" s="34" t="s">
        <v>8964</v>
      </c>
      <c r="M229" s="29" t="str">
        <f t="shared" si="15"/>
        <v>YES</v>
      </c>
      <c r="N229" s="9" t="str">
        <f t="shared" si="16"/>
        <v>YES</v>
      </c>
      <c r="O229" s="9">
        <f t="shared" si="17"/>
        <v>0.99990295497672677</v>
      </c>
      <c r="P229" s="9" t="str">
        <f t="shared" si="19"/>
        <v>YES</v>
      </c>
      <c r="Q229" s="9" t="s">
        <v>4658</v>
      </c>
      <c r="R229" s="30" t="s">
        <v>4658</v>
      </c>
      <c r="T229" t="s">
        <v>5035</v>
      </c>
      <c r="U229">
        <v>174</v>
      </c>
      <c r="V229" t="s">
        <v>3447</v>
      </c>
      <c r="W229">
        <v>5</v>
      </c>
      <c r="X229">
        <v>13</v>
      </c>
      <c r="Y229">
        <v>4</v>
      </c>
      <c r="Z229">
        <v>5</v>
      </c>
      <c r="AA229">
        <v>5438823.0555100003</v>
      </c>
      <c r="AB229">
        <v>10383.669123</v>
      </c>
      <c r="AC229">
        <v>603608.73363499995</v>
      </c>
      <c r="AD229">
        <v>911813.76663199998</v>
      </c>
      <c r="AE229" t="s">
        <v>5036</v>
      </c>
      <c r="AF229" t="s">
        <v>3446</v>
      </c>
      <c r="AG229" t="s">
        <v>4723</v>
      </c>
      <c r="AH229" t="str">
        <f t="shared" si="18"/>
        <v>04013174</v>
      </c>
      <c r="AJ229" t="s">
        <v>4723</v>
      </c>
      <c r="AK229" t="s">
        <v>8964</v>
      </c>
      <c r="AL229" t="s">
        <v>5036</v>
      </c>
    </row>
    <row r="230" spans="1:38" x14ac:dyDescent="0.25">
      <c r="A230">
        <v>153444</v>
      </c>
      <c r="B230">
        <v>1.250516</v>
      </c>
      <c r="C230" t="s">
        <v>1489</v>
      </c>
      <c r="D230" t="s">
        <v>4723</v>
      </c>
      <c r="E230" t="s">
        <v>4756</v>
      </c>
      <c r="F230" t="s">
        <v>1367</v>
      </c>
      <c r="G230" t="s">
        <v>4758</v>
      </c>
      <c r="H230" t="s">
        <v>1490</v>
      </c>
      <c r="I230" t="s">
        <v>4760</v>
      </c>
      <c r="J230">
        <v>3569</v>
      </c>
      <c r="K230" s="34" t="s">
        <v>8965</v>
      </c>
      <c r="M230" s="29" t="str">
        <f t="shared" si="15"/>
        <v>YES</v>
      </c>
      <c r="N230" s="9" t="str">
        <f t="shared" si="16"/>
        <v>YES</v>
      </c>
      <c r="O230" s="9">
        <f t="shared" si="17"/>
        <v>1.0007661804718939</v>
      </c>
      <c r="P230" s="9" t="str">
        <f t="shared" si="19"/>
        <v>YES</v>
      </c>
      <c r="Q230" s="9" t="s">
        <v>4658</v>
      </c>
      <c r="R230" s="30" t="s">
        <v>4658</v>
      </c>
      <c r="T230" t="s">
        <v>4597</v>
      </c>
      <c r="U230">
        <v>175</v>
      </c>
      <c r="V230" t="s">
        <v>1490</v>
      </c>
      <c r="W230">
        <v>3</v>
      </c>
      <c r="X230">
        <v>11</v>
      </c>
      <c r="Y230">
        <v>3</v>
      </c>
      <c r="Z230">
        <v>3</v>
      </c>
      <c r="AA230">
        <v>34835694.825300001</v>
      </c>
      <c r="AB230">
        <v>26849.117501600002</v>
      </c>
      <c r="AC230">
        <v>684241.11217800004</v>
      </c>
      <c r="AD230">
        <v>941394.936063</v>
      </c>
      <c r="AE230" t="s">
        <v>5037</v>
      </c>
      <c r="AF230" t="s">
        <v>1489</v>
      </c>
      <c r="AG230" t="s">
        <v>4723</v>
      </c>
      <c r="AH230" t="str">
        <f t="shared" si="18"/>
        <v>04013175</v>
      </c>
      <c r="AJ230" t="s">
        <v>4723</v>
      </c>
      <c r="AK230" t="s">
        <v>8965</v>
      </c>
      <c r="AL230" t="s">
        <v>5037</v>
      </c>
    </row>
    <row r="231" spans="1:38" x14ac:dyDescent="0.25">
      <c r="A231">
        <v>1219803</v>
      </c>
      <c r="B231">
        <v>0.50665400000000005</v>
      </c>
      <c r="C231" t="s">
        <v>2525</v>
      </c>
      <c r="D231" t="s">
        <v>4723</v>
      </c>
      <c r="E231" t="s">
        <v>4756</v>
      </c>
      <c r="F231" t="s">
        <v>2450</v>
      </c>
      <c r="G231" t="s">
        <v>2505</v>
      </c>
      <c r="H231" t="s">
        <v>2526</v>
      </c>
      <c r="I231" t="s">
        <v>4760</v>
      </c>
      <c r="J231">
        <v>1343</v>
      </c>
      <c r="K231" s="34" t="s">
        <v>8966</v>
      </c>
      <c r="M231" s="29" t="str">
        <f t="shared" si="15"/>
        <v>YES</v>
      </c>
      <c r="N231" s="9" t="str">
        <f t="shared" si="16"/>
        <v>YES</v>
      </c>
      <c r="O231" s="9">
        <f t="shared" si="17"/>
        <v>1.0010744921272094</v>
      </c>
      <c r="P231" s="9" t="str">
        <f t="shared" si="19"/>
        <v>YES</v>
      </c>
      <c r="Q231" s="9" t="s">
        <v>4658</v>
      </c>
      <c r="R231" s="30" t="s">
        <v>4658</v>
      </c>
      <c r="T231" t="s">
        <v>5038</v>
      </c>
      <c r="U231">
        <v>176</v>
      </c>
      <c r="V231" t="s">
        <v>2526</v>
      </c>
      <c r="W231">
        <v>4</v>
      </c>
      <c r="X231">
        <v>4</v>
      </c>
      <c r="Y231">
        <v>2</v>
      </c>
      <c r="Z231">
        <v>4</v>
      </c>
      <c r="AA231">
        <v>14109542.281500001</v>
      </c>
      <c r="AB231">
        <v>22609.1784458</v>
      </c>
      <c r="AC231">
        <v>571523.28286899999</v>
      </c>
      <c r="AD231">
        <v>969824.61593099998</v>
      </c>
      <c r="AE231" t="s">
        <v>5039</v>
      </c>
      <c r="AF231" t="s">
        <v>2525</v>
      </c>
      <c r="AG231" t="s">
        <v>4723</v>
      </c>
      <c r="AH231" t="str">
        <f t="shared" si="18"/>
        <v>04013176</v>
      </c>
      <c r="AJ231" t="s">
        <v>4723</v>
      </c>
      <c r="AK231" t="s">
        <v>8966</v>
      </c>
      <c r="AL231" t="s">
        <v>5039</v>
      </c>
    </row>
    <row r="232" spans="1:38" x14ac:dyDescent="0.25">
      <c r="A232">
        <v>1054265</v>
      </c>
      <c r="B232">
        <v>0.48013600000000001</v>
      </c>
      <c r="C232" t="s">
        <v>2152</v>
      </c>
      <c r="D232" t="s">
        <v>4723</v>
      </c>
      <c r="E232" t="s">
        <v>4756</v>
      </c>
      <c r="F232" t="s">
        <v>1367</v>
      </c>
      <c r="G232" t="s">
        <v>6400</v>
      </c>
      <c r="H232" t="s">
        <v>2153</v>
      </c>
      <c r="I232" t="s">
        <v>4760</v>
      </c>
      <c r="J232">
        <v>3056</v>
      </c>
      <c r="K232" s="34" t="s">
        <v>8967</v>
      </c>
      <c r="M232" s="29" t="str">
        <f t="shared" si="15"/>
        <v>YES</v>
      </c>
      <c r="N232" s="9" t="str">
        <f t="shared" si="16"/>
        <v>YES</v>
      </c>
      <c r="O232" s="9">
        <f t="shared" si="17"/>
        <v>0.99154121209569401</v>
      </c>
      <c r="P232" s="9" t="str">
        <f t="shared" si="19"/>
        <v>YES</v>
      </c>
      <c r="Q232" s="9" t="s">
        <v>4658</v>
      </c>
      <c r="R232" s="30" t="s">
        <v>4658</v>
      </c>
      <c r="T232" t="s">
        <v>5040</v>
      </c>
      <c r="U232">
        <v>177</v>
      </c>
      <c r="V232" t="s">
        <v>2153</v>
      </c>
      <c r="W232">
        <v>4</v>
      </c>
      <c r="X232">
        <v>9</v>
      </c>
      <c r="Y232">
        <v>2</v>
      </c>
      <c r="Z232">
        <v>4</v>
      </c>
      <c r="AA232">
        <v>13499613.832599999</v>
      </c>
      <c r="AB232">
        <v>15546.798021799999</v>
      </c>
      <c r="AC232">
        <v>615381.61141200003</v>
      </c>
      <c r="AD232">
        <v>940649.79693199997</v>
      </c>
      <c r="AE232" t="s">
        <v>5041</v>
      </c>
      <c r="AF232" t="s">
        <v>2152</v>
      </c>
      <c r="AG232" t="s">
        <v>4723</v>
      </c>
      <c r="AH232" t="str">
        <f t="shared" si="18"/>
        <v>04013177</v>
      </c>
      <c r="AJ232" t="s">
        <v>4723</v>
      </c>
      <c r="AK232" t="s">
        <v>8967</v>
      </c>
      <c r="AL232" t="s">
        <v>5041</v>
      </c>
    </row>
    <row r="233" spans="1:38" x14ac:dyDescent="0.25">
      <c r="A233">
        <v>1178237</v>
      </c>
      <c r="B233">
        <v>0.51498299999999997</v>
      </c>
      <c r="C233" t="s">
        <v>3546</v>
      </c>
      <c r="D233" t="s">
        <v>4723</v>
      </c>
      <c r="E233" t="s">
        <v>4756</v>
      </c>
      <c r="F233" t="s">
        <v>1367</v>
      </c>
      <c r="G233" t="s">
        <v>1463</v>
      </c>
      <c r="H233" t="s">
        <v>3547</v>
      </c>
      <c r="I233" t="s">
        <v>4760</v>
      </c>
      <c r="J233">
        <v>3916</v>
      </c>
      <c r="K233" s="34" t="s">
        <v>8968</v>
      </c>
      <c r="M233" s="29" t="str">
        <f t="shared" si="15"/>
        <v>YES</v>
      </c>
      <c r="N233" s="9" t="str">
        <f t="shared" si="16"/>
        <v>YES</v>
      </c>
      <c r="O233" s="9">
        <f t="shared" si="17"/>
        <v>1.0011501859904877</v>
      </c>
      <c r="P233" s="9" t="str">
        <f t="shared" si="19"/>
        <v>YES</v>
      </c>
      <c r="Q233" s="9" t="s">
        <v>4658</v>
      </c>
      <c r="R233" s="30" t="s">
        <v>4658</v>
      </c>
      <c r="T233" t="s">
        <v>5042</v>
      </c>
      <c r="U233">
        <v>178</v>
      </c>
      <c r="V233" t="s">
        <v>3547</v>
      </c>
      <c r="W233">
        <v>5</v>
      </c>
      <c r="X233">
        <v>13</v>
      </c>
      <c r="Y233">
        <v>7</v>
      </c>
      <c r="Z233">
        <v>5</v>
      </c>
      <c r="AA233">
        <v>14340407.9309</v>
      </c>
      <c r="AB233">
        <v>18741.8090973</v>
      </c>
      <c r="AC233">
        <v>599833.63931999996</v>
      </c>
      <c r="AD233">
        <v>903694.49526500003</v>
      </c>
      <c r="AE233" t="s">
        <v>5043</v>
      </c>
      <c r="AF233" t="s">
        <v>3546</v>
      </c>
      <c r="AG233" t="s">
        <v>4723</v>
      </c>
      <c r="AH233" t="str">
        <f t="shared" si="18"/>
        <v>04013178</v>
      </c>
      <c r="AJ233" t="s">
        <v>4723</v>
      </c>
      <c r="AK233" t="s">
        <v>8968</v>
      </c>
      <c r="AL233" t="s">
        <v>5043</v>
      </c>
    </row>
    <row r="234" spans="1:38" x14ac:dyDescent="0.25">
      <c r="A234">
        <v>106119</v>
      </c>
      <c r="B234">
        <v>0.56243100000000001</v>
      </c>
      <c r="C234" t="s">
        <v>3699</v>
      </c>
      <c r="D234" t="s">
        <v>4723</v>
      </c>
      <c r="E234" t="s">
        <v>4756</v>
      </c>
      <c r="F234" t="s">
        <v>1367</v>
      </c>
      <c r="G234" t="s">
        <v>2610</v>
      </c>
      <c r="H234" t="s">
        <v>3700</v>
      </c>
      <c r="I234" t="s">
        <v>4760</v>
      </c>
      <c r="J234">
        <v>1876</v>
      </c>
      <c r="K234" s="34" t="s">
        <v>8969</v>
      </c>
      <c r="M234" s="29" t="str">
        <f t="shared" si="15"/>
        <v>YES</v>
      </c>
      <c r="N234" s="9" t="str">
        <f t="shared" si="16"/>
        <v>YES</v>
      </c>
      <c r="O234" s="9">
        <f t="shared" si="17"/>
        <v>1.0043696773871549</v>
      </c>
      <c r="P234" s="9" t="str">
        <f t="shared" si="19"/>
        <v>YES</v>
      </c>
      <c r="Q234" s="9" t="s">
        <v>4658</v>
      </c>
      <c r="R234" s="30" t="s">
        <v>4658</v>
      </c>
      <c r="T234" t="s">
        <v>5044</v>
      </c>
      <c r="U234">
        <v>179</v>
      </c>
      <c r="V234" t="s">
        <v>3700</v>
      </c>
      <c r="W234">
        <v>2</v>
      </c>
      <c r="X234">
        <v>19</v>
      </c>
      <c r="Y234">
        <v>6</v>
      </c>
      <c r="Z234">
        <v>2</v>
      </c>
      <c r="AA234">
        <v>15611459.3495</v>
      </c>
      <c r="AB234">
        <v>16712.345073799999</v>
      </c>
      <c r="AC234">
        <v>777527.76670699997</v>
      </c>
      <c r="AD234">
        <v>873420.36490399996</v>
      </c>
      <c r="AE234" t="s">
        <v>5045</v>
      </c>
      <c r="AF234" t="s">
        <v>3699</v>
      </c>
      <c r="AG234" t="s">
        <v>4723</v>
      </c>
      <c r="AH234" t="str">
        <f t="shared" si="18"/>
        <v>04013179</v>
      </c>
      <c r="AJ234" t="s">
        <v>4723</v>
      </c>
      <c r="AK234" t="s">
        <v>8969</v>
      </c>
      <c r="AL234" t="s">
        <v>5045</v>
      </c>
    </row>
    <row r="235" spans="1:38" x14ac:dyDescent="0.25">
      <c r="A235">
        <v>347187</v>
      </c>
      <c r="B235">
        <v>0.49821900000000002</v>
      </c>
      <c r="C235" t="s">
        <v>1549</v>
      </c>
      <c r="D235" t="s">
        <v>4723</v>
      </c>
      <c r="E235" t="s">
        <v>4756</v>
      </c>
      <c r="F235" t="s">
        <v>1367</v>
      </c>
      <c r="G235" t="s">
        <v>1463</v>
      </c>
      <c r="H235" t="s">
        <v>1550</v>
      </c>
      <c r="I235" t="s">
        <v>4760</v>
      </c>
      <c r="J235">
        <v>3723</v>
      </c>
      <c r="K235" s="34" t="s">
        <v>8970</v>
      </c>
      <c r="M235" s="29" t="str">
        <f t="shared" si="15"/>
        <v>YES</v>
      </c>
      <c r="N235" s="9" t="str">
        <f t="shared" si="16"/>
        <v>YES</v>
      </c>
      <c r="O235" s="9">
        <f t="shared" si="17"/>
        <v>1.0012129044795415</v>
      </c>
      <c r="P235" s="9" t="str">
        <f t="shared" si="19"/>
        <v>YES</v>
      </c>
      <c r="Q235" s="9" t="s">
        <v>4658</v>
      </c>
      <c r="R235" s="30" t="s">
        <v>4658</v>
      </c>
      <c r="T235" t="s">
        <v>7481</v>
      </c>
      <c r="U235">
        <v>18</v>
      </c>
      <c r="V235" t="s">
        <v>1550</v>
      </c>
      <c r="W235">
        <v>3</v>
      </c>
      <c r="X235">
        <v>6</v>
      </c>
      <c r="Y235">
        <v>3</v>
      </c>
      <c r="Z235">
        <v>3</v>
      </c>
      <c r="AA235">
        <v>13872722.282600001</v>
      </c>
      <c r="AB235">
        <v>15796.269665399999</v>
      </c>
      <c r="AC235">
        <v>652064.33222600003</v>
      </c>
      <c r="AD235">
        <v>961832.76104000001</v>
      </c>
      <c r="AE235" t="s">
        <v>7482</v>
      </c>
      <c r="AF235" t="s">
        <v>1549</v>
      </c>
      <c r="AG235" t="s">
        <v>4723</v>
      </c>
      <c r="AH235" t="str">
        <f t="shared" si="18"/>
        <v>0401318</v>
      </c>
      <c r="AJ235" t="s">
        <v>4723</v>
      </c>
      <c r="AK235" t="s">
        <v>8970</v>
      </c>
      <c r="AL235" t="s">
        <v>7482</v>
      </c>
    </row>
    <row r="236" spans="1:38" x14ac:dyDescent="0.25">
      <c r="A236">
        <v>1206536</v>
      </c>
      <c r="B236">
        <v>1.730413</v>
      </c>
      <c r="C236" t="s">
        <v>3526</v>
      </c>
      <c r="D236" t="s">
        <v>4723</v>
      </c>
      <c r="E236" t="s">
        <v>4756</v>
      </c>
      <c r="F236" t="s">
        <v>1367</v>
      </c>
      <c r="G236" t="s">
        <v>4758</v>
      </c>
      <c r="H236" t="s">
        <v>3527</v>
      </c>
      <c r="I236" t="s">
        <v>4760</v>
      </c>
      <c r="J236">
        <v>5708</v>
      </c>
      <c r="K236" s="34" t="s">
        <v>8971</v>
      </c>
      <c r="M236" s="29" t="str">
        <f t="shared" si="15"/>
        <v>YES</v>
      </c>
      <c r="N236" s="9" t="str">
        <f t="shared" si="16"/>
        <v>YES</v>
      </c>
      <c r="O236" s="9">
        <f t="shared" si="17"/>
        <v>0.93824688880794549</v>
      </c>
      <c r="P236" s="9" t="str">
        <f t="shared" si="19"/>
        <v>NO</v>
      </c>
      <c r="Q236" s="9" t="s">
        <v>4658</v>
      </c>
      <c r="R236" s="30" t="s">
        <v>4658</v>
      </c>
      <c r="T236" t="s">
        <v>4637</v>
      </c>
      <c r="U236">
        <v>180</v>
      </c>
      <c r="V236" t="s">
        <v>3527</v>
      </c>
      <c r="W236">
        <v>4</v>
      </c>
      <c r="X236">
        <v>12</v>
      </c>
      <c r="Y236">
        <v>2</v>
      </c>
      <c r="Z236">
        <v>4</v>
      </c>
      <c r="AA236">
        <v>51416259.786899999</v>
      </c>
      <c r="AB236">
        <v>34642.1797745</v>
      </c>
      <c r="AC236">
        <v>583376.11540699995</v>
      </c>
      <c r="AD236">
        <v>911371.925178</v>
      </c>
      <c r="AE236" t="s">
        <v>5046</v>
      </c>
      <c r="AF236" t="s">
        <v>3526</v>
      </c>
      <c r="AG236" t="s">
        <v>4723</v>
      </c>
      <c r="AH236" t="str">
        <f t="shared" si="18"/>
        <v>04013180</v>
      </c>
      <c r="AJ236" t="s">
        <v>4723</v>
      </c>
      <c r="AK236" t="s">
        <v>8971</v>
      </c>
      <c r="AL236" t="s">
        <v>5046</v>
      </c>
    </row>
    <row r="237" spans="1:38" x14ac:dyDescent="0.25">
      <c r="A237">
        <v>105908</v>
      </c>
      <c r="B237">
        <v>0.27357199999999998</v>
      </c>
      <c r="C237" t="s">
        <v>2791</v>
      </c>
      <c r="D237" t="s">
        <v>4723</v>
      </c>
      <c r="E237" t="s">
        <v>4756</v>
      </c>
      <c r="F237" t="s">
        <v>1367</v>
      </c>
      <c r="G237" t="s">
        <v>1463</v>
      </c>
      <c r="H237" t="s">
        <v>2792</v>
      </c>
      <c r="I237" t="s">
        <v>4760</v>
      </c>
      <c r="J237">
        <v>2955</v>
      </c>
      <c r="K237" s="34" t="s">
        <v>8972</v>
      </c>
      <c r="M237" s="29" t="str">
        <f t="shared" si="15"/>
        <v>YES</v>
      </c>
      <c r="N237" s="9" t="str">
        <f t="shared" si="16"/>
        <v>YES</v>
      </c>
      <c r="O237" s="9">
        <f t="shared" si="17"/>
        <v>1.0003192807221273</v>
      </c>
      <c r="P237" s="9" t="str">
        <f t="shared" si="19"/>
        <v>YES</v>
      </c>
      <c r="Q237" s="9" t="s">
        <v>4658</v>
      </c>
      <c r="R237" s="30" t="s">
        <v>4658</v>
      </c>
      <c r="T237" t="s">
        <v>5047</v>
      </c>
      <c r="U237">
        <v>181</v>
      </c>
      <c r="V237" t="s">
        <v>2792</v>
      </c>
      <c r="W237">
        <v>5</v>
      </c>
      <c r="X237">
        <v>14</v>
      </c>
      <c r="Y237">
        <v>4</v>
      </c>
      <c r="Z237">
        <v>5</v>
      </c>
      <c r="AA237">
        <v>7624315.3478899999</v>
      </c>
      <c r="AB237">
        <v>11546.9170932</v>
      </c>
      <c r="AC237">
        <v>634954.17088600004</v>
      </c>
      <c r="AD237">
        <v>916785.83831300004</v>
      </c>
      <c r="AE237" t="s">
        <v>5048</v>
      </c>
      <c r="AF237" t="s">
        <v>2791</v>
      </c>
      <c r="AG237" t="s">
        <v>4723</v>
      </c>
      <c r="AH237" t="str">
        <f t="shared" si="18"/>
        <v>04013181</v>
      </c>
      <c r="AJ237" t="s">
        <v>4723</v>
      </c>
      <c r="AK237" t="s">
        <v>8972</v>
      </c>
      <c r="AL237" t="s">
        <v>5048</v>
      </c>
    </row>
    <row r="238" spans="1:38" x14ac:dyDescent="0.25">
      <c r="A238">
        <v>201921</v>
      </c>
      <c r="B238">
        <v>0.50262600000000002</v>
      </c>
      <c r="C238" t="s">
        <v>4030</v>
      </c>
      <c r="D238" t="s">
        <v>4723</v>
      </c>
      <c r="E238" t="s">
        <v>4756</v>
      </c>
      <c r="F238" t="s">
        <v>1367</v>
      </c>
      <c r="G238" t="s">
        <v>1368</v>
      </c>
      <c r="H238" t="s">
        <v>6927</v>
      </c>
      <c r="I238" t="s">
        <v>4760</v>
      </c>
      <c r="J238">
        <v>1786</v>
      </c>
      <c r="K238" s="34" t="s">
        <v>8973</v>
      </c>
      <c r="M238" s="29" t="str">
        <f t="shared" si="15"/>
        <v>YES</v>
      </c>
      <c r="N238" s="9" t="str">
        <f t="shared" si="16"/>
        <v>YES</v>
      </c>
      <c r="O238" s="9">
        <f t="shared" si="17"/>
        <v>1.0005321672027738</v>
      </c>
      <c r="P238" s="9" t="str">
        <f t="shared" si="19"/>
        <v>YES</v>
      </c>
      <c r="Q238" s="9" t="s">
        <v>4658</v>
      </c>
      <c r="R238" s="30" t="s">
        <v>4658</v>
      </c>
      <c r="T238" t="s">
        <v>5049</v>
      </c>
      <c r="U238">
        <v>182</v>
      </c>
      <c r="V238" t="s">
        <v>6927</v>
      </c>
      <c r="W238">
        <v>3</v>
      </c>
      <c r="X238">
        <v>17</v>
      </c>
      <c r="Y238">
        <v>5</v>
      </c>
      <c r="Z238">
        <v>3</v>
      </c>
      <c r="AA238">
        <v>14004955.700300001</v>
      </c>
      <c r="AB238">
        <v>15898.2900919</v>
      </c>
      <c r="AC238">
        <v>701051.93529099994</v>
      </c>
      <c r="AD238">
        <v>899650.794948</v>
      </c>
      <c r="AE238" t="s">
        <v>5050</v>
      </c>
      <c r="AF238" t="s">
        <v>4030</v>
      </c>
      <c r="AG238" t="s">
        <v>4723</v>
      </c>
      <c r="AH238" t="str">
        <f t="shared" si="18"/>
        <v>04013182</v>
      </c>
      <c r="AJ238" t="s">
        <v>4723</v>
      </c>
      <c r="AK238" t="s">
        <v>8973</v>
      </c>
      <c r="AL238" t="s">
        <v>5050</v>
      </c>
    </row>
    <row r="239" spans="1:38" x14ac:dyDescent="0.25">
      <c r="A239">
        <v>282329</v>
      </c>
      <c r="B239">
        <v>1.0038210000000001</v>
      </c>
      <c r="C239" t="s">
        <v>2386</v>
      </c>
      <c r="D239" t="s">
        <v>4723</v>
      </c>
      <c r="E239" t="s">
        <v>4756</v>
      </c>
      <c r="F239" t="s">
        <v>1367</v>
      </c>
      <c r="G239" t="s">
        <v>2348</v>
      </c>
      <c r="H239" t="s">
        <v>2387</v>
      </c>
      <c r="I239" t="s">
        <v>4760</v>
      </c>
      <c r="J239">
        <v>4078</v>
      </c>
      <c r="K239" s="34" t="s">
        <v>8974</v>
      </c>
      <c r="M239" s="29" t="str">
        <f t="shared" si="15"/>
        <v>YES</v>
      </c>
      <c r="N239" s="9" t="str">
        <f t="shared" si="16"/>
        <v>YES</v>
      </c>
      <c r="O239" s="9">
        <f t="shared" si="17"/>
        <v>1.0076684265657434</v>
      </c>
      <c r="P239" s="9" t="str">
        <f t="shared" si="19"/>
        <v>YES</v>
      </c>
      <c r="Q239" s="9" t="s">
        <v>4658</v>
      </c>
      <c r="R239" s="30" t="s">
        <v>4658</v>
      </c>
      <c r="T239" t="s">
        <v>5051</v>
      </c>
      <c r="U239">
        <v>183</v>
      </c>
      <c r="V239" t="s">
        <v>2387</v>
      </c>
      <c r="W239">
        <v>4</v>
      </c>
      <c r="X239">
        <v>9</v>
      </c>
      <c r="Y239">
        <v>2</v>
      </c>
      <c r="Z239">
        <v>4</v>
      </c>
      <c r="AA239">
        <v>27771956.16</v>
      </c>
      <c r="AB239">
        <v>21075.4949099</v>
      </c>
      <c r="AC239">
        <v>610236.95244400005</v>
      </c>
      <c r="AD239">
        <v>947145.83429100004</v>
      </c>
      <c r="AE239" t="s">
        <v>5052</v>
      </c>
      <c r="AF239" t="s">
        <v>2386</v>
      </c>
      <c r="AG239" t="s">
        <v>4723</v>
      </c>
      <c r="AH239" t="str">
        <f t="shared" si="18"/>
        <v>04013183</v>
      </c>
      <c r="AJ239" t="s">
        <v>4723</v>
      </c>
      <c r="AK239" t="s">
        <v>8974</v>
      </c>
      <c r="AL239" t="s">
        <v>5052</v>
      </c>
    </row>
    <row r="240" spans="1:38" x14ac:dyDescent="0.25">
      <c r="A240">
        <v>1070119</v>
      </c>
      <c r="B240">
        <v>0.45970800000000001</v>
      </c>
      <c r="C240" t="s">
        <v>1938</v>
      </c>
      <c r="D240" t="s">
        <v>4723</v>
      </c>
      <c r="E240" t="s">
        <v>4756</v>
      </c>
      <c r="F240" t="s">
        <v>1367</v>
      </c>
      <c r="G240" t="s">
        <v>1463</v>
      </c>
      <c r="H240" t="s">
        <v>1939</v>
      </c>
      <c r="I240" t="s">
        <v>4760</v>
      </c>
      <c r="J240">
        <v>2804</v>
      </c>
      <c r="K240" s="34" t="s">
        <v>8975</v>
      </c>
      <c r="M240" s="29" t="str">
        <f t="shared" si="15"/>
        <v>YES</v>
      </c>
      <c r="N240" s="9" t="str">
        <f t="shared" si="16"/>
        <v>YES</v>
      </c>
      <c r="O240" s="9">
        <f t="shared" si="17"/>
        <v>1.0001973943794691</v>
      </c>
      <c r="P240" s="9" t="str">
        <f t="shared" si="19"/>
        <v>YES</v>
      </c>
      <c r="Q240" s="9" t="s">
        <v>4658</v>
      </c>
      <c r="R240" s="30" t="s">
        <v>4658</v>
      </c>
      <c r="T240" t="s">
        <v>5053</v>
      </c>
      <c r="U240">
        <v>184</v>
      </c>
      <c r="V240" t="s">
        <v>1939</v>
      </c>
      <c r="W240">
        <v>4</v>
      </c>
      <c r="X240">
        <v>10</v>
      </c>
      <c r="Y240">
        <v>3</v>
      </c>
      <c r="Z240">
        <v>4</v>
      </c>
      <c r="AA240">
        <v>12813394.2152</v>
      </c>
      <c r="AB240">
        <v>18814.854838800002</v>
      </c>
      <c r="AC240">
        <v>635586.37662400003</v>
      </c>
      <c r="AD240">
        <v>933636.353183</v>
      </c>
      <c r="AE240" t="s">
        <v>5054</v>
      </c>
      <c r="AF240" t="s">
        <v>1938</v>
      </c>
      <c r="AG240" t="s">
        <v>4723</v>
      </c>
      <c r="AH240" t="str">
        <f t="shared" si="18"/>
        <v>04013184</v>
      </c>
      <c r="AJ240" t="s">
        <v>4723</v>
      </c>
      <c r="AK240" t="s">
        <v>8975</v>
      </c>
      <c r="AL240" t="s">
        <v>5054</v>
      </c>
    </row>
    <row r="241" spans="1:38" x14ac:dyDescent="0.25">
      <c r="A241">
        <v>1190580</v>
      </c>
      <c r="B241">
        <v>10.460985000000001</v>
      </c>
      <c r="C241" t="s">
        <v>3647</v>
      </c>
      <c r="D241" t="s">
        <v>4723</v>
      </c>
      <c r="E241" t="s">
        <v>4756</v>
      </c>
      <c r="F241" t="s">
        <v>4758</v>
      </c>
      <c r="G241" t="s">
        <v>4758</v>
      </c>
      <c r="H241" t="s">
        <v>3648</v>
      </c>
      <c r="I241" t="s">
        <v>4760</v>
      </c>
      <c r="J241">
        <v>5644</v>
      </c>
      <c r="K241" s="34" t="s">
        <v>8976</v>
      </c>
      <c r="M241" s="29" t="str">
        <f t="shared" si="15"/>
        <v>YES</v>
      </c>
      <c r="N241" s="9" t="str">
        <f t="shared" si="16"/>
        <v>YES</v>
      </c>
      <c r="O241" s="9">
        <f t="shared" si="17"/>
        <v>1.0044594142850081</v>
      </c>
      <c r="P241" s="9" t="str">
        <f t="shared" si="19"/>
        <v>YES</v>
      </c>
      <c r="Q241" s="9" t="s">
        <v>4658</v>
      </c>
      <c r="R241" s="30" t="s">
        <v>4658</v>
      </c>
      <c r="T241" t="s">
        <v>4601</v>
      </c>
      <c r="U241">
        <v>185</v>
      </c>
      <c r="V241" t="s">
        <v>3648</v>
      </c>
      <c r="W241">
        <v>4</v>
      </c>
      <c r="X241">
        <v>12</v>
      </c>
      <c r="Y241">
        <v>2</v>
      </c>
      <c r="Z241">
        <v>4</v>
      </c>
      <c r="AA241">
        <v>290340774.42699999</v>
      </c>
      <c r="AB241">
        <v>73986.835340299993</v>
      </c>
      <c r="AC241">
        <v>538203.72825699998</v>
      </c>
      <c r="AD241">
        <v>904684.653238</v>
      </c>
      <c r="AE241" t="s">
        <v>5055</v>
      </c>
      <c r="AF241" t="s">
        <v>3647</v>
      </c>
      <c r="AG241" t="s">
        <v>4723</v>
      </c>
      <c r="AH241" t="str">
        <f t="shared" si="18"/>
        <v>04013185</v>
      </c>
      <c r="AJ241" t="s">
        <v>4723</v>
      </c>
      <c r="AK241" t="s">
        <v>8976</v>
      </c>
      <c r="AL241" t="s">
        <v>5055</v>
      </c>
    </row>
    <row r="242" spans="1:38" x14ac:dyDescent="0.25">
      <c r="A242">
        <v>96286</v>
      </c>
      <c r="B242">
        <v>0.50379600000000002</v>
      </c>
      <c r="C242" t="s">
        <v>3610</v>
      </c>
      <c r="D242" t="s">
        <v>4723</v>
      </c>
      <c r="E242" t="s">
        <v>4756</v>
      </c>
      <c r="F242" t="s">
        <v>1367</v>
      </c>
      <c r="G242" t="s">
        <v>1463</v>
      </c>
      <c r="H242" t="s">
        <v>3611</v>
      </c>
      <c r="I242" t="s">
        <v>4760</v>
      </c>
      <c r="J242">
        <v>5377</v>
      </c>
      <c r="K242" s="34" t="s">
        <v>8977</v>
      </c>
      <c r="M242" s="29" t="str">
        <f t="shared" si="15"/>
        <v>YES</v>
      </c>
      <c r="N242" s="9" t="str">
        <f t="shared" si="16"/>
        <v>YES</v>
      </c>
      <c r="O242" s="9">
        <f t="shared" si="17"/>
        <v>1.0013740209191222</v>
      </c>
      <c r="P242" s="9" t="str">
        <f t="shared" si="19"/>
        <v>YES</v>
      </c>
      <c r="Q242" s="9" t="s">
        <v>4658</v>
      </c>
      <c r="R242" s="30" t="s">
        <v>4658</v>
      </c>
      <c r="T242" t="s">
        <v>5056</v>
      </c>
      <c r="U242">
        <v>186</v>
      </c>
      <c r="V242" t="s">
        <v>3611</v>
      </c>
      <c r="W242">
        <v>5</v>
      </c>
      <c r="X242">
        <v>13</v>
      </c>
      <c r="Y242">
        <v>4</v>
      </c>
      <c r="Z242">
        <v>5</v>
      </c>
      <c r="AA242">
        <v>14025754.726</v>
      </c>
      <c r="AB242">
        <v>15865.419481000001</v>
      </c>
      <c r="AC242">
        <v>620402.44876399997</v>
      </c>
      <c r="AD242">
        <v>901136.66018799995</v>
      </c>
      <c r="AE242" t="s">
        <v>5057</v>
      </c>
      <c r="AF242" t="s">
        <v>3610</v>
      </c>
      <c r="AG242" t="s">
        <v>4723</v>
      </c>
      <c r="AH242" t="str">
        <f t="shared" si="18"/>
        <v>04013186</v>
      </c>
      <c r="AJ242" t="s">
        <v>4723</v>
      </c>
      <c r="AK242" t="s">
        <v>8977</v>
      </c>
      <c r="AL242" t="s">
        <v>5057</v>
      </c>
    </row>
    <row r="243" spans="1:38" x14ac:dyDescent="0.25">
      <c r="A243">
        <v>190438</v>
      </c>
      <c r="B243">
        <v>0.75385000000000002</v>
      </c>
      <c r="C243" t="s">
        <v>2731</v>
      </c>
      <c r="D243" t="s">
        <v>4723</v>
      </c>
      <c r="E243" t="s">
        <v>4756</v>
      </c>
      <c r="F243" t="s">
        <v>1367</v>
      </c>
      <c r="G243" t="s">
        <v>4758</v>
      </c>
      <c r="H243" t="s">
        <v>2732</v>
      </c>
      <c r="I243" t="s">
        <v>4760</v>
      </c>
      <c r="J243">
        <v>2673</v>
      </c>
      <c r="K243" s="34" t="s">
        <v>8978</v>
      </c>
      <c r="M243" s="29" t="str">
        <f t="shared" si="15"/>
        <v>YES</v>
      </c>
      <c r="N243" s="9" t="str">
        <f t="shared" si="16"/>
        <v>YES</v>
      </c>
      <c r="O243" s="9">
        <f t="shared" si="17"/>
        <v>0.99848910125308643</v>
      </c>
      <c r="P243" s="9" t="str">
        <f t="shared" si="19"/>
        <v>YES</v>
      </c>
      <c r="Q243" s="9" t="s">
        <v>4658</v>
      </c>
      <c r="R243" s="30" t="s">
        <v>4658</v>
      </c>
      <c r="T243" t="s">
        <v>5058</v>
      </c>
      <c r="U243">
        <v>187</v>
      </c>
      <c r="V243" t="s">
        <v>2732</v>
      </c>
      <c r="W243">
        <v>3</v>
      </c>
      <c r="X243">
        <v>15</v>
      </c>
      <c r="Y243">
        <v>4</v>
      </c>
      <c r="Z243">
        <v>3</v>
      </c>
      <c r="AA243">
        <v>21047933.1358</v>
      </c>
      <c r="AB243">
        <v>21221.170679300001</v>
      </c>
      <c r="AC243">
        <v>656071.94680399995</v>
      </c>
      <c r="AD243">
        <v>903596.48321600002</v>
      </c>
      <c r="AE243" t="s">
        <v>5059</v>
      </c>
      <c r="AF243" t="s">
        <v>2731</v>
      </c>
      <c r="AG243" t="s">
        <v>4723</v>
      </c>
      <c r="AH243" t="str">
        <f t="shared" si="18"/>
        <v>04013187</v>
      </c>
      <c r="AJ243" t="s">
        <v>4723</v>
      </c>
      <c r="AK243" t="s">
        <v>8978</v>
      </c>
      <c r="AL243" t="s">
        <v>5059</v>
      </c>
    </row>
    <row r="244" spans="1:38" x14ac:dyDescent="0.25">
      <c r="A244">
        <v>223079</v>
      </c>
      <c r="B244">
        <v>0.59347099999999997</v>
      </c>
      <c r="C244" t="s">
        <v>1894</v>
      </c>
      <c r="D244" t="s">
        <v>4723</v>
      </c>
      <c r="E244" t="s">
        <v>4756</v>
      </c>
      <c r="F244" t="s">
        <v>1367</v>
      </c>
      <c r="G244" t="s">
        <v>4758</v>
      </c>
      <c r="H244" t="s">
        <v>1895</v>
      </c>
      <c r="I244" t="s">
        <v>4760</v>
      </c>
      <c r="J244">
        <v>2368</v>
      </c>
      <c r="K244" s="34" t="s">
        <v>8979</v>
      </c>
      <c r="M244" s="29" t="str">
        <f t="shared" si="15"/>
        <v>YES</v>
      </c>
      <c r="N244" s="9" t="str">
        <f t="shared" si="16"/>
        <v>YES</v>
      </c>
      <c r="O244" s="9">
        <f t="shared" si="17"/>
        <v>1.0095393944283315</v>
      </c>
      <c r="P244" s="9" t="str">
        <f t="shared" si="19"/>
        <v>YES</v>
      </c>
      <c r="Q244" s="9" t="s">
        <v>4658</v>
      </c>
      <c r="R244" s="30" t="s">
        <v>4658</v>
      </c>
      <c r="T244" t="s">
        <v>5060</v>
      </c>
      <c r="U244">
        <v>188</v>
      </c>
      <c r="V244" t="s">
        <v>1895</v>
      </c>
      <c r="W244">
        <v>4</v>
      </c>
      <c r="X244">
        <v>9</v>
      </c>
      <c r="Y244">
        <v>2</v>
      </c>
      <c r="Z244">
        <v>4</v>
      </c>
      <c r="AA244">
        <v>16388683.807399999</v>
      </c>
      <c r="AB244">
        <v>17401.069828899999</v>
      </c>
      <c r="AC244">
        <v>620855.02054000006</v>
      </c>
      <c r="AD244">
        <v>953509.62120599998</v>
      </c>
      <c r="AE244" t="s">
        <v>5061</v>
      </c>
      <c r="AF244" t="s">
        <v>1894</v>
      </c>
      <c r="AG244" t="s">
        <v>4723</v>
      </c>
      <c r="AH244" t="str">
        <f t="shared" si="18"/>
        <v>04013188</v>
      </c>
      <c r="AJ244" t="s">
        <v>4723</v>
      </c>
      <c r="AK244" t="s">
        <v>8979</v>
      </c>
      <c r="AL244" t="s">
        <v>5061</v>
      </c>
    </row>
    <row r="245" spans="1:38" x14ac:dyDescent="0.25">
      <c r="A245">
        <v>1190146</v>
      </c>
      <c r="B245">
        <v>3.2949709999999999</v>
      </c>
      <c r="C245" t="s">
        <v>3534</v>
      </c>
      <c r="D245" t="s">
        <v>4723</v>
      </c>
      <c r="E245" t="s">
        <v>4756</v>
      </c>
      <c r="F245" t="s">
        <v>1367</v>
      </c>
      <c r="G245" t="s">
        <v>4758</v>
      </c>
      <c r="H245" t="s">
        <v>3535</v>
      </c>
      <c r="I245" t="s">
        <v>4760</v>
      </c>
      <c r="J245">
        <v>1700</v>
      </c>
      <c r="K245" s="34" t="s">
        <v>8980</v>
      </c>
      <c r="M245" s="29" t="str">
        <f t="shared" si="15"/>
        <v>YES</v>
      </c>
      <c r="N245" s="9" t="str">
        <f t="shared" si="16"/>
        <v>YES</v>
      </c>
      <c r="O245" s="9">
        <f t="shared" si="17"/>
        <v>1.0282721962138748</v>
      </c>
      <c r="P245" s="9" t="str">
        <f t="shared" si="19"/>
        <v>YES</v>
      </c>
      <c r="Q245" s="9" t="s">
        <v>4658</v>
      </c>
      <c r="R245" s="30" t="s">
        <v>4658</v>
      </c>
      <c r="T245" t="s">
        <v>5062</v>
      </c>
      <c r="U245">
        <v>189</v>
      </c>
      <c r="V245" t="s">
        <v>3535</v>
      </c>
      <c r="W245">
        <v>4</v>
      </c>
      <c r="X245">
        <v>12</v>
      </c>
      <c r="Y245">
        <v>2</v>
      </c>
      <c r="Z245">
        <v>4</v>
      </c>
      <c r="AA245">
        <v>89332882.737299994</v>
      </c>
      <c r="AB245">
        <v>44435.912720599998</v>
      </c>
      <c r="AC245">
        <v>584311.55088200001</v>
      </c>
      <c r="AD245">
        <v>923109.12145800004</v>
      </c>
      <c r="AE245" t="s">
        <v>5063</v>
      </c>
      <c r="AF245" t="s">
        <v>3534</v>
      </c>
      <c r="AG245" t="s">
        <v>4723</v>
      </c>
      <c r="AH245" t="str">
        <f t="shared" si="18"/>
        <v>04013189</v>
      </c>
      <c r="AJ245" t="s">
        <v>4723</v>
      </c>
      <c r="AK245" t="s">
        <v>8980</v>
      </c>
      <c r="AL245" t="s">
        <v>5063</v>
      </c>
    </row>
    <row r="246" spans="1:38" x14ac:dyDescent="0.25">
      <c r="A246">
        <v>105990</v>
      </c>
      <c r="B246">
        <v>0.75418399999999997</v>
      </c>
      <c r="C246" t="s">
        <v>3731</v>
      </c>
      <c r="D246" t="s">
        <v>4723</v>
      </c>
      <c r="E246" t="s">
        <v>4756</v>
      </c>
      <c r="F246" t="s">
        <v>1367</v>
      </c>
      <c r="G246" t="s">
        <v>4758</v>
      </c>
      <c r="H246" t="s">
        <v>3732</v>
      </c>
      <c r="I246" t="s">
        <v>4760</v>
      </c>
      <c r="J246">
        <v>3626</v>
      </c>
      <c r="K246" s="34" t="s">
        <v>8981</v>
      </c>
      <c r="M246" s="29" t="str">
        <f t="shared" si="15"/>
        <v>NO</v>
      </c>
      <c r="N246" s="9" t="str">
        <f t="shared" si="16"/>
        <v>YES</v>
      </c>
      <c r="O246" s="9">
        <f t="shared" si="17"/>
        <v>1.0009578570620845</v>
      </c>
      <c r="P246" s="9" t="str">
        <f t="shared" si="19"/>
        <v>YES</v>
      </c>
      <c r="Q246" s="9" t="s">
        <v>4658</v>
      </c>
      <c r="R246" s="30" t="s">
        <v>4658</v>
      </c>
      <c r="T246" t="s">
        <v>7483</v>
      </c>
      <c r="U246">
        <v>19</v>
      </c>
      <c r="V246" t="s">
        <v>3732</v>
      </c>
      <c r="W246">
        <v>2</v>
      </c>
      <c r="X246">
        <v>19</v>
      </c>
      <c r="Y246">
        <v>6</v>
      </c>
      <c r="Z246">
        <v>2</v>
      </c>
      <c r="AA246">
        <v>21005323.1285</v>
      </c>
      <c r="AB246">
        <v>21162.783109799999</v>
      </c>
      <c r="AC246">
        <v>798556.78520200006</v>
      </c>
      <c r="AD246">
        <v>877385.56519800005</v>
      </c>
      <c r="AE246" t="s">
        <v>7484</v>
      </c>
      <c r="AF246" t="s">
        <v>8150</v>
      </c>
      <c r="AG246" t="s">
        <v>4723</v>
      </c>
      <c r="AH246" t="str">
        <f t="shared" si="18"/>
        <v>0401319</v>
      </c>
      <c r="AJ246" t="s">
        <v>4723</v>
      </c>
      <c r="AK246" t="s">
        <v>8981</v>
      </c>
      <c r="AL246" t="s">
        <v>7484</v>
      </c>
    </row>
    <row r="247" spans="1:38" x14ac:dyDescent="0.25">
      <c r="A247">
        <v>1219641</v>
      </c>
      <c r="B247">
        <v>2.40842</v>
      </c>
      <c r="C247" t="s">
        <v>1473</v>
      </c>
      <c r="D247" t="s">
        <v>4723</v>
      </c>
      <c r="E247" t="s">
        <v>4756</v>
      </c>
      <c r="F247" t="s">
        <v>1367</v>
      </c>
      <c r="G247" t="s">
        <v>1463</v>
      </c>
      <c r="H247" t="s">
        <v>1474</v>
      </c>
      <c r="I247" t="s">
        <v>4760</v>
      </c>
      <c r="J247">
        <v>4256</v>
      </c>
      <c r="K247" s="34" t="s">
        <v>8982</v>
      </c>
      <c r="M247" s="29" t="str">
        <f t="shared" si="15"/>
        <v>YES</v>
      </c>
      <c r="N247" s="9" t="str">
        <f t="shared" si="16"/>
        <v>YES</v>
      </c>
      <c r="O247" s="9">
        <f t="shared" si="17"/>
        <v>0.99983662470051327</v>
      </c>
      <c r="P247" s="9" t="str">
        <f t="shared" si="19"/>
        <v>YES</v>
      </c>
      <c r="Q247" s="9" t="s">
        <v>4658</v>
      </c>
      <c r="R247" s="30" t="s">
        <v>4658</v>
      </c>
      <c r="T247" t="s">
        <v>4573</v>
      </c>
      <c r="U247">
        <v>190</v>
      </c>
      <c r="V247" t="s">
        <v>1474</v>
      </c>
      <c r="W247">
        <v>3</v>
      </c>
      <c r="X247">
        <v>7</v>
      </c>
      <c r="Y247">
        <v>3</v>
      </c>
      <c r="Z247">
        <v>3</v>
      </c>
      <c r="AA247">
        <v>67153867.411200002</v>
      </c>
      <c r="AB247">
        <v>36058.295085899998</v>
      </c>
      <c r="AC247">
        <v>667908.694579</v>
      </c>
      <c r="AD247">
        <v>975018.83375700004</v>
      </c>
      <c r="AE247" t="s">
        <v>5064</v>
      </c>
      <c r="AF247" t="s">
        <v>1473</v>
      </c>
      <c r="AG247" t="s">
        <v>4723</v>
      </c>
      <c r="AH247" t="str">
        <f t="shared" si="18"/>
        <v>04013190</v>
      </c>
      <c r="AJ247" t="s">
        <v>4723</v>
      </c>
      <c r="AK247" t="s">
        <v>8982</v>
      </c>
      <c r="AL247" t="s">
        <v>5064</v>
      </c>
    </row>
    <row r="248" spans="1:38" x14ac:dyDescent="0.25">
      <c r="A248">
        <v>1062521</v>
      </c>
      <c r="B248">
        <v>2.1143999999999998</v>
      </c>
      <c r="C248" t="s">
        <v>2454</v>
      </c>
      <c r="D248" t="s">
        <v>4723</v>
      </c>
      <c r="E248" t="s">
        <v>4756</v>
      </c>
      <c r="F248" t="s">
        <v>4758</v>
      </c>
      <c r="G248" t="s">
        <v>4758</v>
      </c>
      <c r="H248" t="s">
        <v>2455</v>
      </c>
      <c r="I248" t="s">
        <v>4760</v>
      </c>
      <c r="J248">
        <v>3574</v>
      </c>
      <c r="K248" s="34" t="s">
        <v>8983</v>
      </c>
      <c r="M248" s="29" t="str">
        <f t="shared" si="15"/>
        <v>YES</v>
      </c>
      <c r="N248" s="9" t="str">
        <f t="shared" si="16"/>
        <v>YES</v>
      </c>
      <c r="O248" s="9">
        <f t="shared" si="17"/>
        <v>0.98783805606055664</v>
      </c>
      <c r="P248" s="9" t="str">
        <f t="shared" si="19"/>
        <v>YES</v>
      </c>
      <c r="Q248" s="9" t="s">
        <v>4658</v>
      </c>
      <c r="R248" s="30" t="s">
        <v>4658</v>
      </c>
      <c r="T248" t="s">
        <v>5065</v>
      </c>
      <c r="U248">
        <v>191</v>
      </c>
      <c r="V248" t="s">
        <v>2455</v>
      </c>
      <c r="W248">
        <v>4</v>
      </c>
      <c r="X248">
        <v>4</v>
      </c>
      <c r="Y248">
        <v>2</v>
      </c>
      <c r="Z248">
        <v>4</v>
      </c>
      <c r="AA248">
        <v>59671814.219300002</v>
      </c>
      <c r="AB248">
        <v>43255.357392400001</v>
      </c>
      <c r="AC248">
        <v>580779.45973999996</v>
      </c>
      <c r="AD248">
        <v>965317.20945900003</v>
      </c>
      <c r="AE248" t="s">
        <v>5066</v>
      </c>
      <c r="AF248" t="s">
        <v>2454</v>
      </c>
      <c r="AG248" t="s">
        <v>4723</v>
      </c>
      <c r="AH248" t="str">
        <f t="shared" si="18"/>
        <v>04013191</v>
      </c>
      <c r="AJ248" t="s">
        <v>4723</v>
      </c>
      <c r="AK248" t="s">
        <v>8983</v>
      </c>
      <c r="AL248" t="s">
        <v>5066</v>
      </c>
    </row>
    <row r="249" spans="1:38" x14ac:dyDescent="0.25">
      <c r="A249">
        <v>1206747</v>
      </c>
      <c r="B249">
        <v>0.62194799999999995</v>
      </c>
      <c r="C249" t="s">
        <v>6305</v>
      </c>
      <c r="D249" t="s">
        <v>4723</v>
      </c>
      <c r="E249" t="s">
        <v>4756</v>
      </c>
      <c r="F249" t="s">
        <v>6297</v>
      </c>
      <c r="G249" t="s">
        <v>1463</v>
      </c>
      <c r="H249" t="s">
        <v>6306</v>
      </c>
      <c r="I249" t="s">
        <v>4760</v>
      </c>
      <c r="J249">
        <v>3882</v>
      </c>
      <c r="K249" s="34" t="s">
        <v>8984</v>
      </c>
      <c r="M249" s="29" t="str">
        <f t="shared" si="15"/>
        <v>YES</v>
      </c>
      <c r="N249" s="9" t="str">
        <f t="shared" si="16"/>
        <v>YES</v>
      </c>
      <c r="O249" s="9">
        <f t="shared" si="17"/>
        <v>0.99932975959753767</v>
      </c>
      <c r="P249" s="9" t="str">
        <f t="shared" si="19"/>
        <v>YES</v>
      </c>
      <c r="Q249" s="9" t="s">
        <v>4658</v>
      </c>
      <c r="R249" s="30" t="s">
        <v>4658</v>
      </c>
      <c r="T249" t="s">
        <v>5067</v>
      </c>
      <c r="U249">
        <v>192</v>
      </c>
      <c r="V249" t="s">
        <v>6306</v>
      </c>
      <c r="W249">
        <v>4</v>
      </c>
      <c r="X249">
        <v>6</v>
      </c>
      <c r="Y249">
        <v>3</v>
      </c>
      <c r="Z249">
        <v>4</v>
      </c>
      <c r="AA249">
        <v>17350544.1589</v>
      </c>
      <c r="AB249">
        <v>18509.856455500001</v>
      </c>
      <c r="AC249">
        <v>631897.73469399998</v>
      </c>
      <c r="AD249">
        <v>984049.31607299997</v>
      </c>
      <c r="AE249" t="s">
        <v>5068</v>
      </c>
      <c r="AF249" t="s">
        <v>6305</v>
      </c>
      <c r="AG249" t="s">
        <v>4723</v>
      </c>
      <c r="AH249" t="str">
        <f t="shared" si="18"/>
        <v>04013192</v>
      </c>
      <c r="AJ249" t="s">
        <v>4723</v>
      </c>
      <c r="AK249" t="s">
        <v>8984</v>
      </c>
      <c r="AL249" t="s">
        <v>5068</v>
      </c>
    </row>
    <row r="250" spans="1:38" x14ac:dyDescent="0.25">
      <c r="A250">
        <v>229748</v>
      </c>
      <c r="B250">
        <v>0.77019599999999999</v>
      </c>
      <c r="C250" t="s">
        <v>2162</v>
      </c>
      <c r="D250" t="s">
        <v>4723</v>
      </c>
      <c r="E250" t="s">
        <v>4756</v>
      </c>
      <c r="F250" t="s">
        <v>1367</v>
      </c>
      <c r="G250" t="s">
        <v>1463</v>
      </c>
      <c r="H250" t="s">
        <v>2163</v>
      </c>
      <c r="I250" t="s">
        <v>4760</v>
      </c>
      <c r="J250">
        <v>5367</v>
      </c>
      <c r="K250" s="34" t="s">
        <v>8985</v>
      </c>
      <c r="M250" s="29" t="str">
        <f t="shared" si="15"/>
        <v>YES</v>
      </c>
      <c r="N250" s="9" t="str">
        <f t="shared" si="16"/>
        <v>YES</v>
      </c>
      <c r="O250" s="9">
        <f t="shared" si="17"/>
        <v>1.0220874996827736</v>
      </c>
      <c r="P250" s="9" t="str">
        <f t="shared" si="19"/>
        <v>YES</v>
      </c>
      <c r="Q250" s="9" t="s">
        <v>4658</v>
      </c>
      <c r="R250" s="30" t="s">
        <v>4658</v>
      </c>
      <c r="T250" t="s">
        <v>5069</v>
      </c>
      <c r="U250">
        <v>193</v>
      </c>
      <c r="V250" t="s">
        <v>2163</v>
      </c>
      <c r="W250">
        <v>5</v>
      </c>
      <c r="X250">
        <v>15</v>
      </c>
      <c r="Y250">
        <v>4</v>
      </c>
      <c r="Z250">
        <v>5</v>
      </c>
      <c r="AA250">
        <v>21007821.9067</v>
      </c>
      <c r="AB250">
        <v>20824.040824399999</v>
      </c>
      <c r="AC250">
        <v>665170.41740699997</v>
      </c>
      <c r="AD250">
        <v>899055.77212900005</v>
      </c>
      <c r="AE250" t="s">
        <v>5070</v>
      </c>
      <c r="AF250" t="s">
        <v>2162</v>
      </c>
      <c r="AG250" t="s">
        <v>4723</v>
      </c>
      <c r="AH250" t="str">
        <f t="shared" si="18"/>
        <v>04013193</v>
      </c>
      <c r="AJ250" t="s">
        <v>4723</v>
      </c>
      <c r="AK250" t="s">
        <v>8985</v>
      </c>
      <c r="AL250" t="s">
        <v>5070</v>
      </c>
    </row>
    <row r="251" spans="1:38" x14ac:dyDescent="0.25">
      <c r="A251">
        <v>1054226</v>
      </c>
      <c r="B251">
        <v>0.72910399999999997</v>
      </c>
      <c r="C251" t="s">
        <v>2521</v>
      </c>
      <c r="D251" t="s">
        <v>4723</v>
      </c>
      <c r="E251" t="s">
        <v>4756</v>
      </c>
      <c r="F251" t="s">
        <v>2450</v>
      </c>
      <c r="G251" t="s">
        <v>2505</v>
      </c>
      <c r="H251" t="s">
        <v>2522</v>
      </c>
      <c r="I251" t="s">
        <v>4760</v>
      </c>
      <c r="J251">
        <v>1365</v>
      </c>
      <c r="K251" s="34" t="s">
        <v>8986</v>
      </c>
      <c r="M251" s="29" t="str">
        <f t="shared" si="15"/>
        <v>YES</v>
      </c>
      <c r="N251" s="9" t="str">
        <f t="shared" si="16"/>
        <v>YES</v>
      </c>
      <c r="O251" s="9">
        <f t="shared" si="17"/>
        <v>1.0019684982264083</v>
      </c>
      <c r="P251" s="9" t="str">
        <f t="shared" si="19"/>
        <v>YES</v>
      </c>
      <c r="Q251" s="9" t="s">
        <v>4658</v>
      </c>
      <c r="R251" s="30" t="s">
        <v>4658</v>
      </c>
      <c r="T251" t="s">
        <v>5071</v>
      </c>
      <c r="U251">
        <v>194</v>
      </c>
      <c r="V251" t="s">
        <v>2522</v>
      </c>
      <c r="W251">
        <v>4</v>
      </c>
      <c r="X251">
        <v>4</v>
      </c>
      <c r="Y251">
        <v>2</v>
      </c>
      <c r="Z251">
        <v>4</v>
      </c>
      <c r="AA251">
        <v>20286319.369899999</v>
      </c>
      <c r="AB251">
        <v>18279.988551900002</v>
      </c>
      <c r="AC251">
        <v>564752.59128699999</v>
      </c>
      <c r="AD251">
        <v>972052.09817600006</v>
      </c>
      <c r="AE251" t="s">
        <v>5072</v>
      </c>
      <c r="AF251" t="s">
        <v>2521</v>
      </c>
      <c r="AG251" t="s">
        <v>4723</v>
      </c>
      <c r="AH251" t="str">
        <f t="shared" si="18"/>
        <v>04013194</v>
      </c>
      <c r="AJ251" t="s">
        <v>4723</v>
      </c>
      <c r="AK251" t="s">
        <v>8986</v>
      </c>
      <c r="AL251" t="s">
        <v>5072</v>
      </c>
    </row>
    <row r="252" spans="1:38" x14ac:dyDescent="0.25">
      <c r="A252">
        <v>249059</v>
      </c>
      <c r="B252">
        <v>1.602789</v>
      </c>
      <c r="C252" t="s">
        <v>2282</v>
      </c>
      <c r="D252" t="s">
        <v>4723</v>
      </c>
      <c r="E252" t="s">
        <v>4756</v>
      </c>
      <c r="F252" t="s">
        <v>1367</v>
      </c>
      <c r="G252" t="s">
        <v>4758</v>
      </c>
      <c r="H252" t="s">
        <v>2283</v>
      </c>
      <c r="I252" t="s">
        <v>4760</v>
      </c>
      <c r="J252">
        <v>1392</v>
      </c>
      <c r="K252" s="34" t="s">
        <v>8987</v>
      </c>
      <c r="M252" s="29" t="str">
        <f t="shared" si="15"/>
        <v>YES</v>
      </c>
      <c r="N252" s="9" t="str">
        <f t="shared" si="16"/>
        <v>YES</v>
      </c>
      <c r="O252" s="9">
        <f t="shared" si="17"/>
        <v>1.0022922966003276</v>
      </c>
      <c r="P252" s="9" t="str">
        <f t="shared" si="19"/>
        <v>YES</v>
      </c>
      <c r="Q252" s="9" t="s">
        <v>4658</v>
      </c>
      <c r="R252" s="30" t="s">
        <v>4658</v>
      </c>
      <c r="T252" t="s">
        <v>4589</v>
      </c>
      <c r="U252">
        <v>195</v>
      </c>
      <c r="V252" t="s">
        <v>2283</v>
      </c>
      <c r="W252">
        <v>3</v>
      </c>
      <c r="X252">
        <v>11</v>
      </c>
      <c r="Y252">
        <v>3</v>
      </c>
      <c r="Z252">
        <v>3</v>
      </c>
      <c r="AA252">
        <v>44580999.982900001</v>
      </c>
      <c r="AB252">
        <v>39972.307220499999</v>
      </c>
      <c r="AC252">
        <v>683702.17684900004</v>
      </c>
      <c r="AD252">
        <v>928578.49758900004</v>
      </c>
      <c r="AE252" t="s">
        <v>5073</v>
      </c>
      <c r="AF252" t="s">
        <v>2282</v>
      </c>
      <c r="AG252" t="s">
        <v>4723</v>
      </c>
      <c r="AH252" t="str">
        <f t="shared" si="18"/>
        <v>04013195</v>
      </c>
      <c r="AJ252" t="s">
        <v>4723</v>
      </c>
      <c r="AK252" t="s">
        <v>8987</v>
      </c>
      <c r="AL252" t="s">
        <v>5073</v>
      </c>
    </row>
    <row r="253" spans="1:38" x14ac:dyDescent="0.25">
      <c r="A253">
        <v>312478</v>
      </c>
      <c r="B253">
        <v>1.3214220000000001</v>
      </c>
      <c r="C253" t="s">
        <v>3378</v>
      </c>
      <c r="D253" t="s">
        <v>4723</v>
      </c>
      <c r="E253" t="s">
        <v>4756</v>
      </c>
      <c r="F253" t="s">
        <v>1367</v>
      </c>
      <c r="G253" t="s">
        <v>4758</v>
      </c>
      <c r="H253" t="s">
        <v>3379</v>
      </c>
      <c r="I253" t="s">
        <v>4760</v>
      </c>
      <c r="J253">
        <v>20</v>
      </c>
      <c r="K253" s="34" t="s">
        <v>8988</v>
      </c>
      <c r="M253" s="29" t="str">
        <f t="shared" si="15"/>
        <v>NO</v>
      </c>
      <c r="N253" s="9" t="str">
        <f t="shared" si="16"/>
        <v>YES</v>
      </c>
      <c r="O253" s="9">
        <f t="shared" si="17"/>
        <v>0.99940296432785569</v>
      </c>
      <c r="P253" s="9" t="str">
        <f t="shared" si="19"/>
        <v>YES</v>
      </c>
      <c r="Q253" s="9" t="s">
        <v>4658</v>
      </c>
      <c r="R253" s="30" t="s">
        <v>4658</v>
      </c>
      <c r="T253" t="s">
        <v>5074</v>
      </c>
      <c r="U253">
        <v>196</v>
      </c>
      <c r="V253" t="s">
        <v>3379</v>
      </c>
      <c r="W253">
        <v>2</v>
      </c>
      <c r="X253">
        <v>23</v>
      </c>
      <c r="Y253">
        <v>5</v>
      </c>
      <c r="Z253">
        <v>2</v>
      </c>
      <c r="AA253">
        <v>36861138.499399997</v>
      </c>
      <c r="AB253">
        <v>30872.358813899998</v>
      </c>
      <c r="AC253">
        <v>745032.20611100004</v>
      </c>
      <c r="AD253">
        <v>901463.72059200006</v>
      </c>
      <c r="AE253" t="s">
        <v>5075</v>
      </c>
      <c r="AF253" t="s">
        <v>8154</v>
      </c>
      <c r="AG253" t="s">
        <v>4723</v>
      </c>
      <c r="AH253" t="str">
        <f t="shared" si="18"/>
        <v>04013196</v>
      </c>
      <c r="AJ253" t="s">
        <v>4723</v>
      </c>
      <c r="AK253" t="s">
        <v>8988</v>
      </c>
      <c r="AL253" t="s">
        <v>5075</v>
      </c>
    </row>
    <row r="254" spans="1:38" x14ac:dyDescent="0.25">
      <c r="A254">
        <v>275618</v>
      </c>
      <c r="B254">
        <v>0.35558800000000002</v>
      </c>
      <c r="C254" t="s">
        <v>6982</v>
      </c>
      <c r="D254" t="s">
        <v>4723</v>
      </c>
      <c r="E254" t="s">
        <v>4756</v>
      </c>
      <c r="F254" t="s">
        <v>1367</v>
      </c>
      <c r="G254" t="s">
        <v>2610</v>
      </c>
      <c r="H254" t="s">
        <v>6983</v>
      </c>
      <c r="I254" t="s">
        <v>4760</v>
      </c>
      <c r="J254">
        <v>2109</v>
      </c>
      <c r="K254" s="34" t="s">
        <v>8989</v>
      </c>
      <c r="M254" s="29" t="str">
        <f t="shared" si="15"/>
        <v>YES</v>
      </c>
      <c r="N254" s="9" t="str">
        <f t="shared" si="16"/>
        <v>YES</v>
      </c>
      <c r="O254" s="9">
        <f t="shared" si="17"/>
        <v>0.99765046621705711</v>
      </c>
      <c r="P254" s="9" t="str">
        <f t="shared" si="19"/>
        <v>YES</v>
      </c>
      <c r="Q254" s="9" t="s">
        <v>4658</v>
      </c>
      <c r="R254" s="30" t="s">
        <v>4658</v>
      </c>
      <c r="T254" t="s">
        <v>5076</v>
      </c>
      <c r="U254">
        <v>197</v>
      </c>
      <c r="V254" t="s">
        <v>6983</v>
      </c>
      <c r="W254">
        <v>1</v>
      </c>
      <c r="X254">
        <v>21</v>
      </c>
      <c r="Y254">
        <v>5</v>
      </c>
      <c r="Z254">
        <v>1</v>
      </c>
      <c r="AA254">
        <v>9936570.8080000002</v>
      </c>
      <c r="AB254">
        <v>15932.886739899999</v>
      </c>
      <c r="AC254">
        <v>718896.08727899997</v>
      </c>
      <c r="AD254">
        <v>860401.76525900001</v>
      </c>
      <c r="AE254" t="s">
        <v>5077</v>
      </c>
      <c r="AF254" t="s">
        <v>6982</v>
      </c>
      <c r="AG254" t="s">
        <v>4723</v>
      </c>
      <c r="AH254" t="str">
        <f t="shared" si="18"/>
        <v>04013197</v>
      </c>
      <c r="AJ254" t="s">
        <v>4723</v>
      </c>
      <c r="AK254" t="s">
        <v>8989</v>
      </c>
      <c r="AL254" t="s">
        <v>5077</v>
      </c>
    </row>
    <row r="255" spans="1:38" x14ac:dyDescent="0.25">
      <c r="A255">
        <v>195825</v>
      </c>
      <c r="B255">
        <v>0.50042699999999996</v>
      </c>
      <c r="C255" t="s">
        <v>1998</v>
      </c>
      <c r="D255" t="s">
        <v>4723</v>
      </c>
      <c r="E255" t="s">
        <v>4756</v>
      </c>
      <c r="F255" t="s">
        <v>1367</v>
      </c>
      <c r="G255" t="s">
        <v>1463</v>
      </c>
      <c r="H255" t="s">
        <v>1999</v>
      </c>
      <c r="I255" t="s">
        <v>4760</v>
      </c>
      <c r="J255">
        <v>4552</v>
      </c>
      <c r="K255" s="34" t="s">
        <v>8990</v>
      </c>
      <c r="M255" s="29" t="str">
        <f t="shared" si="15"/>
        <v>YES</v>
      </c>
      <c r="N255" s="9" t="str">
        <f t="shared" si="16"/>
        <v>YES</v>
      </c>
      <c r="O255" s="9">
        <f t="shared" si="17"/>
        <v>1.0048144036992437</v>
      </c>
      <c r="P255" s="9" t="str">
        <f t="shared" si="19"/>
        <v>YES</v>
      </c>
      <c r="Q255" s="9" t="s">
        <v>4658</v>
      </c>
      <c r="R255" s="30" t="s">
        <v>4658</v>
      </c>
      <c r="T255" t="s">
        <v>5078</v>
      </c>
      <c r="U255">
        <v>198</v>
      </c>
      <c r="V255" t="s">
        <v>1999</v>
      </c>
      <c r="W255">
        <v>5</v>
      </c>
      <c r="X255">
        <v>13</v>
      </c>
      <c r="Y255">
        <v>4</v>
      </c>
      <c r="Z255">
        <v>5</v>
      </c>
      <c r="AA255">
        <v>13884259.6458</v>
      </c>
      <c r="AB255">
        <v>15856.589173099999</v>
      </c>
      <c r="AC255">
        <v>625712.23649100005</v>
      </c>
      <c r="AD255">
        <v>906367.14654800005</v>
      </c>
      <c r="AE255" t="s">
        <v>5079</v>
      </c>
      <c r="AF255" t="s">
        <v>1998</v>
      </c>
      <c r="AG255" t="s">
        <v>4723</v>
      </c>
      <c r="AH255" t="str">
        <f t="shared" si="18"/>
        <v>04013198</v>
      </c>
      <c r="AJ255" t="s">
        <v>4723</v>
      </c>
      <c r="AK255" t="s">
        <v>8990</v>
      </c>
      <c r="AL255" t="s">
        <v>5079</v>
      </c>
    </row>
    <row r="256" spans="1:38" x14ac:dyDescent="0.25">
      <c r="A256">
        <v>1184364</v>
      </c>
      <c r="B256">
        <v>0.33687600000000001</v>
      </c>
      <c r="C256" t="s">
        <v>2080</v>
      </c>
      <c r="D256" t="s">
        <v>4723</v>
      </c>
      <c r="E256" t="s">
        <v>4756</v>
      </c>
      <c r="F256" t="s">
        <v>1367</v>
      </c>
      <c r="G256" t="s">
        <v>1463</v>
      </c>
      <c r="H256" t="s">
        <v>2081</v>
      </c>
      <c r="I256" t="s">
        <v>4760</v>
      </c>
      <c r="J256">
        <v>1963</v>
      </c>
      <c r="K256" s="34" t="s">
        <v>8991</v>
      </c>
      <c r="M256" s="29" t="str">
        <f t="shared" si="15"/>
        <v>YES</v>
      </c>
      <c r="N256" s="9" t="str">
        <f t="shared" si="16"/>
        <v>YES</v>
      </c>
      <c r="O256" s="9">
        <f t="shared" si="17"/>
        <v>1.0008890405316488</v>
      </c>
      <c r="P256" s="9" t="str">
        <f t="shared" si="19"/>
        <v>YES</v>
      </c>
      <c r="Q256" s="9" t="s">
        <v>4658</v>
      </c>
      <c r="R256" s="30" t="s">
        <v>4658</v>
      </c>
      <c r="T256" t="s">
        <v>5080</v>
      </c>
      <c r="U256">
        <v>199</v>
      </c>
      <c r="V256" t="s">
        <v>2081</v>
      </c>
      <c r="W256">
        <v>4</v>
      </c>
      <c r="X256">
        <v>10</v>
      </c>
      <c r="Y256">
        <v>3</v>
      </c>
      <c r="Z256">
        <v>4</v>
      </c>
      <c r="AA256">
        <v>9383221.8138900008</v>
      </c>
      <c r="AB256">
        <v>13919.416826500001</v>
      </c>
      <c r="AC256">
        <v>632014.05880200001</v>
      </c>
      <c r="AD256">
        <v>951093.44453400001</v>
      </c>
      <c r="AE256" t="s">
        <v>5081</v>
      </c>
      <c r="AF256" t="s">
        <v>2080</v>
      </c>
      <c r="AG256" t="s">
        <v>4723</v>
      </c>
      <c r="AH256" t="str">
        <f t="shared" si="18"/>
        <v>04013199</v>
      </c>
      <c r="AJ256" t="s">
        <v>4723</v>
      </c>
      <c r="AK256" t="s">
        <v>8991</v>
      </c>
      <c r="AL256" t="s">
        <v>5081</v>
      </c>
    </row>
    <row r="257" spans="1:38" x14ac:dyDescent="0.25">
      <c r="A257">
        <v>347498</v>
      </c>
      <c r="B257">
        <v>1.5301929999999999</v>
      </c>
      <c r="C257" t="s">
        <v>2382</v>
      </c>
      <c r="D257" t="s">
        <v>4723</v>
      </c>
      <c r="E257" t="s">
        <v>4756</v>
      </c>
      <c r="F257" t="s">
        <v>1367</v>
      </c>
      <c r="G257" t="s">
        <v>4758</v>
      </c>
      <c r="H257" t="s">
        <v>2383</v>
      </c>
      <c r="I257" t="s">
        <v>4760</v>
      </c>
      <c r="J257">
        <v>3200</v>
      </c>
      <c r="K257" s="34" t="s">
        <v>8992</v>
      </c>
      <c r="M257" s="29" t="str">
        <f t="shared" si="15"/>
        <v>YES</v>
      </c>
      <c r="N257" s="9" t="str">
        <f t="shared" si="16"/>
        <v>YES</v>
      </c>
      <c r="O257" s="9">
        <f t="shared" si="17"/>
        <v>1.003984023221824</v>
      </c>
      <c r="P257" s="9" t="str">
        <f t="shared" si="19"/>
        <v>YES</v>
      </c>
      <c r="Q257" s="9" t="s">
        <v>4658</v>
      </c>
      <c r="R257" s="30" t="s">
        <v>4658</v>
      </c>
      <c r="T257" t="s">
        <v>7452</v>
      </c>
      <c r="U257">
        <v>2</v>
      </c>
      <c r="V257" t="s">
        <v>2383</v>
      </c>
      <c r="W257">
        <v>4</v>
      </c>
      <c r="X257">
        <v>9</v>
      </c>
      <c r="Y257">
        <v>2</v>
      </c>
      <c r="Z257">
        <v>4</v>
      </c>
      <c r="AA257">
        <v>42490051.180600002</v>
      </c>
      <c r="AB257">
        <v>32487.0436605</v>
      </c>
      <c r="AC257">
        <v>607778.735032</v>
      </c>
      <c r="AD257">
        <v>951785.34813000006</v>
      </c>
      <c r="AE257" t="s">
        <v>7453</v>
      </c>
      <c r="AF257" t="s">
        <v>2382</v>
      </c>
      <c r="AG257" t="s">
        <v>4723</v>
      </c>
      <c r="AH257" t="str">
        <f t="shared" si="18"/>
        <v>040132</v>
      </c>
      <c r="AJ257" t="s">
        <v>4723</v>
      </c>
      <c r="AK257" t="s">
        <v>8992</v>
      </c>
      <c r="AL257" t="s">
        <v>7453</v>
      </c>
    </row>
    <row r="258" spans="1:38" x14ac:dyDescent="0.25">
      <c r="A258">
        <v>1070073</v>
      </c>
      <c r="B258">
        <v>0.51520299999999997</v>
      </c>
      <c r="C258" t="s">
        <v>2809</v>
      </c>
      <c r="D258" t="s">
        <v>4723</v>
      </c>
      <c r="E258" t="s">
        <v>4756</v>
      </c>
      <c r="F258" t="s">
        <v>6297</v>
      </c>
      <c r="G258" t="s">
        <v>6400</v>
      </c>
      <c r="H258" t="s">
        <v>2810</v>
      </c>
      <c r="I258" t="s">
        <v>4760</v>
      </c>
      <c r="J258">
        <v>2517</v>
      </c>
      <c r="K258" s="34" t="s">
        <v>8993</v>
      </c>
      <c r="M258" s="29" t="str">
        <f t="shared" si="15"/>
        <v>YES</v>
      </c>
      <c r="N258" s="9" t="str">
        <f t="shared" si="16"/>
        <v>YES</v>
      </c>
      <c r="O258" s="9">
        <f t="shared" si="17"/>
        <v>0.99606141150820782</v>
      </c>
      <c r="P258" s="9" t="str">
        <f t="shared" si="19"/>
        <v>YES</v>
      </c>
      <c r="Q258" s="9" t="s">
        <v>4658</v>
      </c>
      <c r="R258" s="30" t="s">
        <v>4658</v>
      </c>
      <c r="T258" t="s">
        <v>4629</v>
      </c>
      <c r="U258">
        <v>20</v>
      </c>
      <c r="V258" t="s">
        <v>2810</v>
      </c>
      <c r="W258">
        <v>4</v>
      </c>
      <c r="X258">
        <v>4</v>
      </c>
      <c r="Y258">
        <v>2</v>
      </c>
      <c r="Z258">
        <v>4</v>
      </c>
      <c r="AA258">
        <v>14419829.088099999</v>
      </c>
      <c r="AB258">
        <v>16375.1191344</v>
      </c>
      <c r="AC258">
        <v>610318.48544900003</v>
      </c>
      <c r="AD258">
        <v>966528.87368099997</v>
      </c>
      <c r="AE258" t="s">
        <v>7485</v>
      </c>
      <c r="AF258" t="s">
        <v>2809</v>
      </c>
      <c r="AG258" t="s">
        <v>4723</v>
      </c>
      <c r="AH258" t="str">
        <f t="shared" si="18"/>
        <v>0401320</v>
      </c>
      <c r="AJ258" t="s">
        <v>4723</v>
      </c>
      <c r="AK258" t="s">
        <v>8993</v>
      </c>
      <c r="AL258" t="s">
        <v>7485</v>
      </c>
    </row>
    <row r="259" spans="1:38" x14ac:dyDescent="0.25">
      <c r="A259">
        <v>1099257</v>
      </c>
      <c r="B259">
        <v>0.79267399999999999</v>
      </c>
      <c r="C259" t="s">
        <v>2421</v>
      </c>
      <c r="D259" t="s">
        <v>4723</v>
      </c>
      <c r="E259" t="s">
        <v>4756</v>
      </c>
      <c r="F259" t="s">
        <v>1367</v>
      </c>
      <c r="G259" t="s">
        <v>2419</v>
      </c>
      <c r="H259" t="s">
        <v>2422</v>
      </c>
      <c r="I259" t="s">
        <v>4760</v>
      </c>
      <c r="J259">
        <v>1657</v>
      </c>
      <c r="K259" s="34" t="s">
        <v>8994</v>
      </c>
      <c r="M259" s="29" t="str">
        <f t="shared" ref="M259:M322" si="20">IF(C259=AH259,"YES","NO")</f>
        <v>YES</v>
      </c>
      <c r="N259" s="9" t="str">
        <f t="shared" ref="N259:N322" si="21">IF(H259=V259,"YES","NO")</f>
        <v>YES</v>
      </c>
      <c r="O259" s="9">
        <f t="shared" ref="O259:O322" si="22">(B259*(5280*5280))/AA259</f>
        <v>1.0040471224080429</v>
      </c>
      <c r="P259" s="9" t="str">
        <f t="shared" si="19"/>
        <v>YES</v>
      </c>
      <c r="Q259" s="9" t="s">
        <v>4658</v>
      </c>
      <c r="R259" s="30" t="s">
        <v>4658</v>
      </c>
      <c r="T259" t="s">
        <v>4566</v>
      </c>
      <c r="U259">
        <v>200</v>
      </c>
      <c r="V259" t="s">
        <v>2422</v>
      </c>
      <c r="W259">
        <v>4</v>
      </c>
      <c r="X259">
        <v>9</v>
      </c>
      <c r="Y259">
        <v>2</v>
      </c>
      <c r="Z259">
        <v>4</v>
      </c>
      <c r="AA259">
        <v>22009408.072999999</v>
      </c>
      <c r="AB259">
        <v>21915.536509099999</v>
      </c>
      <c r="AC259">
        <v>587468.19624800002</v>
      </c>
      <c r="AD259">
        <v>940223.82183300005</v>
      </c>
      <c r="AE259" t="s">
        <v>5082</v>
      </c>
      <c r="AF259" t="s">
        <v>2421</v>
      </c>
      <c r="AG259" t="s">
        <v>4723</v>
      </c>
      <c r="AH259" t="str">
        <f t="shared" ref="AH259:AH322" si="23">CONCATENATE(AG259,U259)</f>
        <v>04013200</v>
      </c>
      <c r="AJ259" t="s">
        <v>4723</v>
      </c>
      <c r="AK259" t="s">
        <v>8994</v>
      </c>
      <c r="AL259" t="s">
        <v>5082</v>
      </c>
    </row>
    <row r="260" spans="1:38" x14ac:dyDescent="0.25">
      <c r="A260">
        <v>1062194</v>
      </c>
      <c r="B260">
        <v>0.50182099999999996</v>
      </c>
      <c r="C260" t="s">
        <v>6976</v>
      </c>
      <c r="D260" t="s">
        <v>4723</v>
      </c>
      <c r="E260" t="s">
        <v>4756</v>
      </c>
      <c r="F260" t="s">
        <v>1367</v>
      </c>
      <c r="G260" t="s">
        <v>3738</v>
      </c>
      <c r="H260" t="s">
        <v>6977</v>
      </c>
      <c r="I260" t="s">
        <v>4760</v>
      </c>
      <c r="J260">
        <v>2381</v>
      </c>
      <c r="K260" s="34" t="s">
        <v>8995</v>
      </c>
      <c r="M260" s="29" t="str">
        <f t="shared" si="20"/>
        <v>YES</v>
      </c>
      <c r="N260" s="9" t="str">
        <f t="shared" si="21"/>
        <v>YES</v>
      </c>
      <c r="O260" s="9">
        <f t="shared" si="22"/>
        <v>1.0117823102556063</v>
      </c>
      <c r="P260" s="9" t="str">
        <f t="shared" ref="P260:P323" si="24">IF(O260&gt;0.970001,IF(O260&lt;1.02999,"YES","NO"),"NO")</f>
        <v>YES</v>
      </c>
      <c r="Q260" s="9" t="s">
        <v>4658</v>
      </c>
      <c r="R260" s="30" t="s">
        <v>4658</v>
      </c>
      <c r="T260" t="s">
        <v>5083</v>
      </c>
      <c r="U260">
        <v>201</v>
      </c>
      <c r="V260" t="s">
        <v>6977</v>
      </c>
      <c r="W260">
        <v>2</v>
      </c>
      <c r="X260">
        <v>22</v>
      </c>
      <c r="Y260">
        <v>6</v>
      </c>
      <c r="Z260">
        <v>2</v>
      </c>
      <c r="AA260">
        <v>13827051.9504</v>
      </c>
      <c r="AB260">
        <v>15834.3127769</v>
      </c>
      <c r="AC260">
        <v>730826.87451200001</v>
      </c>
      <c r="AD260">
        <v>856125.70766299998</v>
      </c>
      <c r="AE260" t="s">
        <v>5084</v>
      </c>
      <c r="AF260" t="s">
        <v>6976</v>
      </c>
      <c r="AG260" t="s">
        <v>4723</v>
      </c>
      <c r="AH260" t="str">
        <f t="shared" si="23"/>
        <v>04013201</v>
      </c>
      <c r="AJ260" t="s">
        <v>4723</v>
      </c>
      <c r="AK260" t="s">
        <v>8995</v>
      </c>
      <c r="AL260" t="s">
        <v>5084</v>
      </c>
    </row>
    <row r="261" spans="1:38" x14ac:dyDescent="0.25">
      <c r="A261">
        <v>275559</v>
      </c>
      <c r="B261">
        <v>0.50192499999999995</v>
      </c>
      <c r="C261" t="s">
        <v>3608</v>
      </c>
      <c r="D261" t="s">
        <v>4723</v>
      </c>
      <c r="E261" t="s">
        <v>4756</v>
      </c>
      <c r="F261" t="s">
        <v>1367</v>
      </c>
      <c r="G261" t="s">
        <v>1463</v>
      </c>
      <c r="H261" t="s">
        <v>3609</v>
      </c>
      <c r="I261" t="s">
        <v>4760</v>
      </c>
      <c r="J261">
        <v>4999</v>
      </c>
      <c r="K261" s="34" t="s">
        <v>8996</v>
      </c>
      <c r="M261" s="29" t="str">
        <f t="shared" si="20"/>
        <v>YES</v>
      </c>
      <c r="N261" s="9" t="str">
        <f t="shared" si="21"/>
        <v>YES</v>
      </c>
      <c r="O261" s="9">
        <f t="shared" si="22"/>
        <v>1.001080232818887</v>
      </c>
      <c r="P261" s="9" t="str">
        <f t="shared" si="24"/>
        <v>YES</v>
      </c>
      <c r="Q261" s="9" t="s">
        <v>4658</v>
      </c>
      <c r="R261" s="30" t="s">
        <v>4658</v>
      </c>
      <c r="T261" t="s">
        <v>5085</v>
      </c>
      <c r="U261">
        <v>202</v>
      </c>
      <c r="V261" t="s">
        <v>3609</v>
      </c>
      <c r="W261">
        <v>5</v>
      </c>
      <c r="X261">
        <v>13</v>
      </c>
      <c r="Y261">
        <v>4</v>
      </c>
      <c r="Z261">
        <v>5</v>
      </c>
      <c r="AA261">
        <v>13977766.6777</v>
      </c>
      <c r="AB261">
        <v>15902.4776446</v>
      </c>
      <c r="AC261">
        <v>620385.59261299996</v>
      </c>
      <c r="AD261">
        <v>898490.73701899999</v>
      </c>
      <c r="AE261" t="s">
        <v>5086</v>
      </c>
      <c r="AF261" t="s">
        <v>3608</v>
      </c>
      <c r="AG261" t="s">
        <v>4723</v>
      </c>
      <c r="AH261" t="str">
        <f t="shared" si="23"/>
        <v>04013202</v>
      </c>
      <c r="AJ261" t="s">
        <v>4723</v>
      </c>
      <c r="AK261" t="s">
        <v>8996</v>
      </c>
      <c r="AL261" t="s">
        <v>5086</v>
      </c>
    </row>
    <row r="262" spans="1:38" x14ac:dyDescent="0.25">
      <c r="A262">
        <v>190417</v>
      </c>
      <c r="B262">
        <v>1.2903089999999999</v>
      </c>
      <c r="C262" t="s">
        <v>2765</v>
      </c>
      <c r="D262" t="s">
        <v>4723</v>
      </c>
      <c r="E262" t="s">
        <v>4756</v>
      </c>
      <c r="F262" t="s">
        <v>1367</v>
      </c>
      <c r="G262" t="s">
        <v>1463</v>
      </c>
      <c r="H262" t="s">
        <v>2766</v>
      </c>
      <c r="I262" t="s">
        <v>4760</v>
      </c>
      <c r="J262">
        <v>1652</v>
      </c>
      <c r="K262" s="34" t="s">
        <v>8997</v>
      </c>
      <c r="M262" s="29" t="str">
        <f t="shared" si="20"/>
        <v>YES</v>
      </c>
      <c r="N262" s="9" t="str">
        <f t="shared" si="21"/>
        <v>YES</v>
      </c>
      <c r="O262" s="9">
        <f t="shared" si="22"/>
        <v>1.0054324191675617</v>
      </c>
      <c r="P262" s="9" t="str">
        <f t="shared" si="24"/>
        <v>YES</v>
      </c>
      <c r="Q262" s="9" t="s">
        <v>4658</v>
      </c>
      <c r="R262" s="30" t="s">
        <v>4658</v>
      </c>
      <c r="T262" t="s">
        <v>5087</v>
      </c>
      <c r="U262">
        <v>203</v>
      </c>
      <c r="V262" t="s">
        <v>2766</v>
      </c>
      <c r="W262">
        <v>5</v>
      </c>
      <c r="X262">
        <v>14</v>
      </c>
      <c r="Y262">
        <v>4</v>
      </c>
      <c r="Z262">
        <v>5</v>
      </c>
      <c r="AA262">
        <v>35777392.632100001</v>
      </c>
      <c r="AB262">
        <v>24227.649380399998</v>
      </c>
      <c r="AC262">
        <v>641485.93129400001</v>
      </c>
      <c r="AD262">
        <v>899026.05798100005</v>
      </c>
      <c r="AE262" t="s">
        <v>5088</v>
      </c>
      <c r="AF262" t="s">
        <v>2765</v>
      </c>
      <c r="AG262" t="s">
        <v>4723</v>
      </c>
      <c r="AH262" t="str">
        <f t="shared" si="23"/>
        <v>04013203</v>
      </c>
      <c r="AJ262" t="s">
        <v>4723</v>
      </c>
      <c r="AK262" t="s">
        <v>8997</v>
      </c>
      <c r="AL262" t="s">
        <v>5088</v>
      </c>
    </row>
    <row r="263" spans="1:38" x14ac:dyDescent="0.25">
      <c r="A263">
        <v>201666</v>
      </c>
      <c r="B263">
        <v>0.98821000000000003</v>
      </c>
      <c r="C263" t="s">
        <v>2068</v>
      </c>
      <c r="D263" t="s">
        <v>4723</v>
      </c>
      <c r="E263" t="s">
        <v>4756</v>
      </c>
      <c r="F263" t="s">
        <v>1367</v>
      </c>
      <c r="G263" t="s">
        <v>1463</v>
      </c>
      <c r="H263" t="s">
        <v>2069</v>
      </c>
      <c r="I263" t="s">
        <v>4760</v>
      </c>
      <c r="J263">
        <v>2982</v>
      </c>
      <c r="K263" s="34" t="s">
        <v>8998</v>
      </c>
      <c r="M263" s="29" t="str">
        <f t="shared" si="20"/>
        <v>YES</v>
      </c>
      <c r="N263" s="9" t="str">
        <f t="shared" si="21"/>
        <v>YES</v>
      </c>
      <c r="O263" s="9">
        <f t="shared" si="22"/>
        <v>0.99155475806856874</v>
      </c>
      <c r="P263" s="9" t="str">
        <f t="shared" si="24"/>
        <v>YES</v>
      </c>
      <c r="Q263" s="9" t="s">
        <v>4658</v>
      </c>
      <c r="R263" s="30" t="s">
        <v>4658</v>
      </c>
      <c r="T263" t="s">
        <v>5089</v>
      </c>
      <c r="U263">
        <v>204</v>
      </c>
      <c r="V263" t="s">
        <v>2069</v>
      </c>
      <c r="W263">
        <v>4</v>
      </c>
      <c r="X263">
        <v>10</v>
      </c>
      <c r="Y263">
        <v>2</v>
      </c>
      <c r="Z263">
        <v>4</v>
      </c>
      <c r="AA263">
        <v>27784359.3002</v>
      </c>
      <c r="AB263">
        <v>21094.122731399999</v>
      </c>
      <c r="AC263">
        <v>625913.29523100005</v>
      </c>
      <c r="AD263">
        <v>947206.00292799994</v>
      </c>
      <c r="AE263" t="s">
        <v>5090</v>
      </c>
      <c r="AF263" t="s">
        <v>2068</v>
      </c>
      <c r="AG263" t="s">
        <v>4723</v>
      </c>
      <c r="AH263" t="str">
        <f t="shared" si="23"/>
        <v>04013204</v>
      </c>
      <c r="AJ263" t="s">
        <v>4723</v>
      </c>
      <c r="AK263" t="s">
        <v>8998</v>
      </c>
      <c r="AL263" t="s">
        <v>5090</v>
      </c>
    </row>
    <row r="264" spans="1:38" x14ac:dyDescent="0.25">
      <c r="A264">
        <v>1184243</v>
      </c>
      <c r="B264">
        <v>0.39642699999999997</v>
      </c>
      <c r="C264" t="s">
        <v>2078</v>
      </c>
      <c r="D264" t="s">
        <v>4723</v>
      </c>
      <c r="E264" t="s">
        <v>4756</v>
      </c>
      <c r="F264" t="s">
        <v>1367</v>
      </c>
      <c r="G264" t="s">
        <v>1463</v>
      </c>
      <c r="H264" t="s">
        <v>2079</v>
      </c>
      <c r="I264" t="s">
        <v>4760</v>
      </c>
      <c r="J264">
        <v>1234</v>
      </c>
      <c r="K264" s="50" t="s">
        <v>8999</v>
      </c>
      <c r="M264" s="29" t="str">
        <f t="shared" si="20"/>
        <v>YES</v>
      </c>
      <c r="N264" s="9" t="str">
        <f t="shared" si="21"/>
        <v>YES</v>
      </c>
      <c r="O264" s="9">
        <f t="shared" si="22"/>
        <v>1.0010599998995817</v>
      </c>
      <c r="P264" s="9" t="str">
        <f t="shared" si="24"/>
        <v>YES</v>
      </c>
      <c r="Q264" s="9" t="s">
        <v>4658</v>
      </c>
      <c r="R264" s="30" t="s">
        <v>4658</v>
      </c>
      <c r="T264" t="s">
        <v>4635</v>
      </c>
      <c r="U264">
        <v>205</v>
      </c>
      <c r="V264" t="s">
        <v>2079</v>
      </c>
      <c r="W264">
        <v>4</v>
      </c>
      <c r="X264">
        <v>10</v>
      </c>
      <c r="Y264">
        <v>3</v>
      </c>
      <c r="Z264">
        <v>4</v>
      </c>
      <c r="AA264">
        <v>11040048.027000001</v>
      </c>
      <c r="AB264">
        <v>16806.242680399999</v>
      </c>
      <c r="AC264">
        <v>629748.28847499995</v>
      </c>
      <c r="AD264">
        <v>952789.82515299995</v>
      </c>
      <c r="AE264" t="s">
        <v>5091</v>
      </c>
      <c r="AF264" t="s">
        <v>2078</v>
      </c>
      <c r="AG264" t="s">
        <v>4723</v>
      </c>
      <c r="AH264" t="str">
        <f t="shared" si="23"/>
        <v>04013205</v>
      </c>
      <c r="AJ264" t="s">
        <v>4723</v>
      </c>
      <c r="AK264" t="s">
        <v>8999</v>
      </c>
      <c r="AL264" t="s">
        <v>5091</v>
      </c>
    </row>
    <row r="265" spans="1:38" x14ac:dyDescent="0.25">
      <c r="A265">
        <v>1184344</v>
      </c>
      <c r="B265">
        <v>0.57330800000000004</v>
      </c>
      <c r="C265" t="s">
        <v>2066</v>
      </c>
      <c r="D265" t="s">
        <v>4723</v>
      </c>
      <c r="E265" t="s">
        <v>4756</v>
      </c>
      <c r="F265" t="s">
        <v>1367</v>
      </c>
      <c r="G265" t="s">
        <v>4758</v>
      </c>
      <c r="H265" t="s">
        <v>2067</v>
      </c>
      <c r="I265" t="s">
        <v>4760</v>
      </c>
      <c r="J265">
        <v>3230</v>
      </c>
      <c r="K265" s="34" t="s">
        <v>9000</v>
      </c>
      <c r="M265" s="29" t="str">
        <f t="shared" si="20"/>
        <v>YES</v>
      </c>
      <c r="N265" s="9" t="str">
        <f t="shared" si="21"/>
        <v>YES</v>
      </c>
      <c r="O265" s="9">
        <f t="shared" si="22"/>
        <v>0.97900084415467925</v>
      </c>
      <c r="P265" s="9" t="str">
        <f t="shared" si="24"/>
        <v>YES</v>
      </c>
      <c r="Q265" s="9" t="s">
        <v>4658</v>
      </c>
      <c r="R265" s="30" t="s">
        <v>4658</v>
      </c>
      <c r="T265" t="s">
        <v>5092</v>
      </c>
      <c r="U265">
        <v>206</v>
      </c>
      <c r="V265" t="s">
        <v>2067</v>
      </c>
      <c r="W265">
        <v>4</v>
      </c>
      <c r="X265">
        <v>10</v>
      </c>
      <c r="Y265">
        <v>2</v>
      </c>
      <c r="Z265">
        <v>4</v>
      </c>
      <c r="AA265">
        <v>16325736.4308</v>
      </c>
      <c r="AB265">
        <v>19268.7843383</v>
      </c>
      <c r="AC265">
        <v>626573.70803099999</v>
      </c>
      <c r="AD265">
        <v>942711.96179700003</v>
      </c>
      <c r="AE265" t="s">
        <v>5093</v>
      </c>
      <c r="AF265" t="s">
        <v>2066</v>
      </c>
      <c r="AG265" t="s">
        <v>4723</v>
      </c>
      <c r="AH265" t="str">
        <f t="shared" si="23"/>
        <v>04013206</v>
      </c>
      <c r="AJ265" t="s">
        <v>4723</v>
      </c>
      <c r="AK265" t="s">
        <v>9000</v>
      </c>
      <c r="AL265" t="s">
        <v>5093</v>
      </c>
    </row>
    <row r="266" spans="1:38" x14ac:dyDescent="0.25">
      <c r="A266">
        <v>1184221</v>
      </c>
      <c r="B266">
        <v>1.5031300000000001</v>
      </c>
      <c r="C266" t="s">
        <v>3424</v>
      </c>
      <c r="D266" t="s">
        <v>4723</v>
      </c>
      <c r="E266" t="s">
        <v>4756</v>
      </c>
      <c r="F266" t="s">
        <v>1367</v>
      </c>
      <c r="G266" t="s">
        <v>4758</v>
      </c>
      <c r="H266" t="s">
        <v>3425</v>
      </c>
      <c r="I266" t="s">
        <v>4760</v>
      </c>
      <c r="J266">
        <v>5325</v>
      </c>
      <c r="K266" s="34" t="s">
        <v>9001</v>
      </c>
      <c r="M266" s="29" t="str">
        <f t="shared" si="20"/>
        <v>YES</v>
      </c>
      <c r="N266" s="9" t="str">
        <f t="shared" si="21"/>
        <v>YES</v>
      </c>
      <c r="O266" s="9">
        <f t="shared" si="22"/>
        <v>1.0557180068102592</v>
      </c>
      <c r="P266" s="9" t="str">
        <f t="shared" si="24"/>
        <v>NO</v>
      </c>
      <c r="Q266" s="9" t="s">
        <v>4658</v>
      </c>
      <c r="R266" s="30" t="s">
        <v>4658</v>
      </c>
      <c r="T266" t="s">
        <v>5094</v>
      </c>
      <c r="U266">
        <v>207</v>
      </c>
      <c r="V266" t="s">
        <v>3425</v>
      </c>
      <c r="W266">
        <v>2</v>
      </c>
      <c r="X266">
        <v>19</v>
      </c>
      <c r="Y266">
        <v>6</v>
      </c>
      <c r="Z266">
        <v>2</v>
      </c>
      <c r="AA266">
        <v>39693231.641099997</v>
      </c>
      <c r="AB266">
        <v>36091.941366400002</v>
      </c>
      <c r="AC266">
        <v>791268.73197099997</v>
      </c>
      <c r="AD266">
        <v>881879.42346900003</v>
      </c>
      <c r="AE266" t="s">
        <v>5095</v>
      </c>
      <c r="AF266" t="s">
        <v>3424</v>
      </c>
      <c r="AG266" t="s">
        <v>4723</v>
      </c>
      <c r="AH266" t="str">
        <f t="shared" si="23"/>
        <v>04013207</v>
      </c>
      <c r="AJ266" t="s">
        <v>4723</v>
      </c>
      <c r="AK266" t="s">
        <v>9001</v>
      </c>
      <c r="AL266" t="s">
        <v>5095</v>
      </c>
    </row>
    <row r="267" spans="1:38" x14ac:dyDescent="0.25">
      <c r="A267">
        <v>369375</v>
      </c>
      <c r="B267">
        <v>0.40029199999999998</v>
      </c>
      <c r="C267" t="s">
        <v>1920</v>
      </c>
      <c r="D267" t="s">
        <v>4723</v>
      </c>
      <c r="E267" t="s">
        <v>4756</v>
      </c>
      <c r="F267" t="s">
        <v>1367</v>
      </c>
      <c r="G267" t="s">
        <v>1463</v>
      </c>
      <c r="H267" t="s">
        <v>1921</v>
      </c>
      <c r="I267" t="s">
        <v>4760</v>
      </c>
      <c r="J267">
        <v>2142</v>
      </c>
      <c r="K267" s="34" t="s">
        <v>9002</v>
      </c>
      <c r="M267" s="29" t="str">
        <f t="shared" si="20"/>
        <v>YES</v>
      </c>
      <c r="N267" s="9" t="str">
        <f t="shared" si="21"/>
        <v>YES</v>
      </c>
      <c r="O267" s="9">
        <f t="shared" si="22"/>
        <v>1.0001347555851439</v>
      </c>
      <c r="P267" s="9" t="str">
        <f t="shared" si="24"/>
        <v>YES</v>
      </c>
      <c r="Q267" s="9" t="s">
        <v>4658</v>
      </c>
      <c r="R267" s="30" t="s">
        <v>4658</v>
      </c>
      <c r="T267" t="s">
        <v>5096</v>
      </c>
      <c r="U267">
        <v>208</v>
      </c>
      <c r="V267" t="s">
        <v>1921</v>
      </c>
      <c r="W267">
        <v>4</v>
      </c>
      <c r="X267">
        <v>6</v>
      </c>
      <c r="Y267">
        <v>3</v>
      </c>
      <c r="Z267">
        <v>4</v>
      </c>
      <c r="AA267">
        <v>11157996.8904</v>
      </c>
      <c r="AB267">
        <v>13663.3505652</v>
      </c>
      <c r="AC267">
        <v>629778.07390399999</v>
      </c>
      <c r="AD267">
        <v>962344.78710199997</v>
      </c>
      <c r="AE267" t="s">
        <v>5097</v>
      </c>
      <c r="AF267" t="s">
        <v>1920</v>
      </c>
      <c r="AG267" t="s">
        <v>4723</v>
      </c>
      <c r="AH267" t="str">
        <f t="shared" si="23"/>
        <v>04013208</v>
      </c>
      <c r="AJ267" t="s">
        <v>4723</v>
      </c>
      <c r="AK267" t="s">
        <v>9002</v>
      </c>
      <c r="AL267" t="s">
        <v>5097</v>
      </c>
    </row>
    <row r="268" spans="1:38" x14ac:dyDescent="0.25">
      <c r="A268">
        <v>1190398</v>
      </c>
      <c r="B268">
        <v>10.751938000000001</v>
      </c>
      <c r="C268" t="s">
        <v>2895</v>
      </c>
      <c r="D268" t="s">
        <v>4723</v>
      </c>
      <c r="E268" t="s">
        <v>4756</v>
      </c>
      <c r="F268" t="s">
        <v>6297</v>
      </c>
      <c r="G268" t="s">
        <v>4758</v>
      </c>
      <c r="H268" t="s">
        <v>2896</v>
      </c>
      <c r="I268" t="s">
        <v>4760</v>
      </c>
      <c r="J268">
        <v>5797</v>
      </c>
      <c r="K268" s="34" t="s">
        <v>9003</v>
      </c>
      <c r="M268" s="29" t="str">
        <f t="shared" si="20"/>
        <v>YES</v>
      </c>
      <c r="N268" s="9" t="str">
        <f t="shared" si="21"/>
        <v>YES</v>
      </c>
      <c r="O268" s="9">
        <f t="shared" si="22"/>
        <v>0.99454366733667454</v>
      </c>
      <c r="P268" s="9" t="str">
        <f t="shared" si="24"/>
        <v>YES</v>
      </c>
      <c r="Q268" s="9" t="s">
        <v>4658</v>
      </c>
      <c r="R268" s="30" t="s">
        <v>4658</v>
      </c>
      <c r="T268" t="s">
        <v>5098</v>
      </c>
      <c r="U268">
        <v>209</v>
      </c>
      <c r="V268" t="s">
        <v>2896</v>
      </c>
      <c r="W268">
        <v>3</v>
      </c>
      <c r="X268">
        <v>6</v>
      </c>
      <c r="Y268">
        <v>3</v>
      </c>
      <c r="Z268">
        <v>3</v>
      </c>
      <c r="AA268">
        <v>301391319.64099997</v>
      </c>
      <c r="AB268">
        <v>108801.209624</v>
      </c>
      <c r="AC268">
        <v>646437.13867699995</v>
      </c>
      <c r="AD268">
        <v>1024802.2755700001</v>
      </c>
      <c r="AE268" t="s">
        <v>5099</v>
      </c>
      <c r="AF268" t="s">
        <v>2895</v>
      </c>
      <c r="AG268" t="s">
        <v>4723</v>
      </c>
      <c r="AH268" t="str">
        <f t="shared" si="23"/>
        <v>04013209</v>
      </c>
      <c r="AJ268" t="s">
        <v>4723</v>
      </c>
      <c r="AK268" t="s">
        <v>9003</v>
      </c>
      <c r="AL268" t="s">
        <v>5099</v>
      </c>
    </row>
    <row r="269" spans="1:38" x14ac:dyDescent="0.25">
      <c r="A269">
        <v>1239957</v>
      </c>
      <c r="B269">
        <v>1.881478</v>
      </c>
      <c r="C269" t="s">
        <v>3826</v>
      </c>
      <c r="D269" t="s">
        <v>4723</v>
      </c>
      <c r="E269" t="s">
        <v>4756</v>
      </c>
      <c r="F269" t="s">
        <v>2297</v>
      </c>
      <c r="G269" t="s">
        <v>4758</v>
      </c>
      <c r="H269" t="s">
        <v>3827</v>
      </c>
      <c r="I269" t="s">
        <v>4760</v>
      </c>
      <c r="J269">
        <v>6373</v>
      </c>
      <c r="K269" s="34" t="s">
        <v>9004</v>
      </c>
      <c r="M269" s="29" t="str">
        <f t="shared" si="20"/>
        <v>NO</v>
      </c>
      <c r="N269" s="9" t="str">
        <f t="shared" si="21"/>
        <v>YES</v>
      </c>
      <c r="O269" s="9">
        <f t="shared" si="22"/>
        <v>1.0044492119801367</v>
      </c>
      <c r="P269" s="9" t="str">
        <f t="shared" si="24"/>
        <v>YES</v>
      </c>
      <c r="Q269" s="9" t="s">
        <v>4658</v>
      </c>
      <c r="R269" s="30" t="s">
        <v>4658</v>
      </c>
      <c r="T269" t="s">
        <v>7486</v>
      </c>
      <c r="U269">
        <v>21</v>
      </c>
      <c r="V269" t="s">
        <v>3827</v>
      </c>
      <c r="W269">
        <v>1</v>
      </c>
      <c r="X269">
        <v>22</v>
      </c>
      <c r="Y269">
        <v>6</v>
      </c>
      <c r="Z269">
        <v>1</v>
      </c>
      <c r="AA269">
        <v>52220257.280900002</v>
      </c>
      <c r="AB269">
        <v>31801.671960899999</v>
      </c>
      <c r="AC269">
        <v>759503.97513200005</v>
      </c>
      <c r="AD269">
        <v>831480.99019200006</v>
      </c>
      <c r="AE269" t="s">
        <v>7487</v>
      </c>
      <c r="AF269" t="s">
        <v>8151</v>
      </c>
      <c r="AG269" t="s">
        <v>4723</v>
      </c>
      <c r="AH269" t="str">
        <f t="shared" si="23"/>
        <v>0401321</v>
      </c>
      <c r="AJ269" t="s">
        <v>4723</v>
      </c>
      <c r="AK269" t="s">
        <v>9004</v>
      </c>
      <c r="AL269" t="s">
        <v>7487</v>
      </c>
    </row>
    <row r="270" spans="1:38" x14ac:dyDescent="0.25">
      <c r="A270">
        <v>1247321</v>
      </c>
      <c r="B270">
        <v>0.50206899999999999</v>
      </c>
      <c r="C270" t="s">
        <v>1394</v>
      </c>
      <c r="D270" t="s">
        <v>4723</v>
      </c>
      <c r="E270" t="s">
        <v>4756</v>
      </c>
      <c r="F270" t="s">
        <v>1367</v>
      </c>
      <c r="G270" t="s">
        <v>1368</v>
      </c>
      <c r="H270" t="s">
        <v>1395</v>
      </c>
      <c r="I270" t="s">
        <v>4760</v>
      </c>
      <c r="J270">
        <v>2403</v>
      </c>
      <c r="K270" s="34" t="s">
        <v>9005</v>
      </c>
      <c r="M270" s="29" t="str">
        <f t="shared" si="20"/>
        <v>YES</v>
      </c>
      <c r="N270" s="9" t="str">
        <f t="shared" si="21"/>
        <v>YES</v>
      </c>
      <c r="O270" s="9">
        <f t="shared" si="22"/>
        <v>1.0143644338819042</v>
      </c>
      <c r="P270" s="9" t="str">
        <f t="shared" si="24"/>
        <v>YES</v>
      </c>
      <c r="Q270" s="9" t="s">
        <v>4658</v>
      </c>
      <c r="R270" s="30" t="s">
        <v>4658</v>
      </c>
      <c r="T270" t="s">
        <v>4587</v>
      </c>
      <c r="U270">
        <v>210</v>
      </c>
      <c r="V270" t="s">
        <v>1395</v>
      </c>
      <c r="W270">
        <v>2</v>
      </c>
      <c r="X270">
        <v>8</v>
      </c>
      <c r="Y270">
        <v>5</v>
      </c>
      <c r="Z270">
        <v>2</v>
      </c>
      <c r="AA270">
        <v>13798670.3221</v>
      </c>
      <c r="AB270">
        <v>15730.163217900001</v>
      </c>
      <c r="AC270">
        <v>710359.20689999999</v>
      </c>
      <c r="AD270">
        <v>943423.44576699997</v>
      </c>
      <c r="AE270" t="s">
        <v>5100</v>
      </c>
      <c r="AF270" t="s">
        <v>1394</v>
      </c>
      <c r="AG270" t="s">
        <v>4723</v>
      </c>
      <c r="AH270" t="str">
        <f t="shared" si="23"/>
        <v>04013210</v>
      </c>
      <c r="AJ270" t="s">
        <v>4723</v>
      </c>
      <c r="AK270" t="s">
        <v>9005</v>
      </c>
      <c r="AL270" t="s">
        <v>5100</v>
      </c>
    </row>
    <row r="271" spans="1:38" x14ac:dyDescent="0.25">
      <c r="A271">
        <v>1206848</v>
      </c>
      <c r="B271">
        <v>6.3721350000000001</v>
      </c>
      <c r="C271" t="s">
        <v>6315</v>
      </c>
      <c r="D271" t="s">
        <v>4723</v>
      </c>
      <c r="E271" t="s">
        <v>4756</v>
      </c>
      <c r="F271" t="s">
        <v>4758</v>
      </c>
      <c r="G271" t="s">
        <v>4758</v>
      </c>
      <c r="H271" t="s">
        <v>6316</v>
      </c>
      <c r="I271" t="s">
        <v>4760</v>
      </c>
      <c r="J271">
        <v>2178</v>
      </c>
      <c r="K271" s="34" t="s">
        <v>9006</v>
      </c>
      <c r="M271" s="29" t="str">
        <f t="shared" si="20"/>
        <v>YES</v>
      </c>
      <c r="N271" s="9" t="str">
        <f t="shared" si="21"/>
        <v>YES</v>
      </c>
      <c r="O271" s="9">
        <f t="shared" si="22"/>
        <v>0.99297629128000187</v>
      </c>
      <c r="P271" s="9" t="str">
        <f t="shared" si="24"/>
        <v>YES</v>
      </c>
      <c r="Q271" s="9" t="s">
        <v>4658</v>
      </c>
      <c r="R271" s="30" t="s">
        <v>4658</v>
      </c>
      <c r="T271" t="s">
        <v>5101</v>
      </c>
      <c r="U271">
        <v>211</v>
      </c>
      <c r="V271" t="s">
        <v>6316</v>
      </c>
      <c r="W271">
        <v>3</v>
      </c>
      <c r="X271">
        <v>6</v>
      </c>
      <c r="Y271">
        <v>3</v>
      </c>
      <c r="Z271">
        <v>3</v>
      </c>
      <c r="AA271">
        <v>178901480.271</v>
      </c>
      <c r="AB271">
        <v>70096.052375700005</v>
      </c>
      <c r="AC271">
        <v>649301.169567</v>
      </c>
      <c r="AD271">
        <v>981360.619405</v>
      </c>
      <c r="AE271" t="s">
        <v>5102</v>
      </c>
      <c r="AF271" t="s">
        <v>6315</v>
      </c>
      <c r="AG271" t="s">
        <v>4723</v>
      </c>
      <c r="AH271" t="str">
        <f t="shared" si="23"/>
        <v>04013211</v>
      </c>
      <c r="AJ271" t="s">
        <v>4723</v>
      </c>
      <c r="AK271" t="s">
        <v>9006</v>
      </c>
      <c r="AL271" t="s">
        <v>5102</v>
      </c>
    </row>
    <row r="272" spans="1:38" x14ac:dyDescent="0.25">
      <c r="A272">
        <v>1247081</v>
      </c>
      <c r="B272">
        <v>0.50655499999999998</v>
      </c>
      <c r="C272" t="s">
        <v>1370</v>
      </c>
      <c r="D272" t="s">
        <v>4723</v>
      </c>
      <c r="E272" t="s">
        <v>4756</v>
      </c>
      <c r="F272" t="s">
        <v>1367</v>
      </c>
      <c r="G272" t="s">
        <v>4758</v>
      </c>
      <c r="H272" t="s">
        <v>1371</v>
      </c>
      <c r="I272" t="s">
        <v>4760</v>
      </c>
      <c r="J272">
        <v>1663</v>
      </c>
      <c r="K272" s="34" t="s">
        <v>9007</v>
      </c>
      <c r="M272" s="29" t="str">
        <f t="shared" si="20"/>
        <v>YES</v>
      </c>
      <c r="N272" s="9" t="str">
        <f t="shared" si="21"/>
        <v>YES</v>
      </c>
      <c r="O272" s="9">
        <f t="shared" si="22"/>
        <v>0.99726040201538679</v>
      </c>
      <c r="P272" s="9" t="str">
        <f t="shared" si="24"/>
        <v>YES</v>
      </c>
      <c r="Q272" s="9" t="s">
        <v>4658</v>
      </c>
      <c r="R272" s="30" t="s">
        <v>4658</v>
      </c>
      <c r="T272" t="s">
        <v>5103</v>
      </c>
      <c r="U272">
        <v>212</v>
      </c>
      <c r="V272" t="s">
        <v>1371</v>
      </c>
      <c r="W272">
        <v>3</v>
      </c>
      <c r="X272">
        <v>8</v>
      </c>
      <c r="Y272">
        <v>5</v>
      </c>
      <c r="Z272">
        <v>3</v>
      </c>
      <c r="AA272">
        <v>14160737.6403</v>
      </c>
      <c r="AB272">
        <v>15975.8282549</v>
      </c>
      <c r="AC272">
        <v>694482.31883300003</v>
      </c>
      <c r="AD272">
        <v>938009.47304399998</v>
      </c>
      <c r="AE272" t="s">
        <v>5104</v>
      </c>
      <c r="AF272" t="s">
        <v>1370</v>
      </c>
      <c r="AG272" t="s">
        <v>4723</v>
      </c>
      <c r="AH272" t="str">
        <f t="shared" si="23"/>
        <v>04013212</v>
      </c>
      <c r="AJ272" t="s">
        <v>4723</v>
      </c>
      <c r="AK272" t="s">
        <v>9007</v>
      </c>
      <c r="AL272" t="s">
        <v>5104</v>
      </c>
    </row>
    <row r="273" spans="1:38" x14ac:dyDescent="0.25">
      <c r="A273">
        <v>1247100</v>
      </c>
      <c r="B273">
        <v>1.330983</v>
      </c>
      <c r="C273" t="s">
        <v>1372</v>
      </c>
      <c r="D273" t="s">
        <v>4723</v>
      </c>
      <c r="E273" t="s">
        <v>4756</v>
      </c>
      <c r="F273" t="s">
        <v>1367</v>
      </c>
      <c r="G273" t="s">
        <v>1368</v>
      </c>
      <c r="H273" t="s">
        <v>1373</v>
      </c>
      <c r="I273" t="s">
        <v>4760</v>
      </c>
      <c r="J273">
        <v>2628</v>
      </c>
      <c r="K273" s="34" t="s">
        <v>9008</v>
      </c>
      <c r="M273" s="29" t="str">
        <f t="shared" si="20"/>
        <v>YES</v>
      </c>
      <c r="N273" s="9" t="str">
        <f t="shared" si="21"/>
        <v>YES</v>
      </c>
      <c r="O273" s="9">
        <f t="shared" si="22"/>
        <v>0.99576663210994443</v>
      </c>
      <c r="P273" s="9" t="str">
        <f t="shared" si="24"/>
        <v>YES</v>
      </c>
      <c r="Q273" s="9" t="s">
        <v>4658</v>
      </c>
      <c r="R273" s="30" t="s">
        <v>4658</v>
      </c>
      <c r="T273" t="s">
        <v>5105</v>
      </c>
      <c r="U273">
        <v>213</v>
      </c>
      <c r="V273" t="s">
        <v>1373</v>
      </c>
      <c r="W273">
        <v>2</v>
      </c>
      <c r="X273">
        <v>8</v>
      </c>
      <c r="Y273">
        <v>5</v>
      </c>
      <c r="Z273">
        <v>2</v>
      </c>
      <c r="AA273">
        <v>37263426.259400003</v>
      </c>
      <c r="AB273">
        <v>29588.3331296</v>
      </c>
      <c r="AC273">
        <v>701716.45134399994</v>
      </c>
      <c r="AD273">
        <v>933981.459118</v>
      </c>
      <c r="AE273" t="s">
        <v>5106</v>
      </c>
      <c r="AF273" t="s">
        <v>1372</v>
      </c>
      <c r="AG273" t="s">
        <v>4723</v>
      </c>
      <c r="AH273" t="str">
        <f t="shared" si="23"/>
        <v>04013213</v>
      </c>
      <c r="AJ273" t="s">
        <v>4723</v>
      </c>
      <c r="AK273" t="s">
        <v>9008</v>
      </c>
      <c r="AL273" t="s">
        <v>5106</v>
      </c>
    </row>
    <row r="274" spans="1:38" x14ac:dyDescent="0.25">
      <c r="A274">
        <v>195907</v>
      </c>
      <c r="B274">
        <v>0.51827900000000005</v>
      </c>
      <c r="C274" t="s">
        <v>2006</v>
      </c>
      <c r="D274" t="s">
        <v>4723</v>
      </c>
      <c r="E274" t="s">
        <v>4756</v>
      </c>
      <c r="F274" t="s">
        <v>1367</v>
      </c>
      <c r="G274" t="s">
        <v>1463</v>
      </c>
      <c r="H274" t="s">
        <v>2007</v>
      </c>
      <c r="I274" t="s">
        <v>4760</v>
      </c>
      <c r="J274">
        <v>5197</v>
      </c>
      <c r="K274" s="34" t="s">
        <v>9009</v>
      </c>
      <c r="M274" s="29" t="str">
        <f t="shared" si="20"/>
        <v>YES</v>
      </c>
      <c r="N274" s="9" t="str">
        <f t="shared" si="21"/>
        <v>YES</v>
      </c>
      <c r="O274" s="9">
        <f t="shared" si="22"/>
        <v>0.98671594411570951</v>
      </c>
      <c r="P274" s="9" t="str">
        <f t="shared" si="24"/>
        <v>YES</v>
      </c>
      <c r="Q274" s="9" t="s">
        <v>4658</v>
      </c>
      <c r="R274" s="30" t="s">
        <v>4658</v>
      </c>
      <c r="T274" t="s">
        <v>5107</v>
      </c>
      <c r="U274">
        <v>214</v>
      </c>
      <c r="V274" t="s">
        <v>2007</v>
      </c>
      <c r="W274">
        <v>5</v>
      </c>
      <c r="X274">
        <v>14</v>
      </c>
      <c r="Y274">
        <v>4</v>
      </c>
      <c r="Z274">
        <v>5</v>
      </c>
      <c r="AA274">
        <v>14643311.8465</v>
      </c>
      <c r="AB274">
        <v>16643.133072299999</v>
      </c>
      <c r="AC274">
        <v>630973.079883</v>
      </c>
      <c r="AD274">
        <v>914327.19899900001</v>
      </c>
      <c r="AE274" t="s">
        <v>5108</v>
      </c>
      <c r="AF274" t="s">
        <v>2006</v>
      </c>
      <c r="AG274" t="s">
        <v>4723</v>
      </c>
      <c r="AH274" t="str">
        <f t="shared" si="23"/>
        <v>04013214</v>
      </c>
      <c r="AJ274" t="s">
        <v>4723</v>
      </c>
      <c r="AK274" t="s">
        <v>9009</v>
      </c>
      <c r="AL274" t="s">
        <v>5108</v>
      </c>
    </row>
    <row r="275" spans="1:38" x14ac:dyDescent="0.25">
      <c r="A275">
        <v>1213364</v>
      </c>
      <c r="B275">
        <v>0.25100699999999998</v>
      </c>
      <c r="C275" t="s">
        <v>3008</v>
      </c>
      <c r="D275" t="s">
        <v>4723</v>
      </c>
      <c r="E275" t="s">
        <v>4756</v>
      </c>
      <c r="F275" t="s">
        <v>1367</v>
      </c>
      <c r="G275" t="s">
        <v>1463</v>
      </c>
      <c r="H275" t="s">
        <v>3009</v>
      </c>
      <c r="I275" t="s">
        <v>4760</v>
      </c>
      <c r="J275">
        <v>3779</v>
      </c>
      <c r="K275" s="34" t="s">
        <v>9010</v>
      </c>
      <c r="M275" s="29" t="str">
        <f t="shared" si="20"/>
        <v>YES</v>
      </c>
      <c r="N275" s="9" t="str">
        <f t="shared" si="21"/>
        <v>YES</v>
      </c>
      <c r="O275" s="9">
        <f t="shared" si="22"/>
        <v>1.0006824930453349</v>
      </c>
      <c r="P275" s="9" t="str">
        <f t="shared" si="24"/>
        <v>YES</v>
      </c>
      <c r="Q275" s="9" t="s">
        <v>4658</v>
      </c>
      <c r="R275" s="30" t="s">
        <v>4658</v>
      </c>
      <c r="T275" t="s">
        <v>4621</v>
      </c>
      <c r="U275">
        <v>215</v>
      </c>
      <c r="V275" t="s">
        <v>3009</v>
      </c>
      <c r="W275">
        <v>3</v>
      </c>
      <c r="X275">
        <v>6</v>
      </c>
      <c r="Y275">
        <v>3</v>
      </c>
      <c r="Z275">
        <v>3</v>
      </c>
      <c r="AA275">
        <v>6992900.9425400002</v>
      </c>
      <c r="AB275">
        <v>10576.8575736</v>
      </c>
      <c r="AC275">
        <v>656011.923328</v>
      </c>
      <c r="AD275">
        <v>961857.88724199997</v>
      </c>
      <c r="AE275" t="s">
        <v>5109</v>
      </c>
      <c r="AF275" t="s">
        <v>3008</v>
      </c>
      <c r="AG275" t="s">
        <v>4723</v>
      </c>
      <c r="AH275" t="str">
        <f t="shared" si="23"/>
        <v>04013215</v>
      </c>
      <c r="AJ275" t="s">
        <v>4723</v>
      </c>
      <c r="AK275" t="s">
        <v>9010</v>
      </c>
      <c r="AL275" t="s">
        <v>5109</v>
      </c>
    </row>
    <row r="276" spans="1:38" x14ac:dyDescent="0.25">
      <c r="A276">
        <v>1206993</v>
      </c>
      <c r="B276">
        <v>2.3732440000000001</v>
      </c>
      <c r="C276" t="s">
        <v>6329</v>
      </c>
      <c r="D276" t="s">
        <v>4723</v>
      </c>
      <c r="E276" t="s">
        <v>4756</v>
      </c>
      <c r="F276" t="s">
        <v>1367</v>
      </c>
      <c r="G276" t="s">
        <v>1463</v>
      </c>
      <c r="H276" t="s">
        <v>6330</v>
      </c>
      <c r="I276" t="s">
        <v>4760</v>
      </c>
      <c r="J276">
        <v>3056</v>
      </c>
      <c r="K276" s="34" t="s">
        <v>9011</v>
      </c>
      <c r="M276" s="29" t="str">
        <f t="shared" si="20"/>
        <v>YES</v>
      </c>
      <c r="N276" s="9" t="str">
        <f t="shared" si="21"/>
        <v>YES</v>
      </c>
      <c r="O276" s="9">
        <f t="shared" si="22"/>
        <v>0.99955027499057814</v>
      </c>
      <c r="P276" s="9" t="str">
        <f t="shared" si="24"/>
        <v>YES</v>
      </c>
      <c r="Q276" s="9" t="s">
        <v>4658</v>
      </c>
      <c r="R276" s="30" t="s">
        <v>4658</v>
      </c>
      <c r="T276" t="s">
        <v>5110</v>
      </c>
      <c r="U276">
        <v>216</v>
      </c>
      <c r="V276" t="s">
        <v>6330</v>
      </c>
      <c r="W276">
        <v>3</v>
      </c>
      <c r="X276">
        <v>10</v>
      </c>
      <c r="Y276">
        <v>3</v>
      </c>
      <c r="Z276">
        <v>3</v>
      </c>
      <c r="AA276">
        <v>66192013.733599998</v>
      </c>
      <c r="AB276">
        <v>38992.106512500002</v>
      </c>
      <c r="AC276">
        <v>656758.79044500005</v>
      </c>
      <c r="AD276">
        <v>943222.42769899999</v>
      </c>
      <c r="AE276" t="s">
        <v>5111</v>
      </c>
      <c r="AF276" t="s">
        <v>6329</v>
      </c>
      <c r="AG276" t="s">
        <v>4723</v>
      </c>
      <c r="AH276" t="str">
        <f t="shared" si="23"/>
        <v>04013216</v>
      </c>
      <c r="AJ276" t="s">
        <v>4723</v>
      </c>
      <c r="AK276" t="s">
        <v>9011</v>
      </c>
      <c r="AL276" t="s">
        <v>5111</v>
      </c>
    </row>
    <row r="277" spans="1:38" x14ac:dyDescent="0.25">
      <c r="A277">
        <v>1070162</v>
      </c>
      <c r="B277">
        <v>1.1401809999999999</v>
      </c>
      <c r="C277" t="s">
        <v>2390</v>
      </c>
      <c r="D277" t="s">
        <v>4723</v>
      </c>
      <c r="E277" t="s">
        <v>4756</v>
      </c>
      <c r="F277" t="s">
        <v>1367</v>
      </c>
      <c r="G277" t="s">
        <v>4758</v>
      </c>
      <c r="H277" t="s">
        <v>2391</v>
      </c>
      <c r="I277" t="s">
        <v>4760</v>
      </c>
      <c r="J277">
        <v>4684</v>
      </c>
      <c r="K277" s="34" t="s">
        <v>9012</v>
      </c>
      <c r="M277" s="29" t="str">
        <f t="shared" si="20"/>
        <v>YES</v>
      </c>
      <c r="N277" s="9" t="str">
        <f t="shared" si="21"/>
        <v>YES</v>
      </c>
      <c r="O277" s="9">
        <f t="shared" si="22"/>
        <v>1.0029628550437963</v>
      </c>
      <c r="P277" s="9" t="str">
        <f t="shared" si="24"/>
        <v>YES</v>
      </c>
      <c r="Q277" s="9" t="s">
        <v>4658</v>
      </c>
      <c r="R277" s="30" t="s">
        <v>4658</v>
      </c>
      <c r="T277" t="s">
        <v>5112</v>
      </c>
      <c r="U277">
        <v>217</v>
      </c>
      <c r="V277" t="s">
        <v>2391</v>
      </c>
      <c r="W277">
        <v>4</v>
      </c>
      <c r="X277">
        <v>9</v>
      </c>
      <c r="Y277">
        <v>2</v>
      </c>
      <c r="Z277">
        <v>4</v>
      </c>
      <c r="AA277">
        <v>31692521.6428</v>
      </c>
      <c r="AB277">
        <v>24653.7265195</v>
      </c>
      <c r="AC277">
        <v>599701.43792499998</v>
      </c>
      <c r="AD277">
        <v>956892.33760800003</v>
      </c>
      <c r="AE277" t="s">
        <v>5113</v>
      </c>
      <c r="AF277" t="s">
        <v>2390</v>
      </c>
      <c r="AG277" t="s">
        <v>4723</v>
      </c>
      <c r="AH277" t="str">
        <f t="shared" si="23"/>
        <v>04013217</v>
      </c>
      <c r="AJ277" t="s">
        <v>4723</v>
      </c>
      <c r="AK277" t="s">
        <v>9012</v>
      </c>
      <c r="AL277" t="s">
        <v>5113</v>
      </c>
    </row>
    <row r="278" spans="1:38" x14ac:dyDescent="0.25">
      <c r="A278">
        <v>1240020</v>
      </c>
      <c r="B278">
        <v>14.774616</v>
      </c>
      <c r="C278" t="s">
        <v>2901</v>
      </c>
      <c r="D278" t="s">
        <v>4723</v>
      </c>
      <c r="E278" t="s">
        <v>4756</v>
      </c>
      <c r="F278" t="s">
        <v>6297</v>
      </c>
      <c r="G278" t="s">
        <v>4758</v>
      </c>
      <c r="H278" t="s">
        <v>2902</v>
      </c>
      <c r="I278" t="s">
        <v>4760</v>
      </c>
      <c r="J278">
        <v>5247</v>
      </c>
      <c r="K278" s="34" t="s">
        <v>9013</v>
      </c>
      <c r="M278" s="29" t="str">
        <f t="shared" si="20"/>
        <v>YES</v>
      </c>
      <c r="N278" s="9" t="str">
        <f t="shared" si="21"/>
        <v>YES</v>
      </c>
      <c r="O278" s="9">
        <f t="shared" si="22"/>
        <v>0.99297508771248333</v>
      </c>
      <c r="P278" s="9" t="str">
        <f t="shared" si="24"/>
        <v>YES</v>
      </c>
      <c r="Q278" s="9" t="s">
        <v>4658</v>
      </c>
      <c r="R278" s="30" t="s">
        <v>4658</v>
      </c>
      <c r="T278" t="s">
        <v>5114</v>
      </c>
      <c r="U278">
        <v>218</v>
      </c>
      <c r="V278" t="s">
        <v>2902</v>
      </c>
      <c r="W278">
        <v>3</v>
      </c>
      <c r="X278">
        <v>6</v>
      </c>
      <c r="Y278">
        <v>3</v>
      </c>
      <c r="Z278">
        <v>3</v>
      </c>
      <c r="AA278">
        <v>414806634.921</v>
      </c>
      <c r="AB278">
        <v>126208.926462</v>
      </c>
      <c r="AC278">
        <v>661314.71134699997</v>
      </c>
      <c r="AD278">
        <v>1032723.4717399999</v>
      </c>
      <c r="AE278" t="s">
        <v>5115</v>
      </c>
      <c r="AF278" t="s">
        <v>2901</v>
      </c>
      <c r="AG278" t="s">
        <v>4723</v>
      </c>
      <c r="AH278" t="str">
        <f t="shared" si="23"/>
        <v>04013218</v>
      </c>
      <c r="AJ278" t="s">
        <v>4723</v>
      </c>
      <c r="AK278" t="s">
        <v>9013</v>
      </c>
      <c r="AL278" t="s">
        <v>5115</v>
      </c>
    </row>
    <row r="279" spans="1:38" x14ac:dyDescent="0.25">
      <c r="A279">
        <v>215558</v>
      </c>
      <c r="B279">
        <v>1.8100080000000001</v>
      </c>
      <c r="C279" t="s">
        <v>3876</v>
      </c>
      <c r="D279" t="s">
        <v>4723</v>
      </c>
      <c r="E279" t="s">
        <v>4756</v>
      </c>
      <c r="F279" t="s">
        <v>1367</v>
      </c>
      <c r="G279" t="s">
        <v>1463</v>
      </c>
      <c r="H279" t="s">
        <v>3877</v>
      </c>
      <c r="I279" t="s">
        <v>4760</v>
      </c>
      <c r="J279">
        <v>4541</v>
      </c>
      <c r="K279" s="34" t="s">
        <v>9014</v>
      </c>
      <c r="M279" s="29" t="str">
        <f t="shared" si="20"/>
        <v>YES</v>
      </c>
      <c r="N279" s="9" t="str">
        <f t="shared" si="21"/>
        <v>YES</v>
      </c>
      <c r="O279" s="9">
        <f t="shared" si="22"/>
        <v>0.99285705895202203</v>
      </c>
      <c r="P279" s="9" t="str">
        <f t="shared" si="24"/>
        <v>YES</v>
      </c>
      <c r="Q279" s="9" t="s">
        <v>4658</v>
      </c>
      <c r="R279" s="30" t="s">
        <v>4658</v>
      </c>
      <c r="T279" t="s">
        <v>5116</v>
      </c>
      <c r="U279">
        <v>219</v>
      </c>
      <c r="V279" t="s">
        <v>3877</v>
      </c>
      <c r="W279">
        <v>5</v>
      </c>
      <c r="X279">
        <v>16</v>
      </c>
      <c r="Y279">
        <v>4</v>
      </c>
      <c r="Z279">
        <v>5</v>
      </c>
      <c r="AA279">
        <v>50823153.818800002</v>
      </c>
      <c r="AB279">
        <v>38697.025096700003</v>
      </c>
      <c r="AC279">
        <v>663762.03162300005</v>
      </c>
      <c r="AD279">
        <v>862181.36520799994</v>
      </c>
      <c r="AE279" t="s">
        <v>5117</v>
      </c>
      <c r="AF279" t="s">
        <v>3876</v>
      </c>
      <c r="AG279" t="s">
        <v>4723</v>
      </c>
      <c r="AH279" t="str">
        <f t="shared" si="23"/>
        <v>04013219</v>
      </c>
      <c r="AJ279" t="s">
        <v>4723</v>
      </c>
      <c r="AK279" t="s">
        <v>9014</v>
      </c>
      <c r="AL279" t="s">
        <v>5117</v>
      </c>
    </row>
    <row r="280" spans="1:38" x14ac:dyDescent="0.25">
      <c r="A280">
        <v>258125</v>
      </c>
      <c r="B280">
        <v>0.58507900000000002</v>
      </c>
      <c r="C280" t="s">
        <v>1519</v>
      </c>
      <c r="D280" t="s">
        <v>4723</v>
      </c>
      <c r="E280" t="s">
        <v>4756</v>
      </c>
      <c r="F280" t="s">
        <v>1367</v>
      </c>
      <c r="G280" t="s">
        <v>1463</v>
      </c>
      <c r="H280" t="s">
        <v>1520</v>
      </c>
      <c r="I280" t="s">
        <v>4760</v>
      </c>
      <c r="J280">
        <v>3981</v>
      </c>
      <c r="K280" s="34" t="s">
        <v>9015</v>
      </c>
      <c r="M280" s="29" t="str">
        <f t="shared" si="20"/>
        <v>YES</v>
      </c>
      <c r="N280" s="9" t="str">
        <f t="shared" si="21"/>
        <v>YES</v>
      </c>
      <c r="O280" s="9">
        <f t="shared" si="22"/>
        <v>1.000700335067084</v>
      </c>
      <c r="P280" s="9" t="str">
        <f t="shared" si="24"/>
        <v>YES</v>
      </c>
      <c r="Q280" s="9" t="s">
        <v>4658</v>
      </c>
      <c r="R280" s="30" t="s">
        <v>4658</v>
      </c>
      <c r="T280" t="s">
        <v>7488</v>
      </c>
      <c r="U280">
        <v>22</v>
      </c>
      <c r="V280" t="s">
        <v>1520</v>
      </c>
      <c r="W280">
        <v>3</v>
      </c>
      <c r="X280">
        <v>7</v>
      </c>
      <c r="Y280">
        <v>3</v>
      </c>
      <c r="Z280">
        <v>3</v>
      </c>
      <c r="AA280">
        <v>16299651.1763</v>
      </c>
      <c r="AB280">
        <v>16664.353315600001</v>
      </c>
      <c r="AC280">
        <v>677330.93889200001</v>
      </c>
      <c r="AD280">
        <v>963298.36172000004</v>
      </c>
      <c r="AE280" t="s">
        <v>7489</v>
      </c>
      <c r="AF280" t="s">
        <v>1519</v>
      </c>
      <c r="AG280" t="s">
        <v>4723</v>
      </c>
      <c r="AH280" t="str">
        <f t="shared" si="23"/>
        <v>0401322</v>
      </c>
      <c r="AJ280" t="s">
        <v>4723</v>
      </c>
      <c r="AK280" t="s">
        <v>9015</v>
      </c>
      <c r="AL280" t="s">
        <v>7489</v>
      </c>
    </row>
    <row r="281" spans="1:38" x14ac:dyDescent="0.25">
      <c r="A281">
        <v>1220097</v>
      </c>
      <c r="B281">
        <v>0.45741199999999999</v>
      </c>
      <c r="C281" t="s">
        <v>2206</v>
      </c>
      <c r="D281" t="s">
        <v>4723</v>
      </c>
      <c r="E281" t="s">
        <v>4756</v>
      </c>
      <c r="F281" t="s">
        <v>1367</v>
      </c>
      <c r="G281" t="s">
        <v>1463</v>
      </c>
      <c r="H281" t="s">
        <v>2207</v>
      </c>
      <c r="I281" t="s">
        <v>4760</v>
      </c>
      <c r="J281">
        <v>2289</v>
      </c>
      <c r="K281" s="34" t="s">
        <v>9016</v>
      </c>
      <c r="M281" s="29" t="str">
        <f t="shared" si="20"/>
        <v>YES</v>
      </c>
      <c r="N281" s="9" t="str">
        <f t="shared" si="21"/>
        <v>YES</v>
      </c>
      <c r="O281" s="9">
        <f t="shared" si="22"/>
        <v>1.0015671623862408</v>
      </c>
      <c r="P281" s="9" t="str">
        <f t="shared" si="24"/>
        <v>YES</v>
      </c>
      <c r="Q281" s="9" t="s">
        <v>4658</v>
      </c>
      <c r="R281" s="30" t="s">
        <v>4658</v>
      </c>
      <c r="T281" t="s">
        <v>5118</v>
      </c>
      <c r="U281">
        <v>220</v>
      </c>
      <c r="V281" t="s">
        <v>2207</v>
      </c>
      <c r="W281">
        <v>3</v>
      </c>
      <c r="X281">
        <v>11</v>
      </c>
      <c r="Y281">
        <v>3</v>
      </c>
      <c r="Z281">
        <v>3</v>
      </c>
      <c r="AA281">
        <v>12731961.6494</v>
      </c>
      <c r="AB281">
        <v>16498.853329000001</v>
      </c>
      <c r="AC281">
        <v>657265.29151200003</v>
      </c>
      <c r="AD281">
        <v>927546.90547500004</v>
      </c>
      <c r="AE281" t="s">
        <v>5119</v>
      </c>
      <c r="AF281" t="s">
        <v>2206</v>
      </c>
      <c r="AG281" t="s">
        <v>4723</v>
      </c>
      <c r="AH281" t="str">
        <f t="shared" si="23"/>
        <v>04013220</v>
      </c>
      <c r="AJ281" t="s">
        <v>4723</v>
      </c>
      <c r="AK281" t="s">
        <v>9016</v>
      </c>
      <c r="AL281" t="s">
        <v>5119</v>
      </c>
    </row>
    <row r="282" spans="1:38" x14ac:dyDescent="0.25">
      <c r="A282">
        <v>230186</v>
      </c>
      <c r="B282">
        <v>0.60332399999999997</v>
      </c>
      <c r="C282" t="s">
        <v>2130</v>
      </c>
      <c r="D282" t="s">
        <v>4723</v>
      </c>
      <c r="E282" t="s">
        <v>4756</v>
      </c>
      <c r="F282" t="s">
        <v>1367</v>
      </c>
      <c r="G282" t="s">
        <v>1463</v>
      </c>
      <c r="H282" t="s">
        <v>2131</v>
      </c>
      <c r="I282" t="s">
        <v>4760</v>
      </c>
      <c r="J282">
        <v>2357</v>
      </c>
      <c r="K282" s="34" t="s">
        <v>9017</v>
      </c>
      <c r="M282" s="29" t="str">
        <f t="shared" si="20"/>
        <v>YES</v>
      </c>
      <c r="N282" s="9" t="str">
        <f t="shared" si="21"/>
        <v>YES</v>
      </c>
      <c r="O282" s="9">
        <f t="shared" si="22"/>
        <v>0.9975547436587423</v>
      </c>
      <c r="P282" s="9" t="str">
        <f t="shared" si="24"/>
        <v>YES</v>
      </c>
      <c r="Q282" s="9" t="s">
        <v>4658</v>
      </c>
      <c r="R282" s="30" t="s">
        <v>4658</v>
      </c>
      <c r="T282" t="s">
        <v>5120</v>
      </c>
      <c r="U282">
        <v>221</v>
      </c>
      <c r="V282" t="s">
        <v>2131</v>
      </c>
      <c r="W282">
        <v>3</v>
      </c>
      <c r="X282">
        <v>11</v>
      </c>
      <c r="Y282">
        <v>3</v>
      </c>
      <c r="Z282">
        <v>3</v>
      </c>
      <c r="AA282">
        <v>16860937.114999998</v>
      </c>
      <c r="AB282">
        <v>19355.513258999999</v>
      </c>
      <c r="AC282">
        <v>652940.51421199995</v>
      </c>
      <c r="AD282">
        <v>928286.54820900003</v>
      </c>
      <c r="AE282" t="s">
        <v>5121</v>
      </c>
      <c r="AF282" t="s">
        <v>2130</v>
      </c>
      <c r="AG282" t="s">
        <v>4723</v>
      </c>
      <c r="AH282" t="str">
        <f t="shared" si="23"/>
        <v>04013221</v>
      </c>
      <c r="AJ282" t="s">
        <v>4723</v>
      </c>
      <c r="AK282" t="s">
        <v>9017</v>
      </c>
      <c r="AL282" t="s">
        <v>5121</v>
      </c>
    </row>
    <row r="283" spans="1:38" x14ac:dyDescent="0.25">
      <c r="A283">
        <v>207905</v>
      </c>
      <c r="B283">
        <v>24.154793000000002</v>
      </c>
      <c r="C283" t="s">
        <v>6309</v>
      </c>
      <c r="D283" t="s">
        <v>4723</v>
      </c>
      <c r="E283" t="s">
        <v>4756</v>
      </c>
      <c r="F283" t="s">
        <v>6297</v>
      </c>
      <c r="G283" t="s">
        <v>4758</v>
      </c>
      <c r="H283" t="s">
        <v>6310</v>
      </c>
      <c r="I283" t="s">
        <v>4760</v>
      </c>
      <c r="J283">
        <v>2921</v>
      </c>
      <c r="K283" s="34" t="s">
        <v>9018</v>
      </c>
      <c r="M283" s="29" t="str">
        <f t="shared" si="20"/>
        <v>YES</v>
      </c>
      <c r="N283" s="9" t="str">
        <f t="shared" si="21"/>
        <v>YES</v>
      </c>
      <c r="O283" s="9">
        <f t="shared" si="22"/>
        <v>1.0089326006637707</v>
      </c>
      <c r="P283" s="9" t="str">
        <f t="shared" si="24"/>
        <v>YES</v>
      </c>
      <c r="Q283" s="9" t="s">
        <v>4658</v>
      </c>
      <c r="R283" s="30" t="s">
        <v>4658</v>
      </c>
      <c r="T283" t="s">
        <v>5122</v>
      </c>
      <c r="U283">
        <v>222</v>
      </c>
      <c r="V283" t="s">
        <v>6310</v>
      </c>
      <c r="W283">
        <v>4</v>
      </c>
      <c r="X283">
        <v>4</v>
      </c>
      <c r="Y283">
        <v>3</v>
      </c>
      <c r="Z283">
        <v>4</v>
      </c>
      <c r="AA283">
        <v>667435050.39699996</v>
      </c>
      <c r="AB283">
        <v>124359.377683</v>
      </c>
      <c r="AC283">
        <v>623340.65239199996</v>
      </c>
      <c r="AD283">
        <v>1006216.74524</v>
      </c>
      <c r="AE283" t="s">
        <v>5123</v>
      </c>
      <c r="AF283" t="s">
        <v>6309</v>
      </c>
      <c r="AG283" t="s">
        <v>4723</v>
      </c>
      <c r="AH283" t="str">
        <f t="shared" si="23"/>
        <v>04013222</v>
      </c>
      <c r="AJ283" t="s">
        <v>4723</v>
      </c>
      <c r="AK283" t="s">
        <v>9018</v>
      </c>
      <c r="AL283" t="s">
        <v>5123</v>
      </c>
    </row>
    <row r="284" spans="1:38" x14ac:dyDescent="0.25">
      <c r="A284">
        <v>1206782</v>
      </c>
      <c r="B284">
        <v>0.55951899999999999</v>
      </c>
      <c r="C284" t="s">
        <v>1511</v>
      </c>
      <c r="D284" t="s">
        <v>4723</v>
      </c>
      <c r="E284" t="s">
        <v>4756</v>
      </c>
      <c r="F284" t="s">
        <v>1367</v>
      </c>
      <c r="G284" t="s">
        <v>1463</v>
      </c>
      <c r="H284" t="s">
        <v>1512</v>
      </c>
      <c r="I284" t="s">
        <v>4760</v>
      </c>
      <c r="J284">
        <v>1317</v>
      </c>
      <c r="K284" s="34" t="s">
        <v>9019</v>
      </c>
      <c r="M284" s="29" t="str">
        <f t="shared" si="20"/>
        <v>YES</v>
      </c>
      <c r="N284" s="9" t="str">
        <f t="shared" si="21"/>
        <v>YES</v>
      </c>
      <c r="O284" s="9">
        <f t="shared" si="22"/>
        <v>1.0015666739455109</v>
      </c>
      <c r="P284" s="9" t="str">
        <f t="shared" si="24"/>
        <v>YES</v>
      </c>
      <c r="Q284" s="9" t="s">
        <v>4658</v>
      </c>
      <c r="R284" s="30" t="s">
        <v>4658</v>
      </c>
      <c r="T284" t="s">
        <v>5124</v>
      </c>
      <c r="U284">
        <v>223</v>
      </c>
      <c r="V284" t="s">
        <v>1512</v>
      </c>
      <c r="W284">
        <v>3</v>
      </c>
      <c r="X284">
        <v>11</v>
      </c>
      <c r="Y284">
        <v>3</v>
      </c>
      <c r="Z284">
        <v>3</v>
      </c>
      <c r="AA284">
        <v>15574094.9608</v>
      </c>
      <c r="AB284">
        <v>17123.4783216</v>
      </c>
      <c r="AC284">
        <v>689613.036265</v>
      </c>
      <c r="AD284">
        <v>948678.55139699997</v>
      </c>
      <c r="AE284" t="s">
        <v>5125</v>
      </c>
      <c r="AF284" t="s">
        <v>1511</v>
      </c>
      <c r="AG284" t="s">
        <v>4723</v>
      </c>
      <c r="AH284" t="str">
        <f t="shared" si="23"/>
        <v>04013223</v>
      </c>
      <c r="AJ284" t="s">
        <v>4723</v>
      </c>
      <c r="AK284" t="s">
        <v>9019</v>
      </c>
      <c r="AL284" t="s">
        <v>5125</v>
      </c>
    </row>
    <row r="285" spans="1:38" x14ac:dyDescent="0.25">
      <c r="A285">
        <v>1220018</v>
      </c>
      <c r="B285">
        <v>23.528912999999999</v>
      </c>
      <c r="C285" t="s">
        <v>1443</v>
      </c>
      <c r="D285" t="s">
        <v>4723</v>
      </c>
      <c r="E285" t="s">
        <v>4756</v>
      </c>
      <c r="F285" t="s">
        <v>1437</v>
      </c>
      <c r="G285" t="s">
        <v>4758</v>
      </c>
      <c r="H285" t="s">
        <v>1444</v>
      </c>
      <c r="I285" t="s">
        <v>4760</v>
      </c>
      <c r="J285">
        <v>2159</v>
      </c>
      <c r="K285" s="34" t="s">
        <v>9020</v>
      </c>
      <c r="M285" s="29" t="str">
        <f t="shared" si="20"/>
        <v>YES</v>
      </c>
      <c r="N285" s="9" t="str">
        <f t="shared" si="21"/>
        <v>YES</v>
      </c>
      <c r="O285" s="9">
        <f t="shared" si="22"/>
        <v>1.0061940036081021</v>
      </c>
      <c r="P285" s="9" t="str">
        <f t="shared" si="24"/>
        <v>YES</v>
      </c>
      <c r="Q285" s="9" t="s">
        <v>4658</v>
      </c>
      <c r="R285" s="30" t="s">
        <v>4658</v>
      </c>
      <c r="T285" t="s">
        <v>5126</v>
      </c>
      <c r="U285">
        <v>224</v>
      </c>
      <c r="V285" t="s">
        <v>1444</v>
      </c>
      <c r="W285">
        <v>4</v>
      </c>
      <c r="X285">
        <v>4</v>
      </c>
      <c r="Y285">
        <v>7</v>
      </c>
      <c r="Z285">
        <v>4</v>
      </c>
      <c r="AA285">
        <v>651910512.11500001</v>
      </c>
      <c r="AB285">
        <v>104910.065751</v>
      </c>
      <c r="AC285">
        <v>435841.864191</v>
      </c>
      <c r="AD285">
        <v>881511.21725700004</v>
      </c>
      <c r="AE285" t="s">
        <v>5127</v>
      </c>
      <c r="AF285" t="s">
        <v>1443</v>
      </c>
      <c r="AG285" t="s">
        <v>4723</v>
      </c>
      <c r="AH285" t="str">
        <f t="shared" si="23"/>
        <v>04013224</v>
      </c>
      <c r="AJ285" t="s">
        <v>4723</v>
      </c>
      <c r="AK285" t="s">
        <v>9020</v>
      </c>
      <c r="AL285" t="s">
        <v>5127</v>
      </c>
    </row>
    <row r="286" spans="1:38" x14ac:dyDescent="0.25">
      <c r="A286">
        <v>83298</v>
      </c>
      <c r="B286">
        <v>0.50112500000000004</v>
      </c>
      <c r="C286" t="s">
        <v>2846</v>
      </c>
      <c r="D286" t="s">
        <v>4723</v>
      </c>
      <c r="E286" t="s">
        <v>4756</v>
      </c>
      <c r="F286" t="s">
        <v>1367</v>
      </c>
      <c r="G286" t="s">
        <v>1463</v>
      </c>
      <c r="H286" t="s">
        <v>2847</v>
      </c>
      <c r="I286" t="s">
        <v>4760</v>
      </c>
      <c r="J286">
        <v>2141</v>
      </c>
      <c r="K286" s="34" t="s">
        <v>9021</v>
      </c>
      <c r="M286" s="29" t="str">
        <f t="shared" si="20"/>
        <v>YES</v>
      </c>
      <c r="N286" s="9" t="str">
        <f t="shared" si="21"/>
        <v>YES</v>
      </c>
      <c r="O286" s="9">
        <f t="shared" si="22"/>
        <v>1.0008250571309625</v>
      </c>
      <c r="P286" s="9" t="str">
        <f t="shared" si="24"/>
        <v>YES</v>
      </c>
      <c r="Q286" s="9" t="s">
        <v>4658</v>
      </c>
      <c r="R286" s="30" t="s">
        <v>4658</v>
      </c>
      <c r="T286" t="s">
        <v>5128</v>
      </c>
      <c r="U286">
        <v>225</v>
      </c>
      <c r="V286" t="s">
        <v>2847</v>
      </c>
      <c r="W286">
        <v>3</v>
      </c>
      <c r="X286">
        <v>7</v>
      </c>
      <c r="Y286">
        <v>3</v>
      </c>
      <c r="Z286">
        <v>3</v>
      </c>
      <c r="AA286">
        <v>13959046.1894</v>
      </c>
      <c r="AB286">
        <v>15808.4748139</v>
      </c>
      <c r="AC286">
        <v>685392.00671300001</v>
      </c>
      <c r="AD286">
        <v>957946.31392700004</v>
      </c>
      <c r="AE286" t="s">
        <v>5129</v>
      </c>
      <c r="AF286" t="s">
        <v>2846</v>
      </c>
      <c r="AG286" t="s">
        <v>4723</v>
      </c>
      <c r="AH286" t="str">
        <f t="shared" si="23"/>
        <v>04013225</v>
      </c>
      <c r="AJ286" t="s">
        <v>4723</v>
      </c>
      <c r="AK286" t="s">
        <v>9021</v>
      </c>
      <c r="AL286" t="s">
        <v>5129</v>
      </c>
    </row>
    <row r="287" spans="1:38" x14ac:dyDescent="0.25">
      <c r="A287">
        <v>1239480</v>
      </c>
      <c r="B287">
        <v>0.29488999999999999</v>
      </c>
      <c r="C287" t="s">
        <v>6361</v>
      </c>
      <c r="D287" t="s">
        <v>4723</v>
      </c>
      <c r="E287" t="s">
        <v>4756</v>
      </c>
      <c r="F287" t="s">
        <v>1367</v>
      </c>
      <c r="G287" t="s">
        <v>1463</v>
      </c>
      <c r="H287" t="s">
        <v>6362</v>
      </c>
      <c r="I287" t="s">
        <v>4760</v>
      </c>
      <c r="J287">
        <v>1965</v>
      </c>
      <c r="K287" s="34" t="s">
        <v>9022</v>
      </c>
      <c r="M287" s="29" t="str">
        <f t="shared" si="20"/>
        <v>YES</v>
      </c>
      <c r="N287" s="9" t="str">
        <f t="shared" si="21"/>
        <v>YES</v>
      </c>
      <c r="O287" s="9">
        <f t="shared" si="22"/>
        <v>1.0044482889896922</v>
      </c>
      <c r="P287" s="9" t="str">
        <f t="shared" si="24"/>
        <v>YES</v>
      </c>
      <c r="Q287" s="9" t="s">
        <v>4658</v>
      </c>
      <c r="R287" s="30" t="s">
        <v>4658</v>
      </c>
      <c r="T287" t="s">
        <v>5130</v>
      </c>
      <c r="U287">
        <v>226</v>
      </c>
      <c r="V287" t="s">
        <v>6362</v>
      </c>
      <c r="W287">
        <v>3</v>
      </c>
      <c r="X287">
        <v>11</v>
      </c>
      <c r="Y287">
        <v>3</v>
      </c>
      <c r="Z287">
        <v>3</v>
      </c>
      <c r="AA287">
        <v>8184653.6711900001</v>
      </c>
      <c r="AB287">
        <v>11760.6581465</v>
      </c>
      <c r="AC287">
        <v>653522.11611599999</v>
      </c>
      <c r="AD287">
        <v>932558.93471099995</v>
      </c>
      <c r="AE287" t="s">
        <v>5131</v>
      </c>
      <c r="AF287" t="s">
        <v>6361</v>
      </c>
      <c r="AG287" t="s">
        <v>4723</v>
      </c>
      <c r="AH287" t="str">
        <f t="shared" si="23"/>
        <v>04013226</v>
      </c>
      <c r="AJ287" t="s">
        <v>4723</v>
      </c>
      <c r="AK287" t="s">
        <v>9022</v>
      </c>
      <c r="AL287" t="s">
        <v>5131</v>
      </c>
    </row>
    <row r="288" spans="1:38" x14ac:dyDescent="0.25">
      <c r="A288">
        <v>1196886</v>
      </c>
      <c r="B288">
        <v>0.50433600000000001</v>
      </c>
      <c r="C288" t="s">
        <v>6288</v>
      </c>
      <c r="D288" t="s">
        <v>4723</v>
      </c>
      <c r="E288" t="s">
        <v>4756</v>
      </c>
      <c r="F288" t="s">
        <v>1367</v>
      </c>
      <c r="G288" t="s">
        <v>1463</v>
      </c>
      <c r="H288" t="s">
        <v>6289</v>
      </c>
      <c r="I288" t="s">
        <v>4760</v>
      </c>
      <c r="J288">
        <v>2729</v>
      </c>
      <c r="K288" s="34" t="s">
        <v>9023</v>
      </c>
      <c r="M288" s="29" t="str">
        <f t="shared" si="20"/>
        <v>YES</v>
      </c>
      <c r="N288" s="9" t="str">
        <f t="shared" si="21"/>
        <v>YES</v>
      </c>
      <c r="O288" s="9">
        <f t="shared" si="22"/>
        <v>0.99990063644761362</v>
      </c>
      <c r="P288" s="9" t="str">
        <f t="shared" si="24"/>
        <v>YES</v>
      </c>
      <c r="Q288" s="9" t="s">
        <v>4658</v>
      </c>
      <c r="R288" s="30" t="s">
        <v>4658</v>
      </c>
      <c r="T288" t="s">
        <v>5132</v>
      </c>
      <c r="U288">
        <v>227</v>
      </c>
      <c r="V288" t="s">
        <v>6289</v>
      </c>
      <c r="W288">
        <v>3</v>
      </c>
      <c r="X288">
        <v>6</v>
      </c>
      <c r="Y288">
        <v>3</v>
      </c>
      <c r="Z288">
        <v>3</v>
      </c>
      <c r="AA288">
        <v>14061477.9408</v>
      </c>
      <c r="AB288">
        <v>15903.332341200001</v>
      </c>
      <c r="AC288">
        <v>648120.88831499999</v>
      </c>
      <c r="AD288">
        <v>968408.37197700003</v>
      </c>
      <c r="AE288" t="s">
        <v>5133</v>
      </c>
      <c r="AF288" t="s">
        <v>6288</v>
      </c>
      <c r="AG288" t="s">
        <v>4723</v>
      </c>
      <c r="AH288" t="str">
        <f t="shared" si="23"/>
        <v>04013227</v>
      </c>
      <c r="AJ288" t="s">
        <v>4723</v>
      </c>
      <c r="AK288" t="s">
        <v>9023</v>
      </c>
      <c r="AL288" t="s">
        <v>5133</v>
      </c>
    </row>
    <row r="289" spans="1:38" x14ac:dyDescent="0.25">
      <c r="A289">
        <v>1206592</v>
      </c>
      <c r="B289">
        <v>1.0736490000000001</v>
      </c>
      <c r="C289" t="s">
        <v>3517</v>
      </c>
      <c r="D289" t="s">
        <v>4723</v>
      </c>
      <c r="E289" t="s">
        <v>4756</v>
      </c>
      <c r="F289" t="s">
        <v>1367</v>
      </c>
      <c r="G289" t="s">
        <v>3518</v>
      </c>
      <c r="H289" t="s">
        <v>3519</v>
      </c>
      <c r="I289" t="s">
        <v>4760</v>
      </c>
      <c r="J289">
        <v>4308</v>
      </c>
      <c r="K289" s="34" t="s">
        <v>9024</v>
      </c>
      <c r="M289" s="29" t="str">
        <f t="shared" si="20"/>
        <v>YES</v>
      </c>
      <c r="N289" s="9" t="str">
        <f t="shared" si="21"/>
        <v>YES</v>
      </c>
      <c r="O289" s="9">
        <f t="shared" si="22"/>
        <v>0.99933865229541496</v>
      </c>
      <c r="P289" s="9" t="str">
        <f t="shared" si="24"/>
        <v>YES</v>
      </c>
      <c r="Q289" s="9" t="s">
        <v>4658</v>
      </c>
      <c r="R289" s="30" t="s">
        <v>4658</v>
      </c>
      <c r="T289" t="s">
        <v>5134</v>
      </c>
      <c r="U289">
        <v>228</v>
      </c>
      <c r="V289" t="s">
        <v>3519</v>
      </c>
      <c r="W289">
        <v>4</v>
      </c>
      <c r="X289">
        <v>12</v>
      </c>
      <c r="Y289">
        <v>7</v>
      </c>
      <c r="Z289">
        <v>4</v>
      </c>
      <c r="AA289">
        <v>29951424.587499999</v>
      </c>
      <c r="AB289">
        <v>27973.6209571</v>
      </c>
      <c r="AC289">
        <v>583250.48868900002</v>
      </c>
      <c r="AD289">
        <v>903285.51875000005</v>
      </c>
      <c r="AE289" t="s">
        <v>5135</v>
      </c>
      <c r="AF289" t="s">
        <v>3517</v>
      </c>
      <c r="AG289" t="s">
        <v>4723</v>
      </c>
      <c r="AH289" t="str">
        <f t="shared" si="23"/>
        <v>04013228</v>
      </c>
      <c r="AJ289" t="s">
        <v>4723</v>
      </c>
      <c r="AK289" t="s">
        <v>9024</v>
      </c>
      <c r="AL289" t="s">
        <v>5135</v>
      </c>
    </row>
    <row r="290" spans="1:38" x14ac:dyDescent="0.25">
      <c r="A290">
        <v>105827</v>
      </c>
      <c r="B290">
        <v>0.50092199999999998</v>
      </c>
      <c r="C290" t="s">
        <v>4026</v>
      </c>
      <c r="D290" t="s">
        <v>4723</v>
      </c>
      <c r="E290" t="s">
        <v>4756</v>
      </c>
      <c r="F290" t="s">
        <v>1367</v>
      </c>
      <c r="G290" t="s">
        <v>1368</v>
      </c>
      <c r="H290" t="s">
        <v>4027</v>
      </c>
      <c r="I290" t="s">
        <v>4760</v>
      </c>
      <c r="J290">
        <v>2508</v>
      </c>
      <c r="K290" s="34" t="s">
        <v>9025</v>
      </c>
      <c r="M290" s="29" t="str">
        <f t="shared" si="20"/>
        <v>YES</v>
      </c>
      <c r="N290" s="9" t="str">
        <f t="shared" si="21"/>
        <v>YES</v>
      </c>
      <c r="O290" s="9">
        <f t="shared" si="22"/>
        <v>1.0027327461703952</v>
      </c>
      <c r="P290" s="9" t="str">
        <f t="shared" si="24"/>
        <v>YES</v>
      </c>
      <c r="Q290" s="9" t="s">
        <v>4658</v>
      </c>
      <c r="R290" s="30" t="s">
        <v>4658</v>
      </c>
      <c r="T290" t="s">
        <v>5136</v>
      </c>
      <c r="U290">
        <v>229</v>
      </c>
      <c r="V290" t="s">
        <v>4027</v>
      </c>
      <c r="W290">
        <v>3</v>
      </c>
      <c r="X290">
        <v>17</v>
      </c>
      <c r="Y290">
        <v>5</v>
      </c>
      <c r="Z290">
        <v>3</v>
      </c>
      <c r="AA290">
        <v>13926845.351500001</v>
      </c>
      <c r="AB290">
        <v>15843.606408199999</v>
      </c>
      <c r="AC290">
        <v>699713.962895</v>
      </c>
      <c r="AD290">
        <v>895676.12034100003</v>
      </c>
      <c r="AE290" t="s">
        <v>5137</v>
      </c>
      <c r="AF290" t="s">
        <v>4026</v>
      </c>
      <c r="AG290" t="s">
        <v>4723</v>
      </c>
      <c r="AH290" t="str">
        <f t="shared" si="23"/>
        <v>04013229</v>
      </c>
      <c r="AJ290" t="s">
        <v>4723</v>
      </c>
      <c r="AK290" t="s">
        <v>9025</v>
      </c>
      <c r="AL290" t="s">
        <v>5137</v>
      </c>
    </row>
    <row r="291" spans="1:38" x14ac:dyDescent="0.25">
      <c r="A291">
        <v>282288</v>
      </c>
      <c r="B291">
        <v>0.78017899999999996</v>
      </c>
      <c r="C291" t="s">
        <v>3733</v>
      </c>
      <c r="D291" t="s">
        <v>4723</v>
      </c>
      <c r="E291" t="s">
        <v>4756</v>
      </c>
      <c r="F291" t="s">
        <v>1367</v>
      </c>
      <c r="G291" t="s">
        <v>4758</v>
      </c>
      <c r="H291" t="s">
        <v>3734</v>
      </c>
      <c r="I291" t="s">
        <v>4760</v>
      </c>
      <c r="J291">
        <v>2865</v>
      </c>
      <c r="K291" s="34" t="s">
        <v>9026</v>
      </c>
      <c r="M291" s="29" t="str">
        <f t="shared" si="20"/>
        <v>YES</v>
      </c>
      <c r="N291" s="9" t="str">
        <f t="shared" si="21"/>
        <v>YES</v>
      </c>
      <c r="O291" s="9">
        <f t="shared" si="22"/>
        <v>1.0006795168694196</v>
      </c>
      <c r="P291" s="9" t="str">
        <f t="shared" si="24"/>
        <v>YES</v>
      </c>
      <c r="Q291" s="9" t="s">
        <v>4658</v>
      </c>
      <c r="R291" s="30" t="s">
        <v>4658</v>
      </c>
      <c r="T291" t="s">
        <v>7490</v>
      </c>
      <c r="U291">
        <v>23</v>
      </c>
      <c r="V291" t="s">
        <v>3734</v>
      </c>
      <c r="W291">
        <v>2</v>
      </c>
      <c r="X291">
        <v>19</v>
      </c>
      <c r="Y291">
        <v>6</v>
      </c>
      <c r="Z291">
        <v>2</v>
      </c>
      <c r="AA291">
        <v>21735372.681200001</v>
      </c>
      <c r="AB291">
        <v>21797.330810300002</v>
      </c>
      <c r="AC291">
        <v>798394.02830999997</v>
      </c>
      <c r="AD291">
        <v>880022.93237900001</v>
      </c>
      <c r="AE291" t="s">
        <v>7491</v>
      </c>
      <c r="AF291" t="s">
        <v>3733</v>
      </c>
      <c r="AG291" t="s">
        <v>4723</v>
      </c>
      <c r="AH291" t="str">
        <f t="shared" si="23"/>
        <v>0401323</v>
      </c>
      <c r="AJ291" t="s">
        <v>4723</v>
      </c>
      <c r="AK291" t="s">
        <v>9026</v>
      </c>
      <c r="AL291" t="s">
        <v>7491</v>
      </c>
    </row>
    <row r="292" spans="1:38" x14ac:dyDescent="0.25">
      <c r="A292">
        <v>347518</v>
      </c>
      <c r="B292">
        <v>1.3268880000000001</v>
      </c>
      <c r="C292" t="s">
        <v>2870</v>
      </c>
      <c r="D292" t="s">
        <v>4723</v>
      </c>
      <c r="E292" t="s">
        <v>4756</v>
      </c>
      <c r="F292" t="s">
        <v>6297</v>
      </c>
      <c r="G292" t="s">
        <v>4758</v>
      </c>
      <c r="H292" t="s">
        <v>2871</v>
      </c>
      <c r="I292" t="s">
        <v>4760</v>
      </c>
      <c r="J292">
        <v>4373</v>
      </c>
      <c r="K292" s="34" t="s">
        <v>9027</v>
      </c>
      <c r="M292" s="29" t="str">
        <f t="shared" si="20"/>
        <v>YES</v>
      </c>
      <c r="N292" s="9" t="str">
        <f t="shared" si="21"/>
        <v>YES</v>
      </c>
      <c r="O292" s="9">
        <f t="shared" si="22"/>
        <v>0.99326881262710998</v>
      </c>
      <c r="P292" s="9" t="str">
        <f t="shared" si="24"/>
        <v>YES</v>
      </c>
      <c r="Q292" s="9" t="s">
        <v>4658</v>
      </c>
      <c r="R292" s="30" t="s">
        <v>4658</v>
      </c>
      <c r="T292" t="s">
        <v>5138</v>
      </c>
      <c r="U292">
        <v>230</v>
      </c>
      <c r="V292" t="s">
        <v>2871</v>
      </c>
      <c r="W292">
        <v>3</v>
      </c>
      <c r="X292">
        <v>7</v>
      </c>
      <c r="Y292">
        <v>3</v>
      </c>
      <c r="Z292">
        <v>3</v>
      </c>
      <c r="AA292">
        <v>37242198.636399999</v>
      </c>
      <c r="AB292">
        <v>30040.284236</v>
      </c>
      <c r="AC292">
        <v>681483.41915700003</v>
      </c>
      <c r="AD292">
        <v>1002404.1624199999</v>
      </c>
      <c r="AE292" t="s">
        <v>5139</v>
      </c>
      <c r="AF292" t="s">
        <v>2870</v>
      </c>
      <c r="AG292" t="s">
        <v>4723</v>
      </c>
      <c r="AH292" t="str">
        <f t="shared" si="23"/>
        <v>04013230</v>
      </c>
      <c r="AJ292" t="s">
        <v>4723</v>
      </c>
      <c r="AK292" t="s">
        <v>9027</v>
      </c>
      <c r="AL292" t="s">
        <v>5139</v>
      </c>
    </row>
    <row r="293" spans="1:38" x14ac:dyDescent="0.25">
      <c r="A293">
        <v>1239722</v>
      </c>
      <c r="B293">
        <v>2.712021</v>
      </c>
      <c r="C293" t="s">
        <v>3655</v>
      </c>
      <c r="D293" t="s">
        <v>4723</v>
      </c>
      <c r="E293" t="s">
        <v>4756</v>
      </c>
      <c r="F293" t="s">
        <v>1367</v>
      </c>
      <c r="G293" t="s">
        <v>3637</v>
      </c>
      <c r="H293" t="s">
        <v>3656</v>
      </c>
      <c r="I293" t="s">
        <v>4760</v>
      </c>
      <c r="J293">
        <v>6505</v>
      </c>
      <c r="K293" s="34" t="s">
        <v>9028</v>
      </c>
      <c r="M293" s="29" t="str">
        <f t="shared" si="20"/>
        <v>NO</v>
      </c>
      <c r="N293" s="9" t="str">
        <f t="shared" si="21"/>
        <v>YES</v>
      </c>
      <c r="O293" s="9">
        <f t="shared" si="22"/>
        <v>0.99970572925659029</v>
      </c>
      <c r="P293" s="9" t="str">
        <f t="shared" si="24"/>
        <v>YES</v>
      </c>
      <c r="Q293" s="9" t="s">
        <v>4658</v>
      </c>
      <c r="R293" s="30" t="s">
        <v>4658</v>
      </c>
      <c r="T293" t="s">
        <v>5140</v>
      </c>
      <c r="U293">
        <v>231</v>
      </c>
      <c r="V293" t="s">
        <v>3656</v>
      </c>
      <c r="W293">
        <v>4</v>
      </c>
      <c r="X293">
        <v>12</v>
      </c>
      <c r="Y293">
        <v>2</v>
      </c>
      <c r="Z293">
        <v>4</v>
      </c>
      <c r="AA293">
        <v>75629061.666600004</v>
      </c>
      <c r="AB293">
        <v>39117.808228599999</v>
      </c>
      <c r="AC293">
        <v>555578.62089999998</v>
      </c>
      <c r="AD293">
        <v>890239.49766500003</v>
      </c>
      <c r="AE293" t="s">
        <v>5141</v>
      </c>
      <c r="AF293" t="s">
        <v>8155</v>
      </c>
      <c r="AG293" t="s">
        <v>4723</v>
      </c>
      <c r="AH293" t="str">
        <f t="shared" si="23"/>
        <v>04013231</v>
      </c>
      <c r="AJ293" t="s">
        <v>4723</v>
      </c>
      <c r="AK293" t="s">
        <v>9028</v>
      </c>
      <c r="AL293" t="s">
        <v>5141</v>
      </c>
    </row>
    <row r="294" spans="1:38" x14ac:dyDescent="0.25">
      <c r="A294">
        <v>96367</v>
      </c>
      <c r="B294">
        <v>1.6206510000000001</v>
      </c>
      <c r="C294" t="s">
        <v>1501</v>
      </c>
      <c r="D294" t="s">
        <v>4723</v>
      </c>
      <c r="E294" t="s">
        <v>4756</v>
      </c>
      <c r="F294" t="s">
        <v>1367</v>
      </c>
      <c r="G294" t="s">
        <v>4758</v>
      </c>
      <c r="H294" t="s">
        <v>1502</v>
      </c>
      <c r="I294" t="s">
        <v>4760</v>
      </c>
      <c r="J294">
        <v>1363</v>
      </c>
      <c r="K294" s="34" t="s">
        <v>9029</v>
      </c>
      <c r="M294" s="29" t="str">
        <f t="shared" si="20"/>
        <v>YES</v>
      </c>
      <c r="N294" s="9" t="str">
        <f t="shared" si="21"/>
        <v>YES</v>
      </c>
      <c r="O294" s="9">
        <f t="shared" si="22"/>
        <v>1.0078166873202492</v>
      </c>
      <c r="P294" s="9" t="str">
        <f t="shared" si="24"/>
        <v>YES</v>
      </c>
      <c r="Q294" s="9" t="s">
        <v>4658</v>
      </c>
      <c r="R294" s="30" t="s">
        <v>4658</v>
      </c>
      <c r="T294" t="s">
        <v>5142</v>
      </c>
      <c r="U294">
        <v>232</v>
      </c>
      <c r="V294" t="s">
        <v>1502</v>
      </c>
      <c r="W294">
        <v>2</v>
      </c>
      <c r="X294">
        <v>11</v>
      </c>
      <c r="Y294">
        <v>3</v>
      </c>
      <c r="Z294">
        <v>2</v>
      </c>
      <c r="AA294">
        <v>44830729.0471</v>
      </c>
      <c r="AB294">
        <v>31466.082482999998</v>
      </c>
      <c r="AC294">
        <v>692449.21737700002</v>
      </c>
      <c r="AD294">
        <v>931806.58539799997</v>
      </c>
      <c r="AE294" t="s">
        <v>5143</v>
      </c>
      <c r="AF294" t="s">
        <v>1501</v>
      </c>
      <c r="AG294" t="s">
        <v>4723</v>
      </c>
      <c r="AH294" t="str">
        <f t="shared" si="23"/>
        <v>04013232</v>
      </c>
      <c r="AJ294" t="s">
        <v>4723</v>
      </c>
      <c r="AK294" t="s">
        <v>9029</v>
      </c>
      <c r="AL294" t="s">
        <v>5143</v>
      </c>
    </row>
    <row r="295" spans="1:38" x14ac:dyDescent="0.25">
      <c r="A295">
        <v>1219921</v>
      </c>
      <c r="B295">
        <v>13.573168000000001</v>
      </c>
      <c r="C295" t="s">
        <v>2860</v>
      </c>
      <c r="D295" t="s">
        <v>4723</v>
      </c>
      <c r="E295" t="s">
        <v>4756</v>
      </c>
      <c r="F295" t="s">
        <v>6297</v>
      </c>
      <c r="G295" t="s">
        <v>4758</v>
      </c>
      <c r="H295" t="s">
        <v>2861</v>
      </c>
      <c r="I295" t="s">
        <v>4760</v>
      </c>
      <c r="J295">
        <v>6765</v>
      </c>
      <c r="K295" s="34" t="s">
        <v>9030</v>
      </c>
      <c r="M295" s="29" t="str">
        <f t="shared" si="20"/>
        <v>YES</v>
      </c>
      <c r="N295" s="9" t="str">
        <f t="shared" si="21"/>
        <v>YES</v>
      </c>
      <c r="O295" s="9">
        <f t="shared" si="22"/>
        <v>0.9962879140835188</v>
      </c>
      <c r="P295" s="9" t="str">
        <f t="shared" si="24"/>
        <v>YES</v>
      </c>
      <c r="Q295" s="9" t="s">
        <v>4658</v>
      </c>
      <c r="R295" s="30" t="s">
        <v>4658</v>
      </c>
      <c r="T295" t="s">
        <v>5144</v>
      </c>
      <c r="U295">
        <v>233</v>
      </c>
      <c r="V295" t="s">
        <v>2861</v>
      </c>
      <c r="W295">
        <v>3</v>
      </c>
      <c r="X295">
        <v>6</v>
      </c>
      <c r="Y295">
        <v>3</v>
      </c>
      <c r="Z295">
        <v>3</v>
      </c>
      <c r="AA295">
        <v>379808087.02200001</v>
      </c>
      <c r="AB295">
        <v>115549.777829</v>
      </c>
      <c r="AC295">
        <v>655285.41805400001</v>
      </c>
      <c r="AD295">
        <v>1012750.29906</v>
      </c>
      <c r="AE295" t="s">
        <v>5145</v>
      </c>
      <c r="AF295" t="s">
        <v>2860</v>
      </c>
      <c r="AG295" t="s">
        <v>4723</v>
      </c>
      <c r="AH295" t="str">
        <f t="shared" si="23"/>
        <v>04013233</v>
      </c>
      <c r="AJ295" t="s">
        <v>4723</v>
      </c>
      <c r="AK295" t="s">
        <v>9030</v>
      </c>
      <c r="AL295" t="s">
        <v>5145</v>
      </c>
    </row>
    <row r="296" spans="1:38" x14ac:dyDescent="0.25">
      <c r="A296">
        <v>1239621</v>
      </c>
      <c r="B296">
        <v>0.74467399999999995</v>
      </c>
      <c r="C296" t="s">
        <v>6325</v>
      </c>
      <c r="D296" t="s">
        <v>4723</v>
      </c>
      <c r="E296" t="s">
        <v>4756</v>
      </c>
      <c r="F296" t="s">
        <v>1367</v>
      </c>
      <c r="G296" t="s">
        <v>1463</v>
      </c>
      <c r="H296" t="s">
        <v>6326</v>
      </c>
      <c r="I296" t="s">
        <v>4760</v>
      </c>
      <c r="J296">
        <v>1771</v>
      </c>
      <c r="K296" s="34" t="s">
        <v>9031</v>
      </c>
      <c r="M296" s="29" t="str">
        <f t="shared" si="20"/>
        <v>YES</v>
      </c>
      <c r="N296" s="9" t="str">
        <f t="shared" si="21"/>
        <v>YES</v>
      </c>
      <c r="O296" s="9">
        <f t="shared" si="22"/>
        <v>1.0178289235156348</v>
      </c>
      <c r="P296" s="9" t="str">
        <f t="shared" si="24"/>
        <v>YES</v>
      </c>
      <c r="Q296" s="9" t="s">
        <v>4658</v>
      </c>
      <c r="R296" s="30" t="s">
        <v>4658</v>
      </c>
      <c r="T296" t="s">
        <v>5146</v>
      </c>
      <c r="U296">
        <v>234</v>
      </c>
      <c r="V296" t="s">
        <v>6326</v>
      </c>
      <c r="W296">
        <v>3</v>
      </c>
      <c r="X296">
        <v>10</v>
      </c>
      <c r="Y296">
        <v>3</v>
      </c>
      <c r="Z296">
        <v>3</v>
      </c>
      <c r="AA296">
        <v>20396668.990200002</v>
      </c>
      <c r="AB296">
        <v>19473.3889944</v>
      </c>
      <c r="AC296">
        <v>660050.85614399996</v>
      </c>
      <c r="AD296">
        <v>933311.54835499998</v>
      </c>
      <c r="AE296" t="s">
        <v>5147</v>
      </c>
      <c r="AF296" t="s">
        <v>6325</v>
      </c>
      <c r="AG296" t="s">
        <v>4723</v>
      </c>
      <c r="AH296" t="str">
        <f t="shared" si="23"/>
        <v>04013234</v>
      </c>
      <c r="AJ296" t="s">
        <v>4723</v>
      </c>
      <c r="AK296" t="s">
        <v>9031</v>
      </c>
      <c r="AL296" t="s">
        <v>5147</v>
      </c>
    </row>
    <row r="297" spans="1:38" x14ac:dyDescent="0.25">
      <c r="A297">
        <v>1206950</v>
      </c>
      <c r="B297">
        <v>0.64399600000000001</v>
      </c>
      <c r="C297" t="s">
        <v>1398</v>
      </c>
      <c r="D297" t="s">
        <v>4723</v>
      </c>
      <c r="E297" t="s">
        <v>4756</v>
      </c>
      <c r="F297" t="s">
        <v>1367</v>
      </c>
      <c r="G297" t="s">
        <v>1368</v>
      </c>
      <c r="H297" t="s">
        <v>1399</v>
      </c>
      <c r="I297" t="s">
        <v>4760</v>
      </c>
      <c r="J297">
        <v>3498</v>
      </c>
      <c r="K297" s="34" t="s">
        <v>9032</v>
      </c>
      <c r="M297" s="29" t="str">
        <f t="shared" si="20"/>
        <v>YES</v>
      </c>
      <c r="N297" s="9" t="str">
        <f t="shared" si="21"/>
        <v>YES</v>
      </c>
      <c r="O297" s="9">
        <f t="shared" si="22"/>
        <v>1.0252523505922564</v>
      </c>
      <c r="P297" s="9" t="str">
        <f t="shared" si="24"/>
        <v>YES</v>
      </c>
      <c r="Q297" s="9" t="s">
        <v>4658</v>
      </c>
      <c r="R297" s="30" t="s">
        <v>4658</v>
      </c>
      <c r="T297" t="s">
        <v>5148</v>
      </c>
      <c r="U297">
        <v>235</v>
      </c>
      <c r="V297" t="s">
        <v>1399</v>
      </c>
      <c r="W297">
        <v>2</v>
      </c>
      <c r="X297">
        <v>8</v>
      </c>
      <c r="Y297">
        <v>5</v>
      </c>
      <c r="Z297">
        <v>2</v>
      </c>
      <c r="AA297">
        <v>17511374.7128</v>
      </c>
      <c r="AB297">
        <v>17803.438804099998</v>
      </c>
      <c r="AC297">
        <v>709569.59767799999</v>
      </c>
      <c r="AD297">
        <v>949651.93304499995</v>
      </c>
      <c r="AE297" t="s">
        <v>5149</v>
      </c>
      <c r="AF297" t="s">
        <v>1398</v>
      </c>
      <c r="AG297" t="s">
        <v>4723</v>
      </c>
      <c r="AH297" t="str">
        <f t="shared" si="23"/>
        <v>04013235</v>
      </c>
      <c r="AJ297" t="s">
        <v>4723</v>
      </c>
      <c r="AK297" t="s">
        <v>9032</v>
      </c>
      <c r="AL297" t="s">
        <v>5149</v>
      </c>
    </row>
    <row r="298" spans="1:38" x14ac:dyDescent="0.25">
      <c r="A298">
        <v>1247358</v>
      </c>
      <c r="B298">
        <v>1.0194829999999999</v>
      </c>
      <c r="C298" t="s">
        <v>2769</v>
      </c>
      <c r="D298" t="s">
        <v>4723</v>
      </c>
      <c r="E298" t="s">
        <v>4756</v>
      </c>
      <c r="F298" t="s">
        <v>1367</v>
      </c>
      <c r="G298" t="s">
        <v>1463</v>
      </c>
      <c r="H298" t="s">
        <v>2770</v>
      </c>
      <c r="I298" t="s">
        <v>4760</v>
      </c>
      <c r="J298">
        <v>4047</v>
      </c>
      <c r="K298" s="34" t="s">
        <v>9033</v>
      </c>
      <c r="M298" s="29" t="str">
        <f t="shared" si="20"/>
        <v>YES</v>
      </c>
      <c r="N298" s="9" t="str">
        <f t="shared" si="21"/>
        <v>YES</v>
      </c>
      <c r="O298" s="9">
        <f t="shared" si="22"/>
        <v>0.99920695042487562</v>
      </c>
      <c r="P298" s="9" t="str">
        <f t="shared" si="24"/>
        <v>YES</v>
      </c>
      <c r="Q298" s="9" t="s">
        <v>4658</v>
      </c>
      <c r="R298" s="30" t="s">
        <v>4658</v>
      </c>
      <c r="T298" t="s">
        <v>5150</v>
      </c>
      <c r="U298">
        <v>236</v>
      </c>
      <c r="V298" t="s">
        <v>2770</v>
      </c>
      <c r="W298">
        <v>5</v>
      </c>
      <c r="X298">
        <v>16</v>
      </c>
      <c r="Y298">
        <v>4</v>
      </c>
      <c r="Z298">
        <v>5</v>
      </c>
      <c r="AA298">
        <v>28444112.458500002</v>
      </c>
      <c r="AB298">
        <v>21326.3138119</v>
      </c>
      <c r="AC298">
        <v>646731.64612599998</v>
      </c>
      <c r="AD298">
        <v>889142.57422499999</v>
      </c>
      <c r="AE298" t="s">
        <v>5151</v>
      </c>
      <c r="AF298" t="s">
        <v>2769</v>
      </c>
      <c r="AG298" t="s">
        <v>4723</v>
      </c>
      <c r="AH298" t="str">
        <f t="shared" si="23"/>
        <v>04013236</v>
      </c>
      <c r="AJ298" t="s">
        <v>4723</v>
      </c>
      <c r="AK298" t="s">
        <v>9033</v>
      </c>
      <c r="AL298" t="s">
        <v>5151</v>
      </c>
    </row>
    <row r="299" spans="1:38" x14ac:dyDescent="0.25">
      <c r="A299">
        <v>201705</v>
      </c>
      <c r="B299">
        <v>6.1510730000000002</v>
      </c>
      <c r="C299" t="s">
        <v>2533</v>
      </c>
      <c r="D299" t="s">
        <v>4723</v>
      </c>
      <c r="E299" t="s">
        <v>4756</v>
      </c>
      <c r="F299" t="s">
        <v>2450</v>
      </c>
      <c r="G299" t="s">
        <v>4758</v>
      </c>
      <c r="H299" t="s">
        <v>2534</v>
      </c>
      <c r="I299" t="s">
        <v>4760</v>
      </c>
      <c r="J299">
        <v>4471</v>
      </c>
      <c r="K299" s="34" t="s">
        <v>9034</v>
      </c>
      <c r="M299" s="29" t="str">
        <f t="shared" si="20"/>
        <v>YES</v>
      </c>
      <c r="N299" s="9" t="str">
        <f t="shared" si="21"/>
        <v>YES</v>
      </c>
      <c r="O299" s="9">
        <f t="shared" si="22"/>
        <v>0.99889834317048942</v>
      </c>
      <c r="P299" s="9" t="str">
        <f t="shared" si="24"/>
        <v>YES</v>
      </c>
      <c r="Q299" s="9" t="s">
        <v>4658</v>
      </c>
      <c r="R299" s="30" t="s">
        <v>4658</v>
      </c>
      <c r="T299" t="s">
        <v>5152</v>
      </c>
      <c r="U299">
        <v>237</v>
      </c>
      <c r="V299" t="s">
        <v>2534</v>
      </c>
      <c r="W299">
        <v>4</v>
      </c>
      <c r="X299">
        <v>4</v>
      </c>
      <c r="Y299">
        <v>2</v>
      </c>
      <c r="Z299">
        <v>4</v>
      </c>
      <c r="AA299">
        <v>171671196.26899999</v>
      </c>
      <c r="AB299">
        <v>55009.726930199999</v>
      </c>
      <c r="AC299">
        <v>569540.67351700005</v>
      </c>
      <c r="AD299">
        <v>982552.83610199997</v>
      </c>
      <c r="AE299" t="s">
        <v>5153</v>
      </c>
      <c r="AF299" t="s">
        <v>2533</v>
      </c>
      <c r="AG299" t="s">
        <v>4723</v>
      </c>
      <c r="AH299" t="str">
        <f t="shared" si="23"/>
        <v>04013237</v>
      </c>
      <c r="AJ299" t="s">
        <v>4723</v>
      </c>
      <c r="AK299" t="s">
        <v>9034</v>
      </c>
      <c r="AL299" t="s">
        <v>5153</v>
      </c>
    </row>
    <row r="300" spans="1:38" x14ac:dyDescent="0.25">
      <c r="A300">
        <v>1054349</v>
      </c>
      <c r="B300">
        <v>6.2929170000000001</v>
      </c>
      <c r="C300" t="s">
        <v>2537</v>
      </c>
      <c r="D300" t="s">
        <v>4723</v>
      </c>
      <c r="E300" t="s">
        <v>4756</v>
      </c>
      <c r="F300" t="s">
        <v>1367</v>
      </c>
      <c r="G300" t="s">
        <v>4758</v>
      </c>
      <c r="H300" t="s">
        <v>2538</v>
      </c>
      <c r="I300" t="s">
        <v>4760</v>
      </c>
      <c r="J300">
        <v>4620</v>
      </c>
      <c r="K300" s="34" t="s">
        <v>9035</v>
      </c>
      <c r="M300" s="29" t="str">
        <f t="shared" si="20"/>
        <v>YES</v>
      </c>
      <c r="N300" s="9" t="str">
        <f t="shared" si="21"/>
        <v>YES</v>
      </c>
      <c r="O300" s="9">
        <f t="shared" si="22"/>
        <v>1.0039325266808354</v>
      </c>
      <c r="P300" s="9" t="str">
        <f t="shared" si="24"/>
        <v>YES</v>
      </c>
      <c r="Q300" s="9" t="s">
        <v>4658</v>
      </c>
      <c r="R300" s="30" t="s">
        <v>4658</v>
      </c>
      <c r="T300" t="s">
        <v>5154</v>
      </c>
      <c r="U300">
        <v>238</v>
      </c>
      <c r="V300" t="s">
        <v>2538</v>
      </c>
      <c r="W300">
        <v>4</v>
      </c>
      <c r="X300">
        <v>12</v>
      </c>
      <c r="Y300">
        <v>2</v>
      </c>
      <c r="Z300">
        <v>4</v>
      </c>
      <c r="AA300">
        <v>174749251.19999999</v>
      </c>
      <c r="AB300">
        <v>66136.935458699998</v>
      </c>
      <c r="AC300">
        <v>574727.54117800004</v>
      </c>
      <c r="AD300">
        <v>935817.78645400004</v>
      </c>
      <c r="AE300" t="s">
        <v>5155</v>
      </c>
      <c r="AF300" t="s">
        <v>2537</v>
      </c>
      <c r="AG300" t="s">
        <v>4723</v>
      </c>
      <c r="AH300" t="str">
        <f t="shared" si="23"/>
        <v>04013238</v>
      </c>
      <c r="AJ300" t="s">
        <v>4723</v>
      </c>
      <c r="AK300" t="s">
        <v>9035</v>
      </c>
      <c r="AL300" t="s">
        <v>5155</v>
      </c>
    </row>
    <row r="301" spans="1:38" x14ac:dyDescent="0.25">
      <c r="A301">
        <v>1054389</v>
      </c>
      <c r="B301">
        <v>9.0103360000000006</v>
      </c>
      <c r="C301" t="s">
        <v>2561</v>
      </c>
      <c r="D301" t="s">
        <v>4723</v>
      </c>
      <c r="E301" t="s">
        <v>4756</v>
      </c>
      <c r="F301" t="s">
        <v>1367</v>
      </c>
      <c r="G301" t="s">
        <v>4758</v>
      </c>
      <c r="H301" t="s">
        <v>2562</v>
      </c>
      <c r="I301" t="s">
        <v>4760</v>
      </c>
      <c r="J301">
        <v>5375</v>
      </c>
      <c r="K301" s="34" t="s">
        <v>9036</v>
      </c>
      <c r="M301" s="29" t="str">
        <f t="shared" si="20"/>
        <v>NO</v>
      </c>
      <c r="N301" s="9" t="str">
        <f t="shared" si="21"/>
        <v>YES</v>
      </c>
      <c r="O301" s="9">
        <f t="shared" si="22"/>
        <v>1.001482349053249</v>
      </c>
      <c r="P301" s="9" t="str">
        <f t="shared" si="24"/>
        <v>YES</v>
      </c>
      <c r="Q301" s="9" t="s">
        <v>4658</v>
      </c>
      <c r="R301" s="30" t="s">
        <v>4658</v>
      </c>
      <c r="T301" t="s">
        <v>5156</v>
      </c>
      <c r="U301">
        <v>239</v>
      </c>
      <c r="V301" t="s">
        <v>2562</v>
      </c>
      <c r="W301">
        <v>4</v>
      </c>
      <c r="X301">
        <v>12</v>
      </c>
      <c r="Y301">
        <v>2</v>
      </c>
      <c r="Z301">
        <v>4</v>
      </c>
      <c r="AA301">
        <v>250821945.46900001</v>
      </c>
      <c r="AB301">
        <v>62692.501655400003</v>
      </c>
      <c r="AC301">
        <v>539369.76392599999</v>
      </c>
      <c r="AD301">
        <v>936554.39333400002</v>
      </c>
      <c r="AE301" t="s">
        <v>5157</v>
      </c>
      <c r="AF301" t="s">
        <v>8156</v>
      </c>
      <c r="AG301" t="s">
        <v>4723</v>
      </c>
      <c r="AH301" t="str">
        <f t="shared" si="23"/>
        <v>04013239</v>
      </c>
      <c r="AJ301" t="s">
        <v>4723</v>
      </c>
      <c r="AK301" t="s">
        <v>9036</v>
      </c>
      <c r="AL301" t="s">
        <v>5157</v>
      </c>
    </row>
    <row r="302" spans="1:38" x14ac:dyDescent="0.25">
      <c r="A302">
        <v>1042425</v>
      </c>
      <c r="B302">
        <v>0.68204100000000001</v>
      </c>
      <c r="C302" t="s">
        <v>2392</v>
      </c>
      <c r="D302" t="s">
        <v>4723</v>
      </c>
      <c r="E302" t="s">
        <v>4756</v>
      </c>
      <c r="F302" t="s">
        <v>6297</v>
      </c>
      <c r="G302" t="s">
        <v>4758</v>
      </c>
      <c r="H302" t="s">
        <v>2393</v>
      </c>
      <c r="I302" t="s">
        <v>4760</v>
      </c>
      <c r="J302">
        <v>3640</v>
      </c>
      <c r="K302" s="34" t="s">
        <v>9037</v>
      </c>
      <c r="M302" s="29" t="str">
        <f t="shared" si="20"/>
        <v>YES</v>
      </c>
      <c r="N302" s="9" t="str">
        <f t="shared" si="21"/>
        <v>YES</v>
      </c>
      <c r="O302" s="9">
        <f t="shared" si="22"/>
        <v>1.0068941935021893</v>
      </c>
      <c r="P302" s="9" t="str">
        <f t="shared" si="24"/>
        <v>YES</v>
      </c>
      <c r="Q302" s="9" t="s">
        <v>4658</v>
      </c>
      <c r="R302" s="30" t="s">
        <v>4658</v>
      </c>
      <c r="T302" t="s">
        <v>7492</v>
      </c>
      <c r="U302">
        <v>24</v>
      </c>
      <c r="V302" t="s">
        <v>2393</v>
      </c>
      <c r="W302">
        <v>4</v>
      </c>
      <c r="X302">
        <v>9</v>
      </c>
      <c r="Y302">
        <v>2</v>
      </c>
      <c r="Z302">
        <v>4</v>
      </c>
      <c r="AA302">
        <v>18884021.714600001</v>
      </c>
      <c r="AB302">
        <v>18810.834654900002</v>
      </c>
      <c r="AC302">
        <v>600519.70972200006</v>
      </c>
      <c r="AD302">
        <v>962731.27989699994</v>
      </c>
      <c r="AE302" t="s">
        <v>7493</v>
      </c>
      <c r="AF302" t="s">
        <v>2392</v>
      </c>
      <c r="AG302" t="s">
        <v>4723</v>
      </c>
      <c r="AH302" t="str">
        <f t="shared" si="23"/>
        <v>0401324</v>
      </c>
      <c r="AJ302" t="s">
        <v>4723</v>
      </c>
      <c r="AK302" t="s">
        <v>9037</v>
      </c>
      <c r="AL302" t="s">
        <v>7493</v>
      </c>
    </row>
    <row r="303" spans="1:38" x14ac:dyDescent="0.25">
      <c r="A303">
        <v>1070187</v>
      </c>
      <c r="B303">
        <v>1.2033050000000001</v>
      </c>
      <c r="C303" t="s">
        <v>2396</v>
      </c>
      <c r="D303" t="s">
        <v>4723</v>
      </c>
      <c r="E303" t="s">
        <v>4756</v>
      </c>
      <c r="F303" t="s">
        <v>6297</v>
      </c>
      <c r="G303" t="s">
        <v>4758</v>
      </c>
      <c r="H303" t="s">
        <v>2397</v>
      </c>
      <c r="I303" t="s">
        <v>4760</v>
      </c>
      <c r="J303">
        <v>3941</v>
      </c>
      <c r="K303" s="34" t="s">
        <v>9038</v>
      </c>
      <c r="M303" s="29" t="str">
        <f t="shared" si="20"/>
        <v>NO</v>
      </c>
      <c r="N303" s="9" t="str">
        <f t="shared" si="21"/>
        <v>YES</v>
      </c>
      <c r="O303" s="9">
        <f t="shared" si="22"/>
        <v>1.0080961785332387</v>
      </c>
      <c r="P303" s="9" t="str">
        <f t="shared" si="24"/>
        <v>YES</v>
      </c>
      <c r="Q303" s="9" t="s">
        <v>4658</v>
      </c>
      <c r="R303" s="30" t="s">
        <v>4658</v>
      </c>
      <c r="T303" t="s">
        <v>5158</v>
      </c>
      <c r="U303">
        <v>240</v>
      </c>
      <c r="V303" t="s">
        <v>2397</v>
      </c>
      <c r="W303">
        <v>4</v>
      </c>
      <c r="X303">
        <v>4</v>
      </c>
      <c r="Y303">
        <v>2</v>
      </c>
      <c r="Z303">
        <v>4</v>
      </c>
      <c r="AA303">
        <v>33276803.172499999</v>
      </c>
      <c r="AB303">
        <v>32523.0131497</v>
      </c>
      <c r="AC303">
        <v>596131.80839400005</v>
      </c>
      <c r="AD303">
        <v>976389.83265400003</v>
      </c>
      <c r="AE303" t="s">
        <v>5159</v>
      </c>
      <c r="AF303" t="s">
        <v>8157</v>
      </c>
      <c r="AG303" t="s">
        <v>4723</v>
      </c>
      <c r="AH303" t="str">
        <f t="shared" si="23"/>
        <v>04013240</v>
      </c>
      <c r="AJ303" t="s">
        <v>4723</v>
      </c>
      <c r="AK303" t="s">
        <v>9038</v>
      </c>
      <c r="AL303" t="s">
        <v>5159</v>
      </c>
    </row>
    <row r="304" spans="1:38" x14ac:dyDescent="0.25">
      <c r="A304">
        <v>1070224</v>
      </c>
      <c r="B304">
        <v>0.58094400000000002</v>
      </c>
      <c r="C304" t="s">
        <v>2058</v>
      </c>
      <c r="D304" t="s">
        <v>4723</v>
      </c>
      <c r="E304" t="s">
        <v>4756</v>
      </c>
      <c r="F304" t="s">
        <v>1367</v>
      </c>
      <c r="G304" t="s">
        <v>1463</v>
      </c>
      <c r="H304" t="s">
        <v>2059</v>
      </c>
      <c r="I304" t="s">
        <v>4760</v>
      </c>
      <c r="J304">
        <v>4746</v>
      </c>
      <c r="K304" s="34" t="s">
        <v>9039</v>
      </c>
      <c r="M304" s="29" t="str">
        <f t="shared" si="20"/>
        <v>YES</v>
      </c>
      <c r="N304" s="9" t="str">
        <f t="shared" si="21"/>
        <v>YES</v>
      </c>
      <c r="O304" s="9">
        <f t="shared" si="22"/>
        <v>1.0014049538770615</v>
      </c>
      <c r="P304" s="9" t="str">
        <f t="shared" si="24"/>
        <v>YES</v>
      </c>
      <c r="Q304" s="9" t="s">
        <v>4658</v>
      </c>
      <c r="R304" s="30" t="s">
        <v>4658</v>
      </c>
      <c r="T304" t="s">
        <v>5160</v>
      </c>
      <c r="U304">
        <v>241</v>
      </c>
      <c r="V304" t="s">
        <v>2059</v>
      </c>
      <c r="W304">
        <v>4</v>
      </c>
      <c r="X304">
        <v>10</v>
      </c>
      <c r="Y304">
        <v>3</v>
      </c>
      <c r="Z304">
        <v>4</v>
      </c>
      <c r="AA304">
        <v>16173066.796700001</v>
      </c>
      <c r="AB304">
        <v>17480.9362535</v>
      </c>
      <c r="AC304">
        <v>632396.55200000003</v>
      </c>
      <c r="AD304">
        <v>931899.98473200004</v>
      </c>
      <c r="AE304" t="s">
        <v>5161</v>
      </c>
      <c r="AF304" t="s">
        <v>2058</v>
      </c>
      <c r="AG304" t="s">
        <v>4723</v>
      </c>
      <c r="AH304" t="str">
        <f t="shared" si="23"/>
        <v>04013241</v>
      </c>
      <c r="AJ304" t="s">
        <v>4723</v>
      </c>
      <c r="AK304" t="s">
        <v>9039</v>
      </c>
      <c r="AL304" t="s">
        <v>5161</v>
      </c>
    </row>
    <row r="305" spans="1:38" x14ac:dyDescent="0.25">
      <c r="A305">
        <v>1184144</v>
      </c>
      <c r="B305">
        <v>0.49575399999999997</v>
      </c>
      <c r="C305" t="s">
        <v>2024</v>
      </c>
      <c r="D305" t="s">
        <v>4723</v>
      </c>
      <c r="E305" t="s">
        <v>4756</v>
      </c>
      <c r="F305" t="s">
        <v>1367</v>
      </c>
      <c r="G305" t="s">
        <v>6400</v>
      </c>
      <c r="H305" t="s">
        <v>2025</v>
      </c>
      <c r="I305" t="s">
        <v>4760</v>
      </c>
      <c r="J305">
        <v>3102</v>
      </c>
      <c r="K305" s="34" t="s">
        <v>9040</v>
      </c>
      <c r="M305" s="29" t="str">
        <f t="shared" si="20"/>
        <v>YES</v>
      </c>
      <c r="N305" s="9" t="str">
        <f t="shared" si="21"/>
        <v>YES</v>
      </c>
      <c r="O305" s="9">
        <f t="shared" si="22"/>
        <v>1.0014167661400653</v>
      </c>
      <c r="P305" s="9" t="str">
        <f t="shared" si="24"/>
        <v>YES</v>
      </c>
      <c r="Q305" s="9" t="s">
        <v>4658</v>
      </c>
      <c r="R305" s="30" t="s">
        <v>4658</v>
      </c>
      <c r="T305" t="s">
        <v>5162</v>
      </c>
      <c r="U305">
        <v>242</v>
      </c>
      <c r="V305" t="s">
        <v>2025</v>
      </c>
      <c r="W305">
        <v>4</v>
      </c>
      <c r="X305">
        <v>10</v>
      </c>
      <c r="Y305">
        <v>2</v>
      </c>
      <c r="Z305">
        <v>4</v>
      </c>
      <c r="AA305">
        <v>13801275.134299999</v>
      </c>
      <c r="AB305">
        <v>15767.427770599999</v>
      </c>
      <c r="AC305">
        <v>620524.64661299996</v>
      </c>
      <c r="AD305">
        <v>935422.93118299998</v>
      </c>
      <c r="AE305" t="s">
        <v>5163</v>
      </c>
      <c r="AF305" t="s">
        <v>2024</v>
      </c>
      <c r="AG305" t="s">
        <v>4723</v>
      </c>
      <c r="AH305" t="str">
        <f t="shared" si="23"/>
        <v>04013242</v>
      </c>
      <c r="AJ305" t="s">
        <v>4723</v>
      </c>
      <c r="AK305" t="s">
        <v>9040</v>
      </c>
      <c r="AL305" t="s">
        <v>5163</v>
      </c>
    </row>
    <row r="306" spans="1:38" x14ac:dyDescent="0.25">
      <c r="A306">
        <v>1183818</v>
      </c>
      <c r="B306">
        <v>0.46569300000000002</v>
      </c>
      <c r="C306" t="s">
        <v>2166</v>
      </c>
      <c r="D306" t="s">
        <v>4723</v>
      </c>
      <c r="E306" t="s">
        <v>4756</v>
      </c>
      <c r="F306" t="s">
        <v>1367</v>
      </c>
      <c r="G306" t="s">
        <v>1463</v>
      </c>
      <c r="H306" t="s">
        <v>2167</v>
      </c>
      <c r="I306" t="s">
        <v>4760</v>
      </c>
      <c r="J306">
        <v>4361</v>
      </c>
      <c r="K306" s="34" t="s">
        <v>9041</v>
      </c>
      <c r="M306" s="29" t="str">
        <f t="shared" si="20"/>
        <v>YES</v>
      </c>
      <c r="N306" s="9" t="str">
        <f t="shared" si="21"/>
        <v>YES</v>
      </c>
      <c r="O306" s="9">
        <f t="shared" si="22"/>
        <v>0.98139727082344375</v>
      </c>
      <c r="P306" s="9" t="str">
        <f t="shared" si="24"/>
        <v>YES</v>
      </c>
      <c r="Q306" s="9" t="s">
        <v>4658</v>
      </c>
      <c r="R306" s="30" t="s">
        <v>4658</v>
      </c>
      <c r="T306" t="s">
        <v>5164</v>
      </c>
      <c r="U306">
        <v>243</v>
      </c>
      <c r="V306" t="s">
        <v>2167</v>
      </c>
      <c r="W306">
        <v>5</v>
      </c>
      <c r="X306">
        <v>15</v>
      </c>
      <c r="Y306">
        <v>4</v>
      </c>
      <c r="Z306">
        <v>5</v>
      </c>
      <c r="AA306">
        <v>13228868.7947</v>
      </c>
      <c r="AB306">
        <v>20403.342293999998</v>
      </c>
      <c r="AC306">
        <v>667964.61481000006</v>
      </c>
      <c r="AD306">
        <v>899908.14965699997</v>
      </c>
      <c r="AE306" t="s">
        <v>5165</v>
      </c>
      <c r="AF306" t="s">
        <v>2166</v>
      </c>
      <c r="AG306" t="s">
        <v>4723</v>
      </c>
      <c r="AH306" t="str">
        <f t="shared" si="23"/>
        <v>04013243</v>
      </c>
      <c r="AJ306" t="s">
        <v>4723</v>
      </c>
      <c r="AK306" t="s">
        <v>9041</v>
      </c>
      <c r="AL306" t="s">
        <v>5165</v>
      </c>
    </row>
    <row r="307" spans="1:38" x14ac:dyDescent="0.25">
      <c r="A307">
        <v>229789</v>
      </c>
      <c r="B307">
        <v>0.56154300000000001</v>
      </c>
      <c r="C307" t="s">
        <v>2476</v>
      </c>
      <c r="D307" t="s">
        <v>4723</v>
      </c>
      <c r="E307" t="s">
        <v>4756</v>
      </c>
      <c r="F307" t="s">
        <v>6297</v>
      </c>
      <c r="G307" t="s">
        <v>2348</v>
      </c>
      <c r="H307" t="s">
        <v>2477</v>
      </c>
      <c r="I307" t="s">
        <v>4760</v>
      </c>
      <c r="J307">
        <v>1545</v>
      </c>
      <c r="K307" s="34" t="s">
        <v>9042</v>
      </c>
      <c r="M307" s="29" t="str">
        <f t="shared" si="20"/>
        <v>YES</v>
      </c>
      <c r="N307" s="9" t="str">
        <f t="shared" si="21"/>
        <v>YES</v>
      </c>
      <c r="O307" s="9">
        <f t="shared" si="22"/>
        <v>1.0143580398956262</v>
      </c>
      <c r="P307" s="9" t="str">
        <f t="shared" si="24"/>
        <v>YES</v>
      </c>
      <c r="Q307" s="9" t="s">
        <v>4658</v>
      </c>
      <c r="R307" s="30" t="s">
        <v>4658</v>
      </c>
      <c r="T307" t="s">
        <v>5166</v>
      </c>
      <c r="U307">
        <v>244</v>
      </c>
      <c r="V307" t="s">
        <v>2477</v>
      </c>
      <c r="W307">
        <v>4</v>
      </c>
      <c r="X307">
        <v>4</v>
      </c>
      <c r="Y307">
        <v>2</v>
      </c>
      <c r="Z307">
        <v>4</v>
      </c>
      <c r="AA307">
        <v>15433328.0316</v>
      </c>
      <c r="AB307">
        <v>20171.8001592</v>
      </c>
      <c r="AC307">
        <v>593720.94742400001</v>
      </c>
      <c r="AD307">
        <v>968648.27190099994</v>
      </c>
      <c r="AE307" t="s">
        <v>5167</v>
      </c>
      <c r="AF307" t="s">
        <v>2476</v>
      </c>
      <c r="AG307" t="s">
        <v>4723</v>
      </c>
      <c r="AH307" t="str">
        <f t="shared" si="23"/>
        <v>04013244</v>
      </c>
      <c r="AJ307" t="s">
        <v>4723</v>
      </c>
      <c r="AK307" t="s">
        <v>9042</v>
      </c>
      <c r="AL307" t="s">
        <v>5167</v>
      </c>
    </row>
    <row r="308" spans="1:38" x14ac:dyDescent="0.25">
      <c r="A308">
        <v>1062733</v>
      </c>
      <c r="B308">
        <v>0.81466400000000005</v>
      </c>
      <c r="C308" t="s">
        <v>2735</v>
      </c>
      <c r="D308" t="s">
        <v>4723</v>
      </c>
      <c r="E308" t="s">
        <v>4756</v>
      </c>
      <c r="F308" t="s">
        <v>1367</v>
      </c>
      <c r="G308" t="s">
        <v>1463</v>
      </c>
      <c r="H308" t="s">
        <v>2736</v>
      </c>
      <c r="I308" t="s">
        <v>4760</v>
      </c>
      <c r="J308">
        <v>5627</v>
      </c>
      <c r="K308" s="34" t="s">
        <v>9043</v>
      </c>
      <c r="M308" s="29" t="str">
        <f t="shared" si="20"/>
        <v>YES</v>
      </c>
      <c r="N308" s="9" t="str">
        <f t="shared" si="21"/>
        <v>YES</v>
      </c>
      <c r="O308" s="9">
        <f t="shared" si="22"/>
        <v>1.0149821796452487</v>
      </c>
      <c r="P308" s="9" t="str">
        <f t="shared" si="24"/>
        <v>YES</v>
      </c>
      <c r="Q308" s="9" t="s">
        <v>4658</v>
      </c>
      <c r="R308" s="30" t="s">
        <v>4658</v>
      </c>
      <c r="T308" t="s">
        <v>5168</v>
      </c>
      <c r="U308">
        <v>245</v>
      </c>
      <c r="V308" t="s">
        <v>2736</v>
      </c>
      <c r="W308">
        <v>5</v>
      </c>
      <c r="X308">
        <v>14</v>
      </c>
      <c r="Y308">
        <v>4</v>
      </c>
      <c r="Z308">
        <v>5</v>
      </c>
      <c r="AA308">
        <v>22376283.3605</v>
      </c>
      <c r="AB308">
        <v>19179.501967699998</v>
      </c>
      <c r="AC308">
        <v>660315.53065800003</v>
      </c>
      <c r="AD308">
        <v>893710.60719500005</v>
      </c>
      <c r="AE308" t="s">
        <v>5169</v>
      </c>
      <c r="AF308" t="s">
        <v>2735</v>
      </c>
      <c r="AG308" t="s">
        <v>4723</v>
      </c>
      <c r="AH308" t="str">
        <f t="shared" si="23"/>
        <v>04013245</v>
      </c>
      <c r="AJ308" t="s">
        <v>4723</v>
      </c>
      <c r="AK308" t="s">
        <v>9043</v>
      </c>
      <c r="AL308" t="s">
        <v>5169</v>
      </c>
    </row>
    <row r="309" spans="1:38" x14ac:dyDescent="0.25">
      <c r="A309">
        <v>223118</v>
      </c>
      <c r="B309">
        <v>0.60255199999999998</v>
      </c>
      <c r="C309" t="s">
        <v>6333</v>
      </c>
      <c r="D309" t="s">
        <v>4723</v>
      </c>
      <c r="E309" t="s">
        <v>4756</v>
      </c>
      <c r="F309" t="s">
        <v>1367</v>
      </c>
      <c r="G309" t="s">
        <v>1463</v>
      </c>
      <c r="H309" t="s">
        <v>6334</v>
      </c>
      <c r="I309" t="s">
        <v>4760</v>
      </c>
      <c r="J309">
        <v>2517</v>
      </c>
      <c r="K309" s="34" t="s">
        <v>9044</v>
      </c>
      <c r="M309" s="29" t="str">
        <f t="shared" si="20"/>
        <v>YES</v>
      </c>
      <c r="N309" s="9" t="str">
        <f t="shared" si="21"/>
        <v>YES</v>
      </c>
      <c r="O309" s="9">
        <f t="shared" si="22"/>
        <v>0.99878014298059858</v>
      </c>
      <c r="P309" s="9" t="str">
        <f t="shared" si="24"/>
        <v>YES</v>
      </c>
      <c r="Q309" s="9" t="s">
        <v>4658</v>
      </c>
      <c r="R309" s="30" t="s">
        <v>4658</v>
      </c>
      <c r="T309" t="s">
        <v>5170</v>
      </c>
      <c r="U309">
        <v>246</v>
      </c>
      <c r="V309" t="s">
        <v>6334</v>
      </c>
      <c r="W309">
        <v>3</v>
      </c>
      <c r="X309">
        <v>6</v>
      </c>
      <c r="Y309">
        <v>3</v>
      </c>
      <c r="Z309">
        <v>3</v>
      </c>
      <c r="AA309">
        <v>16818702.088599999</v>
      </c>
      <c r="AB309">
        <v>18177.5668272</v>
      </c>
      <c r="AC309">
        <v>660139.16685399995</v>
      </c>
      <c r="AD309">
        <v>948268.258623</v>
      </c>
      <c r="AE309" t="s">
        <v>5171</v>
      </c>
      <c r="AF309" t="s">
        <v>6333</v>
      </c>
      <c r="AG309" t="s">
        <v>4723</v>
      </c>
      <c r="AH309" t="str">
        <f t="shared" si="23"/>
        <v>04013246</v>
      </c>
      <c r="AJ309" t="s">
        <v>4723</v>
      </c>
      <c r="AK309" t="s">
        <v>9044</v>
      </c>
      <c r="AL309" t="s">
        <v>5171</v>
      </c>
    </row>
    <row r="310" spans="1:38" x14ac:dyDescent="0.25">
      <c r="A310">
        <v>1207037</v>
      </c>
      <c r="B310">
        <v>0.74606399999999995</v>
      </c>
      <c r="C310" t="s">
        <v>2096</v>
      </c>
      <c r="D310" t="s">
        <v>4723</v>
      </c>
      <c r="E310" t="s">
        <v>4756</v>
      </c>
      <c r="F310" t="s">
        <v>1367</v>
      </c>
      <c r="G310" t="s">
        <v>1463</v>
      </c>
      <c r="H310" t="s">
        <v>2097</v>
      </c>
      <c r="I310" t="s">
        <v>4760</v>
      </c>
      <c r="J310">
        <v>5663</v>
      </c>
      <c r="K310" s="34" t="s">
        <v>9045</v>
      </c>
      <c r="M310" s="29" t="str">
        <f t="shared" si="20"/>
        <v>YES</v>
      </c>
      <c r="N310" s="9" t="str">
        <f t="shared" si="21"/>
        <v>YES</v>
      </c>
      <c r="O310" s="9">
        <f t="shared" si="22"/>
        <v>0.99238321835445154</v>
      </c>
      <c r="P310" s="9" t="str">
        <f t="shared" si="24"/>
        <v>YES</v>
      </c>
      <c r="Q310" s="9" t="s">
        <v>4658</v>
      </c>
      <c r="R310" s="30" t="s">
        <v>4658</v>
      </c>
      <c r="T310" t="s">
        <v>5172</v>
      </c>
      <c r="U310">
        <v>247</v>
      </c>
      <c r="V310" t="s">
        <v>2097</v>
      </c>
      <c r="W310">
        <v>3</v>
      </c>
      <c r="X310">
        <v>15</v>
      </c>
      <c r="Y310">
        <v>3</v>
      </c>
      <c r="Z310">
        <v>3</v>
      </c>
      <c r="AA310">
        <v>20958708.524</v>
      </c>
      <c r="AB310">
        <v>19143.183958500002</v>
      </c>
      <c r="AC310">
        <v>642260.39367599995</v>
      </c>
      <c r="AD310">
        <v>928876.34139399999</v>
      </c>
      <c r="AE310" t="s">
        <v>5173</v>
      </c>
      <c r="AF310" t="s">
        <v>2096</v>
      </c>
      <c r="AG310" t="s">
        <v>4723</v>
      </c>
      <c r="AH310" t="str">
        <f t="shared" si="23"/>
        <v>04013247</v>
      </c>
      <c r="AJ310" t="s">
        <v>4723</v>
      </c>
      <c r="AK310" t="s">
        <v>9045</v>
      </c>
      <c r="AL310" t="s">
        <v>5173</v>
      </c>
    </row>
    <row r="311" spans="1:38" x14ac:dyDescent="0.25">
      <c r="A311">
        <v>207575</v>
      </c>
      <c r="B311">
        <v>0.51409400000000005</v>
      </c>
      <c r="C311" t="s">
        <v>6321</v>
      </c>
      <c r="D311" t="s">
        <v>4723</v>
      </c>
      <c r="E311" t="s">
        <v>4756</v>
      </c>
      <c r="F311" t="s">
        <v>1367</v>
      </c>
      <c r="G311" t="s">
        <v>1463</v>
      </c>
      <c r="H311" t="s">
        <v>6322</v>
      </c>
      <c r="I311" t="s">
        <v>4760</v>
      </c>
      <c r="J311">
        <v>2873</v>
      </c>
      <c r="K311" s="34" t="s">
        <v>9046</v>
      </c>
      <c r="M311" s="29" t="str">
        <f t="shared" si="20"/>
        <v>YES</v>
      </c>
      <c r="N311" s="9" t="str">
        <f t="shared" si="21"/>
        <v>YES</v>
      </c>
      <c r="O311" s="9">
        <f t="shared" si="22"/>
        <v>0.99814520821996544</v>
      </c>
      <c r="P311" s="9" t="str">
        <f t="shared" si="24"/>
        <v>YES</v>
      </c>
      <c r="Q311" s="9" t="s">
        <v>4658</v>
      </c>
      <c r="R311" s="30" t="s">
        <v>4658</v>
      </c>
      <c r="T311" t="s">
        <v>5174</v>
      </c>
      <c r="U311">
        <v>248</v>
      </c>
      <c r="V311" t="s">
        <v>6322</v>
      </c>
      <c r="W311">
        <v>3</v>
      </c>
      <c r="X311">
        <v>11</v>
      </c>
      <c r="Y311">
        <v>3</v>
      </c>
      <c r="Z311">
        <v>3</v>
      </c>
      <c r="AA311">
        <v>14358750.6623</v>
      </c>
      <c r="AB311">
        <v>15720.7554268</v>
      </c>
      <c r="AC311">
        <v>657320.86293399998</v>
      </c>
      <c r="AD311">
        <v>930143.98658000003</v>
      </c>
      <c r="AE311" t="s">
        <v>5175</v>
      </c>
      <c r="AF311" t="s">
        <v>6321</v>
      </c>
      <c r="AG311" t="s">
        <v>4723</v>
      </c>
      <c r="AH311" t="str">
        <f t="shared" si="23"/>
        <v>04013248</v>
      </c>
      <c r="AJ311" t="s">
        <v>4723</v>
      </c>
      <c r="AK311" t="s">
        <v>9046</v>
      </c>
      <c r="AL311" t="s">
        <v>5175</v>
      </c>
    </row>
    <row r="312" spans="1:38" x14ac:dyDescent="0.25">
      <c r="A312">
        <v>1206908</v>
      </c>
      <c r="B312">
        <v>0.62171900000000002</v>
      </c>
      <c r="C312" t="s">
        <v>2437</v>
      </c>
      <c r="D312" t="s">
        <v>4723</v>
      </c>
      <c r="E312" t="s">
        <v>4756</v>
      </c>
      <c r="F312" t="s">
        <v>1367</v>
      </c>
      <c r="G312" t="s">
        <v>4758</v>
      </c>
      <c r="H312" t="s">
        <v>2438</v>
      </c>
      <c r="I312" t="s">
        <v>4760</v>
      </c>
      <c r="J312">
        <v>1597</v>
      </c>
      <c r="K312" s="34" t="s">
        <v>9047</v>
      </c>
      <c r="M312" s="29" t="str">
        <f t="shared" si="20"/>
        <v>YES</v>
      </c>
      <c r="N312" s="9" t="str">
        <f t="shared" si="21"/>
        <v>YES</v>
      </c>
      <c r="O312" s="9">
        <f t="shared" si="22"/>
        <v>0.99573143686618182</v>
      </c>
      <c r="P312" s="9" t="str">
        <f t="shared" si="24"/>
        <v>YES</v>
      </c>
      <c r="Q312" s="9" t="s">
        <v>4658</v>
      </c>
      <c r="R312" s="30" t="s">
        <v>4658</v>
      </c>
      <c r="T312" t="s">
        <v>5176</v>
      </c>
      <c r="U312">
        <v>249</v>
      </c>
      <c r="V312" t="s">
        <v>2438</v>
      </c>
      <c r="W312">
        <v>4</v>
      </c>
      <c r="X312">
        <v>9</v>
      </c>
      <c r="Y312">
        <v>2</v>
      </c>
      <c r="Z312">
        <v>4</v>
      </c>
      <c r="AA312">
        <v>17406833.1358</v>
      </c>
      <c r="AB312">
        <v>20088.9882163</v>
      </c>
      <c r="AC312">
        <v>593137.35008400003</v>
      </c>
      <c r="AD312">
        <v>944964.82681300002</v>
      </c>
      <c r="AE312" t="s">
        <v>5177</v>
      </c>
      <c r="AF312" t="s">
        <v>2437</v>
      </c>
      <c r="AG312" t="s">
        <v>4723</v>
      </c>
      <c r="AH312" t="str">
        <f t="shared" si="23"/>
        <v>04013249</v>
      </c>
      <c r="AJ312" t="s">
        <v>4723</v>
      </c>
      <c r="AK312" t="s">
        <v>9047</v>
      </c>
      <c r="AL312" t="s">
        <v>5177</v>
      </c>
    </row>
    <row r="313" spans="1:38" x14ac:dyDescent="0.25">
      <c r="A313">
        <v>1062354</v>
      </c>
      <c r="B313">
        <v>3.7390669999999999</v>
      </c>
      <c r="C313" t="s">
        <v>3814</v>
      </c>
      <c r="D313" t="s">
        <v>4723</v>
      </c>
      <c r="E313" t="s">
        <v>4756</v>
      </c>
      <c r="F313" t="s">
        <v>2297</v>
      </c>
      <c r="G313" t="s">
        <v>4758</v>
      </c>
      <c r="H313" t="s">
        <v>3815</v>
      </c>
      <c r="I313" t="s">
        <v>4760</v>
      </c>
      <c r="J313">
        <v>5700</v>
      </c>
      <c r="K313" s="34" t="s">
        <v>9048</v>
      </c>
      <c r="M313" s="29" t="str">
        <f t="shared" si="20"/>
        <v>YES</v>
      </c>
      <c r="N313" s="9" t="str">
        <f t="shared" si="21"/>
        <v>YES</v>
      </c>
      <c r="O313" s="9">
        <f t="shared" si="22"/>
        <v>1.0105620774542168</v>
      </c>
      <c r="P313" s="9" t="str">
        <f t="shared" si="24"/>
        <v>YES</v>
      </c>
      <c r="Q313" s="9" t="s">
        <v>4658</v>
      </c>
      <c r="R313" s="30" t="s">
        <v>4658</v>
      </c>
      <c r="T313" t="s">
        <v>4614</v>
      </c>
      <c r="U313">
        <v>25</v>
      </c>
      <c r="V313" t="s">
        <v>3815</v>
      </c>
      <c r="W313">
        <v>1</v>
      </c>
      <c r="X313">
        <v>21</v>
      </c>
      <c r="Y313">
        <v>6</v>
      </c>
      <c r="Z313">
        <v>1</v>
      </c>
      <c r="AA313">
        <v>103149730.015</v>
      </c>
      <c r="AB313">
        <v>50001.220826700002</v>
      </c>
      <c r="AC313">
        <v>742689.25296099996</v>
      </c>
      <c r="AD313">
        <v>818833.25149399997</v>
      </c>
      <c r="AE313" t="s">
        <v>7494</v>
      </c>
      <c r="AF313" t="s">
        <v>3814</v>
      </c>
      <c r="AG313" t="s">
        <v>4723</v>
      </c>
      <c r="AH313" t="str">
        <f t="shared" si="23"/>
        <v>0401325</v>
      </c>
      <c r="AJ313" t="s">
        <v>4723</v>
      </c>
      <c r="AK313" t="s">
        <v>9048</v>
      </c>
      <c r="AL313" t="s">
        <v>7494</v>
      </c>
    </row>
    <row r="314" spans="1:38" x14ac:dyDescent="0.25">
      <c r="A314">
        <v>258002</v>
      </c>
      <c r="B314">
        <v>2.7246260000000002</v>
      </c>
      <c r="C314" t="s">
        <v>2412</v>
      </c>
      <c r="D314" t="s">
        <v>4723</v>
      </c>
      <c r="E314" t="s">
        <v>4756</v>
      </c>
      <c r="F314" t="s">
        <v>1367</v>
      </c>
      <c r="G314" t="s">
        <v>4758</v>
      </c>
      <c r="H314" t="s">
        <v>2413</v>
      </c>
      <c r="I314" t="s">
        <v>4760</v>
      </c>
      <c r="J314">
        <v>10457</v>
      </c>
      <c r="K314" s="34" t="s">
        <v>9049</v>
      </c>
      <c r="M314" s="29" t="str">
        <f t="shared" si="20"/>
        <v>YES</v>
      </c>
      <c r="N314" s="9" t="str">
        <f t="shared" si="21"/>
        <v>YES</v>
      </c>
      <c r="O314" s="9">
        <f t="shared" si="22"/>
        <v>1.0130467423692446</v>
      </c>
      <c r="P314" s="9" t="str">
        <f t="shared" si="24"/>
        <v>YES</v>
      </c>
      <c r="Q314" s="9" t="s">
        <v>4658</v>
      </c>
      <c r="R314" s="30" t="s">
        <v>4658</v>
      </c>
      <c r="T314" t="s">
        <v>5178</v>
      </c>
      <c r="U314">
        <v>250</v>
      </c>
      <c r="V314" t="s">
        <v>2413</v>
      </c>
      <c r="W314">
        <v>4</v>
      </c>
      <c r="X314">
        <v>12</v>
      </c>
      <c r="Y314">
        <v>2</v>
      </c>
      <c r="Z314">
        <v>4</v>
      </c>
      <c r="AA314">
        <v>74979969.1382</v>
      </c>
      <c r="AB314">
        <v>39439.617664600002</v>
      </c>
      <c r="AC314">
        <v>576731.81361800001</v>
      </c>
      <c r="AD314">
        <v>952548.53500799998</v>
      </c>
      <c r="AE314" t="s">
        <v>5179</v>
      </c>
      <c r="AF314" t="s">
        <v>2412</v>
      </c>
      <c r="AG314" t="s">
        <v>4723</v>
      </c>
      <c r="AH314" t="str">
        <f t="shared" si="23"/>
        <v>04013250</v>
      </c>
      <c r="AJ314" t="s">
        <v>4723</v>
      </c>
      <c r="AK314" t="s">
        <v>9049</v>
      </c>
      <c r="AL314" t="s">
        <v>5179</v>
      </c>
    </row>
    <row r="315" spans="1:38" x14ac:dyDescent="0.25">
      <c r="A315">
        <v>1062109</v>
      </c>
      <c r="B315">
        <v>3.0832760000000001</v>
      </c>
      <c r="C315" t="s">
        <v>3022</v>
      </c>
      <c r="D315" t="s">
        <v>4723</v>
      </c>
      <c r="E315" t="s">
        <v>4756</v>
      </c>
      <c r="F315" t="s">
        <v>1367</v>
      </c>
      <c r="G315" t="s">
        <v>1463</v>
      </c>
      <c r="H315" t="s">
        <v>3023</v>
      </c>
      <c r="I315" t="s">
        <v>4760</v>
      </c>
      <c r="J315">
        <v>4303</v>
      </c>
      <c r="K315" s="34" t="s">
        <v>9050</v>
      </c>
      <c r="M315" s="29" t="str">
        <f t="shared" si="20"/>
        <v>NO</v>
      </c>
      <c r="N315" s="9" t="str">
        <f t="shared" si="21"/>
        <v>YES</v>
      </c>
      <c r="O315" s="9">
        <f t="shared" si="22"/>
        <v>1.0009187265343091</v>
      </c>
      <c r="P315" s="9" t="str">
        <f t="shared" si="24"/>
        <v>YES</v>
      </c>
      <c r="Q315" s="9" t="s">
        <v>4658</v>
      </c>
      <c r="R315" s="30" t="s">
        <v>4658</v>
      </c>
      <c r="T315" t="s">
        <v>5180</v>
      </c>
      <c r="U315">
        <v>251</v>
      </c>
      <c r="V315" t="s">
        <v>3023</v>
      </c>
      <c r="W315">
        <v>3</v>
      </c>
      <c r="X315">
        <v>6</v>
      </c>
      <c r="Y315">
        <v>3</v>
      </c>
      <c r="Z315">
        <v>3</v>
      </c>
      <c r="AA315">
        <v>85877903.329899997</v>
      </c>
      <c r="AB315">
        <v>40370.4593446</v>
      </c>
      <c r="AC315">
        <v>659313.80339200003</v>
      </c>
      <c r="AD315">
        <v>975419.79332599998</v>
      </c>
      <c r="AE315" t="s">
        <v>5181</v>
      </c>
      <c r="AF315" t="s">
        <v>8158</v>
      </c>
      <c r="AG315" t="s">
        <v>4723</v>
      </c>
      <c r="AH315" t="str">
        <f t="shared" si="23"/>
        <v>04013251</v>
      </c>
      <c r="AJ315" t="s">
        <v>4723</v>
      </c>
      <c r="AK315" t="s">
        <v>9050</v>
      </c>
      <c r="AL315" t="s">
        <v>5181</v>
      </c>
    </row>
    <row r="316" spans="1:38" x14ac:dyDescent="0.25">
      <c r="A316">
        <v>1213501</v>
      </c>
      <c r="B316">
        <v>1.2547250000000001</v>
      </c>
      <c r="C316" t="s">
        <v>2686</v>
      </c>
      <c r="D316" t="s">
        <v>4723</v>
      </c>
      <c r="E316" t="s">
        <v>4756</v>
      </c>
      <c r="F316" t="s">
        <v>1367</v>
      </c>
      <c r="G316" t="s">
        <v>4758</v>
      </c>
      <c r="H316" t="s">
        <v>2687</v>
      </c>
      <c r="I316" t="s">
        <v>4760</v>
      </c>
      <c r="J316">
        <v>5324</v>
      </c>
      <c r="K316" s="34" t="s">
        <v>9051</v>
      </c>
      <c r="M316" s="29" t="str">
        <f t="shared" si="20"/>
        <v>YES</v>
      </c>
      <c r="N316" s="9" t="str">
        <f t="shared" si="21"/>
        <v>YES</v>
      </c>
      <c r="O316" s="9">
        <f t="shared" si="22"/>
        <v>1.0067650965162063</v>
      </c>
      <c r="P316" s="9" t="str">
        <f t="shared" si="24"/>
        <v>YES</v>
      </c>
      <c r="Q316" s="9" t="s">
        <v>4658</v>
      </c>
      <c r="R316" s="30" t="s">
        <v>4658</v>
      </c>
      <c r="T316" t="s">
        <v>5182</v>
      </c>
      <c r="U316">
        <v>252</v>
      </c>
      <c r="V316" t="s">
        <v>2687</v>
      </c>
      <c r="W316">
        <v>5</v>
      </c>
      <c r="X316">
        <v>16</v>
      </c>
      <c r="Y316">
        <v>4</v>
      </c>
      <c r="Z316">
        <v>5</v>
      </c>
      <c r="AA316">
        <v>34744674.364500001</v>
      </c>
      <c r="AB316">
        <v>23744.573457099999</v>
      </c>
      <c r="AC316">
        <v>678555.46358800004</v>
      </c>
      <c r="AD316">
        <v>873759.71117000002</v>
      </c>
      <c r="AE316" t="s">
        <v>5183</v>
      </c>
      <c r="AF316" t="s">
        <v>2686</v>
      </c>
      <c r="AG316" t="s">
        <v>4723</v>
      </c>
      <c r="AH316" t="str">
        <f t="shared" si="23"/>
        <v>04013252</v>
      </c>
      <c r="AJ316" t="s">
        <v>4723</v>
      </c>
      <c r="AK316" t="s">
        <v>9051</v>
      </c>
      <c r="AL316" t="s">
        <v>5183</v>
      </c>
    </row>
    <row r="317" spans="1:38" x14ac:dyDescent="0.25">
      <c r="A317">
        <v>222631</v>
      </c>
      <c r="B317">
        <v>0.51053700000000002</v>
      </c>
      <c r="C317" t="s">
        <v>2439</v>
      </c>
      <c r="D317" t="s">
        <v>4723</v>
      </c>
      <c r="E317" t="s">
        <v>4756</v>
      </c>
      <c r="F317" t="s">
        <v>1367</v>
      </c>
      <c r="G317" t="s">
        <v>2419</v>
      </c>
      <c r="H317" t="s">
        <v>2440</v>
      </c>
      <c r="I317" t="s">
        <v>4760</v>
      </c>
      <c r="J317">
        <v>1311</v>
      </c>
      <c r="K317" s="34" t="s">
        <v>9052</v>
      </c>
      <c r="M317" s="29" t="str">
        <f t="shared" si="20"/>
        <v>YES</v>
      </c>
      <c r="N317" s="9" t="str">
        <f t="shared" si="21"/>
        <v>YES</v>
      </c>
      <c r="O317" s="9">
        <f t="shared" si="22"/>
        <v>1.0080530470020752</v>
      </c>
      <c r="P317" s="9" t="str">
        <f t="shared" si="24"/>
        <v>YES</v>
      </c>
      <c r="Q317" s="9" t="s">
        <v>4658</v>
      </c>
      <c r="R317" s="30" t="s">
        <v>4658</v>
      </c>
      <c r="T317" t="s">
        <v>5184</v>
      </c>
      <c r="U317">
        <v>253</v>
      </c>
      <c r="V317" t="s">
        <v>2440</v>
      </c>
      <c r="W317">
        <v>4</v>
      </c>
      <c r="X317">
        <v>9</v>
      </c>
      <c r="Y317">
        <v>2</v>
      </c>
      <c r="Z317">
        <v>4</v>
      </c>
      <c r="AA317">
        <v>14119251.703199999</v>
      </c>
      <c r="AB317">
        <v>16881.9192477</v>
      </c>
      <c r="AC317">
        <v>591388.05164299998</v>
      </c>
      <c r="AD317">
        <v>950628.08046099998</v>
      </c>
      <c r="AE317" t="s">
        <v>5185</v>
      </c>
      <c r="AF317" t="s">
        <v>2439</v>
      </c>
      <c r="AG317" t="s">
        <v>4723</v>
      </c>
      <c r="AH317" t="str">
        <f t="shared" si="23"/>
        <v>04013253</v>
      </c>
      <c r="AJ317" t="s">
        <v>4723</v>
      </c>
      <c r="AK317" t="s">
        <v>9052</v>
      </c>
      <c r="AL317" t="s">
        <v>5185</v>
      </c>
    </row>
    <row r="318" spans="1:38" x14ac:dyDescent="0.25">
      <c r="A318">
        <v>1062376</v>
      </c>
      <c r="B318">
        <v>0.751799</v>
      </c>
      <c r="C318" t="s">
        <v>2775</v>
      </c>
      <c r="D318" t="s">
        <v>4723</v>
      </c>
      <c r="E318" t="s">
        <v>4756</v>
      </c>
      <c r="F318" t="s">
        <v>1367</v>
      </c>
      <c r="G318" t="s">
        <v>1463</v>
      </c>
      <c r="H318" t="s">
        <v>2776</v>
      </c>
      <c r="I318" t="s">
        <v>4760</v>
      </c>
      <c r="J318">
        <v>1726</v>
      </c>
      <c r="K318" s="34" t="s">
        <v>9053</v>
      </c>
      <c r="M318" s="29" t="str">
        <f t="shared" si="20"/>
        <v>YES</v>
      </c>
      <c r="N318" s="9" t="str">
        <f t="shared" si="21"/>
        <v>YES</v>
      </c>
      <c r="O318" s="9">
        <f t="shared" si="22"/>
        <v>1.0003722506521666</v>
      </c>
      <c r="P318" s="9" t="str">
        <f t="shared" si="24"/>
        <v>YES</v>
      </c>
      <c r="Q318" s="9" t="s">
        <v>4658</v>
      </c>
      <c r="R318" s="30" t="s">
        <v>4658</v>
      </c>
      <c r="T318" t="s">
        <v>5186</v>
      </c>
      <c r="U318">
        <v>254</v>
      </c>
      <c r="V318" t="s">
        <v>2776</v>
      </c>
      <c r="W318">
        <v>5</v>
      </c>
      <c r="X318">
        <v>15</v>
      </c>
      <c r="Y318">
        <v>4</v>
      </c>
      <c r="Z318">
        <v>5</v>
      </c>
      <c r="AA318">
        <v>20951154.160799999</v>
      </c>
      <c r="AB318">
        <v>21261.5742832</v>
      </c>
      <c r="AC318">
        <v>645415.77810999996</v>
      </c>
      <c r="AD318">
        <v>898411.77520999999</v>
      </c>
      <c r="AE318" t="s">
        <v>5187</v>
      </c>
      <c r="AF318" t="s">
        <v>2775</v>
      </c>
      <c r="AG318" t="s">
        <v>4723</v>
      </c>
      <c r="AH318" t="str">
        <f t="shared" si="23"/>
        <v>04013254</v>
      </c>
      <c r="AJ318" t="s">
        <v>4723</v>
      </c>
      <c r="AK318" t="s">
        <v>9053</v>
      </c>
      <c r="AL318" t="s">
        <v>5187</v>
      </c>
    </row>
    <row r="319" spans="1:38" x14ac:dyDescent="0.25">
      <c r="A319">
        <v>201762</v>
      </c>
      <c r="B319">
        <v>0.60646599999999995</v>
      </c>
      <c r="C319" t="s">
        <v>6331</v>
      </c>
      <c r="D319" t="s">
        <v>4723</v>
      </c>
      <c r="E319" t="s">
        <v>4756</v>
      </c>
      <c r="F319" t="s">
        <v>1367</v>
      </c>
      <c r="G319" t="s">
        <v>1463</v>
      </c>
      <c r="H319" t="s">
        <v>6332</v>
      </c>
      <c r="I319" t="s">
        <v>4760</v>
      </c>
      <c r="J319">
        <v>2493</v>
      </c>
      <c r="K319" s="34" t="s">
        <v>9054</v>
      </c>
      <c r="M319" s="29" t="str">
        <f t="shared" si="20"/>
        <v>YES</v>
      </c>
      <c r="N319" s="9" t="str">
        <f t="shared" si="21"/>
        <v>YES</v>
      </c>
      <c r="O319" s="9">
        <f t="shared" si="22"/>
        <v>0.99736025304712661</v>
      </c>
      <c r="P319" s="9" t="str">
        <f t="shared" si="24"/>
        <v>YES</v>
      </c>
      <c r="Q319" s="9" t="s">
        <v>4658</v>
      </c>
      <c r="R319" s="30" t="s">
        <v>4658</v>
      </c>
      <c r="T319" t="s">
        <v>5188</v>
      </c>
      <c r="U319">
        <v>255</v>
      </c>
      <c r="V319" t="s">
        <v>6332</v>
      </c>
      <c r="W319">
        <v>3</v>
      </c>
      <c r="X319">
        <v>11</v>
      </c>
      <c r="Y319">
        <v>3</v>
      </c>
      <c r="Z319">
        <v>3</v>
      </c>
      <c r="AA319">
        <v>16952050.859000001</v>
      </c>
      <c r="AB319">
        <v>19310.012549399999</v>
      </c>
      <c r="AC319">
        <v>663666.48</v>
      </c>
      <c r="AD319">
        <v>944979.68777900003</v>
      </c>
      <c r="AE319" t="s">
        <v>5189</v>
      </c>
      <c r="AF319" t="s">
        <v>6331</v>
      </c>
      <c r="AG319" t="s">
        <v>4723</v>
      </c>
      <c r="AH319" t="str">
        <f t="shared" si="23"/>
        <v>04013255</v>
      </c>
      <c r="AJ319" t="s">
        <v>4723</v>
      </c>
      <c r="AK319" t="s">
        <v>9054</v>
      </c>
      <c r="AL319" t="s">
        <v>5189</v>
      </c>
    </row>
    <row r="320" spans="1:38" x14ac:dyDescent="0.25">
      <c r="A320">
        <v>1207016</v>
      </c>
      <c r="B320">
        <v>0.50136899999999995</v>
      </c>
      <c r="C320" t="s">
        <v>3721</v>
      </c>
      <c r="D320" t="s">
        <v>4723</v>
      </c>
      <c r="E320" t="s">
        <v>4756</v>
      </c>
      <c r="F320" t="s">
        <v>1367</v>
      </c>
      <c r="G320" t="s">
        <v>4758</v>
      </c>
      <c r="H320" t="s">
        <v>3722</v>
      </c>
      <c r="I320" t="s">
        <v>4760</v>
      </c>
      <c r="J320">
        <v>3114</v>
      </c>
      <c r="K320" s="34" t="s">
        <v>9055</v>
      </c>
      <c r="M320" s="29" t="str">
        <f t="shared" si="20"/>
        <v>YES</v>
      </c>
      <c r="N320" s="9" t="str">
        <f t="shared" si="21"/>
        <v>YES</v>
      </c>
      <c r="O320" s="9">
        <f t="shared" si="22"/>
        <v>1.0002736589638186</v>
      </c>
      <c r="P320" s="9" t="str">
        <f t="shared" si="24"/>
        <v>YES</v>
      </c>
      <c r="Q320" s="9" t="s">
        <v>4658</v>
      </c>
      <c r="R320" s="30" t="s">
        <v>4658</v>
      </c>
      <c r="T320" t="s">
        <v>5190</v>
      </c>
      <c r="U320">
        <v>256</v>
      </c>
      <c r="V320" t="s">
        <v>3722</v>
      </c>
      <c r="W320">
        <v>2</v>
      </c>
      <c r="X320">
        <v>22</v>
      </c>
      <c r="Y320">
        <v>6</v>
      </c>
      <c r="Z320">
        <v>2</v>
      </c>
      <c r="AA320">
        <v>13973541.5447</v>
      </c>
      <c r="AB320">
        <v>15840.773459599999</v>
      </c>
      <c r="AC320">
        <v>790620.37328699999</v>
      </c>
      <c r="AD320">
        <v>873408.74989199999</v>
      </c>
      <c r="AE320" t="s">
        <v>5191</v>
      </c>
      <c r="AF320" t="s">
        <v>3721</v>
      </c>
      <c r="AG320" t="s">
        <v>4723</v>
      </c>
      <c r="AH320" t="str">
        <f t="shared" si="23"/>
        <v>04013256</v>
      </c>
      <c r="AJ320" t="s">
        <v>4723</v>
      </c>
      <c r="AK320" t="s">
        <v>9055</v>
      </c>
      <c r="AL320" t="s">
        <v>5191</v>
      </c>
    </row>
    <row r="321" spans="1:38" x14ac:dyDescent="0.25">
      <c r="A321">
        <v>347404</v>
      </c>
      <c r="B321">
        <v>6.7009090000000002</v>
      </c>
      <c r="C321" t="s">
        <v>2815</v>
      </c>
      <c r="D321" t="s">
        <v>4723</v>
      </c>
      <c r="E321" t="s">
        <v>4756</v>
      </c>
      <c r="F321" t="s">
        <v>4758</v>
      </c>
      <c r="G321" t="s">
        <v>4758</v>
      </c>
      <c r="H321" t="s">
        <v>2816</v>
      </c>
      <c r="I321" t="s">
        <v>4760</v>
      </c>
      <c r="J321">
        <v>4136</v>
      </c>
      <c r="K321" s="34" t="s">
        <v>9056</v>
      </c>
      <c r="M321" s="29" t="str">
        <f t="shared" si="20"/>
        <v>NO</v>
      </c>
      <c r="N321" s="9" t="str">
        <f t="shared" si="21"/>
        <v>YES</v>
      </c>
      <c r="O321" s="9">
        <f t="shared" si="22"/>
        <v>1.0079125704125751</v>
      </c>
      <c r="P321" s="9" t="str">
        <f t="shared" si="24"/>
        <v>YES</v>
      </c>
      <c r="Q321" s="9" t="s">
        <v>4658</v>
      </c>
      <c r="R321" s="30" t="s">
        <v>4658</v>
      </c>
      <c r="T321" t="s">
        <v>5192</v>
      </c>
      <c r="U321">
        <v>257</v>
      </c>
      <c r="V321" t="s">
        <v>2816</v>
      </c>
      <c r="W321">
        <v>4</v>
      </c>
      <c r="X321">
        <v>4</v>
      </c>
      <c r="Y321">
        <v>2</v>
      </c>
      <c r="Z321">
        <v>4</v>
      </c>
      <c r="AA321">
        <v>185344073.43399999</v>
      </c>
      <c r="AB321">
        <v>106080.094259</v>
      </c>
      <c r="AC321">
        <v>582816.19323800004</v>
      </c>
      <c r="AD321">
        <v>990621.774615</v>
      </c>
      <c r="AE321" t="s">
        <v>5193</v>
      </c>
      <c r="AF321" t="s">
        <v>8159</v>
      </c>
      <c r="AG321" t="s">
        <v>4723</v>
      </c>
      <c r="AH321" t="str">
        <f t="shared" si="23"/>
        <v>04013257</v>
      </c>
      <c r="AJ321" t="s">
        <v>4723</v>
      </c>
      <c r="AK321" t="s">
        <v>9056</v>
      </c>
      <c r="AL321" t="s">
        <v>5193</v>
      </c>
    </row>
    <row r="322" spans="1:38" x14ac:dyDescent="0.25">
      <c r="A322">
        <v>1099314</v>
      </c>
      <c r="B322">
        <v>0.72445300000000001</v>
      </c>
      <c r="C322" t="s">
        <v>2823</v>
      </c>
      <c r="D322" t="s">
        <v>4723</v>
      </c>
      <c r="E322" t="s">
        <v>4756</v>
      </c>
      <c r="F322" t="s">
        <v>6297</v>
      </c>
      <c r="G322" t="s">
        <v>4758</v>
      </c>
      <c r="H322" t="s">
        <v>2079</v>
      </c>
      <c r="I322" t="s">
        <v>4760</v>
      </c>
      <c r="J322">
        <v>913</v>
      </c>
      <c r="K322" s="34" t="s">
        <v>9057</v>
      </c>
      <c r="M322" s="29" t="str">
        <f t="shared" si="20"/>
        <v>NO</v>
      </c>
      <c r="N322" s="9" t="str">
        <f t="shared" si="21"/>
        <v>NO</v>
      </c>
      <c r="O322" s="9">
        <f t="shared" si="22"/>
        <v>1.0160330244211071</v>
      </c>
      <c r="P322" s="9" t="str">
        <f t="shared" si="24"/>
        <v>YES</v>
      </c>
      <c r="Q322" s="9" t="s">
        <v>4658</v>
      </c>
      <c r="R322" s="30" t="s">
        <v>4658</v>
      </c>
      <c r="T322" t="s">
        <v>5194</v>
      </c>
      <c r="U322">
        <v>258</v>
      </c>
      <c r="V322" t="s">
        <v>5195</v>
      </c>
      <c r="W322">
        <v>4</v>
      </c>
      <c r="X322">
        <v>4</v>
      </c>
      <c r="Y322">
        <v>2</v>
      </c>
      <c r="Z322">
        <v>4</v>
      </c>
      <c r="AA322">
        <v>19877887.853799999</v>
      </c>
      <c r="AB322">
        <v>29433.528208299998</v>
      </c>
      <c r="AC322">
        <v>600355.68595099996</v>
      </c>
      <c r="AD322">
        <v>978352.87796800002</v>
      </c>
      <c r="AE322" t="s">
        <v>5196</v>
      </c>
      <c r="AF322" t="s">
        <v>8160</v>
      </c>
      <c r="AG322" t="s">
        <v>4723</v>
      </c>
      <c r="AH322" t="str">
        <f t="shared" si="23"/>
        <v>04013258</v>
      </c>
      <c r="AJ322" t="s">
        <v>4723</v>
      </c>
      <c r="AK322" t="s">
        <v>9057</v>
      </c>
      <c r="AL322" t="s">
        <v>5196</v>
      </c>
    </row>
    <row r="323" spans="1:38" x14ac:dyDescent="0.25">
      <c r="A323">
        <v>1099397</v>
      </c>
      <c r="B323">
        <v>0.32565499999999997</v>
      </c>
      <c r="C323" t="s">
        <v>2074</v>
      </c>
      <c r="D323" t="s">
        <v>4723</v>
      </c>
      <c r="E323" t="s">
        <v>4756</v>
      </c>
      <c r="F323" t="s">
        <v>1367</v>
      </c>
      <c r="G323" t="s">
        <v>1463</v>
      </c>
      <c r="H323" t="s">
        <v>2075</v>
      </c>
      <c r="I323" t="s">
        <v>4760</v>
      </c>
      <c r="J323">
        <v>2022</v>
      </c>
      <c r="K323" s="34" t="s">
        <v>9058</v>
      </c>
      <c r="M323" s="29" t="str">
        <f t="shared" ref="M323:M386" si="25">IF(C323=AH323,"YES","NO")</f>
        <v>YES</v>
      </c>
      <c r="N323" s="9" t="str">
        <f t="shared" ref="N323:N386" si="26">IF(H323=V323,"YES","NO")</f>
        <v>NO</v>
      </c>
      <c r="O323" s="9">
        <f t="shared" ref="O323:O386" si="27">(B323*(5280*5280))/AA323</f>
        <v>1.0002237928437421</v>
      </c>
      <c r="P323" s="9" t="str">
        <f t="shared" si="24"/>
        <v>YES</v>
      </c>
      <c r="Q323" s="9" t="s">
        <v>4658</v>
      </c>
      <c r="R323" s="30" t="s">
        <v>4658</v>
      </c>
      <c r="T323" t="s">
        <v>5197</v>
      </c>
      <c r="U323">
        <v>259</v>
      </c>
      <c r="V323" t="s">
        <v>5198</v>
      </c>
      <c r="W323">
        <v>4</v>
      </c>
      <c r="X323">
        <v>10</v>
      </c>
      <c r="Y323">
        <v>3</v>
      </c>
      <c r="Z323">
        <v>4</v>
      </c>
      <c r="AA323">
        <v>9076709.04947</v>
      </c>
      <c r="AB323">
        <v>13299.7756747</v>
      </c>
      <c r="AC323">
        <v>633304.69063700002</v>
      </c>
      <c r="AD323">
        <v>946015.84119599999</v>
      </c>
      <c r="AE323" t="s">
        <v>5199</v>
      </c>
      <c r="AF323" t="s">
        <v>2074</v>
      </c>
      <c r="AG323" t="s">
        <v>4723</v>
      </c>
      <c r="AH323" t="str">
        <f t="shared" ref="AH323:AH386" si="28">CONCATENATE(AG323,U323)</f>
        <v>04013259</v>
      </c>
      <c r="AJ323" t="s">
        <v>4723</v>
      </c>
      <c r="AK323" t="s">
        <v>9058</v>
      </c>
      <c r="AL323" t="s">
        <v>5199</v>
      </c>
    </row>
    <row r="324" spans="1:38" x14ac:dyDescent="0.25">
      <c r="A324">
        <v>1184305</v>
      </c>
      <c r="B324">
        <v>0.87080100000000005</v>
      </c>
      <c r="C324" t="s">
        <v>3840</v>
      </c>
      <c r="D324" t="s">
        <v>4723</v>
      </c>
      <c r="E324" t="s">
        <v>4756</v>
      </c>
      <c r="F324" t="s">
        <v>2297</v>
      </c>
      <c r="G324" t="s">
        <v>2307</v>
      </c>
      <c r="H324" t="s">
        <v>3841</v>
      </c>
      <c r="I324" t="s">
        <v>4760</v>
      </c>
      <c r="J324">
        <v>4011</v>
      </c>
      <c r="K324" s="34" t="s">
        <v>9059</v>
      </c>
      <c r="M324" s="29" t="str">
        <f t="shared" si="25"/>
        <v>YES</v>
      </c>
      <c r="N324" s="9" t="str">
        <f t="shared" si="26"/>
        <v>YES</v>
      </c>
      <c r="O324" s="9">
        <f t="shared" si="27"/>
        <v>0.99618282572107109</v>
      </c>
      <c r="P324" s="9" t="str">
        <f t="shared" ref="P324:P387" si="29">IF(O324&gt;0.970001,IF(O324&lt;1.02999,"YES","NO"),"NO")</f>
        <v>YES</v>
      </c>
      <c r="Q324" s="9" t="s">
        <v>4658</v>
      </c>
      <c r="R324" s="30" t="s">
        <v>4658</v>
      </c>
      <c r="T324" t="s">
        <v>7495</v>
      </c>
      <c r="U324">
        <v>26</v>
      </c>
      <c r="V324" t="s">
        <v>3841</v>
      </c>
      <c r="W324">
        <v>1</v>
      </c>
      <c r="X324">
        <v>20</v>
      </c>
      <c r="Y324">
        <v>5</v>
      </c>
      <c r="Z324">
        <v>1</v>
      </c>
      <c r="AA324">
        <v>24369561.461599998</v>
      </c>
      <c r="AB324">
        <v>21492.033403699999</v>
      </c>
      <c r="AC324">
        <v>699245.25425700005</v>
      </c>
      <c r="AD324">
        <v>841001.89460700005</v>
      </c>
      <c r="AE324" t="s">
        <v>7496</v>
      </c>
      <c r="AF324" t="s">
        <v>3840</v>
      </c>
      <c r="AG324" t="s">
        <v>4723</v>
      </c>
      <c r="AH324" t="str">
        <f t="shared" si="28"/>
        <v>0401326</v>
      </c>
      <c r="AJ324" t="s">
        <v>4723</v>
      </c>
      <c r="AK324" t="s">
        <v>9059</v>
      </c>
      <c r="AL324" t="s">
        <v>7496</v>
      </c>
    </row>
    <row r="325" spans="1:38" x14ac:dyDescent="0.25">
      <c r="A325">
        <v>258258</v>
      </c>
      <c r="B325">
        <v>0.50580599999999998</v>
      </c>
      <c r="C325" t="s">
        <v>1521</v>
      </c>
      <c r="D325" t="s">
        <v>4723</v>
      </c>
      <c r="E325" t="s">
        <v>4756</v>
      </c>
      <c r="F325" t="s">
        <v>1367</v>
      </c>
      <c r="G325" t="s">
        <v>1463</v>
      </c>
      <c r="H325" t="s">
        <v>1522</v>
      </c>
      <c r="I325" t="s">
        <v>4760</v>
      </c>
      <c r="J325">
        <v>2146</v>
      </c>
      <c r="K325" s="34" t="s">
        <v>9060</v>
      </c>
      <c r="M325" s="29" t="str">
        <f t="shared" si="25"/>
        <v>YES</v>
      </c>
      <c r="N325" s="9" t="str">
        <f t="shared" si="26"/>
        <v>YES</v>
      </c>
      <c r="O325" s="9">
        <f t="shared" si="27"/>
        <v>0.99981837016731667</v>
      </c>
      <c r="P325" s="9" t="str">
        <f t="shared" si="29"/>
        <v>YES</v>
      </c>
      <c r="Q325" s="9" t="s">
        <v>4658</v>
      </c>
      <c r="R325" s="30" t="s">
        <v>4658</v>
      </c>
      <c r="T325" t="s">
        <v>5200</v>
      </c>
      <c r="U325">
        <v>260</v>
      </c>
      <c r="V325" t="s">
        <v>1522</v>
      </c>
      <c r="W325">
        <v>3</v>
      </c>
      <c r="X325">
        <v>7</v>
      </c>
      <c r="Y325">
        <v>3</v>
      </c>
      <c r="Z325">
        <v>3</v>
      </c>
      <c r="AA325">
        <v>14103623.6292</v>
      </c>
      <c r="AB325">
        <v>15911.671328300001</v>
      </c>
      <c r="AC325">
        <v>684039.18509499996</v>
      </c>
      <c r="AD325">
        <v>954004.50526300003</v>
      </c>
      <c r="AE325" t="s">
        <v>5201</v>
      </c>
      <c r="AF325" t="s">
        <v>1521</v>
      </c>
      <c r="AG325" t="s">
        <v>4723</v>
      </c>
      <c r="AH325" t="str">
        <f t="shared" si="28"/>
        <v>04013260</v>
      </c>
      <c r="AJ325" t="s">
        <v>4723</v>
      </c>
      <c r="AK325" t="s">
        <v>9060</v>
      </c>
      <c r="AL325" t="s">
        <v>5201</v>
      </c>
    </row>
    <row r="326" spans="1:38" x14ac:dyDescent="0.25">
      <c r="A326">
        <v>1220115</v>
      </c>
      <c r="B326">
        <v>0.46039999999999998</v>
      </c>
      <c r="C326" t="s">
        <v>2290</v>
      </c>
      <c r="D326" t="s">
        <v>4723</v>
      </c>
      <c r="E326" t="s">
        <v>4756</v>
      </c>
      <c r="F326" t="s">
        <v>1367</v>
      </c>
      <c r="G326" t="s">
        <v>4758</v>
      </c>
      <c r="H326" t="s">
        <v>2291</v>
      </c>
      <c r="I326" t="s">
        <v>4760</v>
      </c>
      <c r="J326">
        <v>1257</v>
      </c>
      <c r="K326" s="34" t="s">
        <v>9061</v>
      </c>
      <c r="M326" s="29" t="str">
        <f t="shared" si="25"/>
        <v>YES</v>
      </c>
      <c r="N326" s="9" t="str">
        <f t="shared" si="26"/>
        <v>YES</v>
      </c>
      <c r="O326" s="9">
        <f t="shared" si="27"/>
        <v>1.0136542735935334</v>
      </c>
      <c r="P326" s="9" t="str">
        <f t="shared" si="29"/>
        <v>YES</v>
      </c>
      <c r="Q326" s="9" t="s">
        <v>4658</v>
      </c>
      <c r="R326" s="30" t="s">
        <v>4658</v>
      </c>
      <c r="T326" t="s">
        <v>5202</v>
      </c>
      <c r="U326">
        <v>261</v>
      </c>
      <c r="V326" t="s">
        <v>2291</v>
      </c>
      <c r="W326">
        <v>2</v>
      </c>
      <c r="X326">
        <v>8</v>
      </c>
      <c r="Y326">
        <v>5</v>
      </c>
      <c r="Z326">
        <v>2</v>
      </c>
      <c r="AA326">
        <v>12662320.570599999</v>
      </c>
      <c r="AB326">
        <v>16768.275349299998</v>
      </c>
      <c r="AC326">
        <v>693822.05520299997</v>
      </c>
      <c r="AD326">
        <v>908745.88781700004</v>
      </c>
      <c r="AE326" t="s">
        <v>5203</v>
      </c>
      <c r="AF326" t="s">
        <v>2290</v>
      </c>
      <c r="AG326" t="s">
        <v>4723</v>
      </c>
      <c r="AH326" t="str">
        <f t="shared" si="28"/>
        <v>04013261</v>
      </c>
      <c r="AJ326" t="s">
        <v>4723</v>
      </c>
      <c r="AK326" t="s">
        <v>9061</v>
      </c>
      <c r="AL326" t="s">
        <v>5203</v>
      </c>
    </row>
    <row r="327" spans="1:38" x14ac:dyDescent="0.25">
      <c r="A327">
        <v>249141</v>
      </c>
      <c r="B327">
        <v>0.50583999999999996</v>
      </c>
      <c r="C327" t="s">
        <v>2176</v>
      </c>
      <c r="D327" t="s">
        <v>4723</v>
      </c>
      <c r="E327" t="s">
        <v>4756</v>
      </c>
      <c r="F327" t="s">
        <v>1367</v>
      </c>
      <c r="G327" t="s">
        <v>1463</v>
      </c>
      <c r="H327" t="s">
        <v>2177</v>
      </c>
      <c r="I327" t="s">
        <v>4760</v>
      </c>
      <c r="J327">
        <v>3011</v>
      </c>
      <c r="K327" s="34" t="s">
        <v>9062</v>
      </c>
      <c r="M327" s="29" t="str">
        <f t="shared" si="25"/>
        <v>YES</v>
      </c>
      <c r="N327" s="9" t="str">
        <f t="shared" si="26"/>
        <v>YES</v>
      </c>
      <c r="O327" s="9">
        <f t="shared" si="27"/>
        <v>1.0005571911720632</v>
      </c>
      <c r="P327" s="9" t="str">
        <f t="shared" si="29"/>
        <v>YES</v>
      </c>
      <c r="Q327" s="9" t="s">
        <v>4658</v>
      </c>
      <c r="R327" s="30" t="s">
        <v>4658</v>
      </c>
      <c r="T327" t="s">
        <v>5204</v>
      </c>
      <c r="U327">
        <v>262</v>
      </c>
      <c r="V327" t="s">
        <v>2177</v>
      </c>
      <c r="W327">
        <v>3</v>
      </c>
      <c r="X327">
        <v>15</v>
      </c>
      <c r="Y327">
        <v>4</v>
      </c>
      <c r="Z327">
        <v>3</v>
      </c>
      <c r="AA327">
        <v>14094156.7163</v>
      </c>
      <c r="AB327">
        <v>15946.4990524</v>
      </c>
      <c r="AC327">
        <v>654756.26590600004</v>
      </c>
      <c r="AD327">
        <v>906252.48261499999</v>
      </c>
      <c r="AE327" t="s">
        <v>5205</v>
      </c>
      <c r="AF327" t="s">
        <v>2176</v>
      </c>
      <c r="AG327" t="s">
        <v>4723</v>
      </c>
      <c r="AH327" t="str">
        <f t="shared" si="28"/>
        <v>04013262</v>
      </c>
      <c r="AJ327" t="s">
        <v>4723</v>
      </c>
      <c r="AK327" t="s">
        <v>9062</v>
      </c>
      <c r="AL327" t="s">
        <v>5205</v>
      </c>
    </row>
    <row r="328" spans="1:38" x14ac:dyDescent="0.25">
      <c r="A328">
        <v>229887</v>
      </c>
      <c r="B328">
        <v>1.215198</v>
      </c>
      <c r="C328" t="s">
        <v>3522</v>
      </c>
      <c r="D328" t="s">
        <v>4723</v>
      </c>
      <c r="E328" t="s">
        <v>4756</v>
      </c>
      <c r="F328" t="s">
        <v>1367</v>
      </c>
      <c r="G328" t="s">
        <v>4758</v>
      </c>
      <c r="H328" t="s">
        <v>3523</v>
      </c>
      <c r="I328" t="s">
        <v>4760</v>
      </c>
      <c r="J328">
        <v>4081</v>
      </c>
      <c r="K328" s="34" t="s">
        <v>9063</v>
      </c>
      <c r="M328" s="29" t="str">
        <f t="shared" si="25"/>
        <v>NO</v>
      </c>
      <c r="N328" s="9" t="str">
        <f t="shared" si="26"/>
        <v>YES</v>
      </c>
      <c r="O328" s="9">
        <f t="shared" si="27"/>
        <v>1.0148901811027782</v>
      </c>
      <c r="P328" s="9" t="str">
        <f t="shared" si="29"/>
        <v>YES</v>
      </c>
      <c r="Q328" s="9" t="s">
        <v>4658</v>
      </c>
      <c r="R328" s="30" t="s">
        <v>4658</v>
      </c>
      <c r="T328" t="s">
        <v>5206</v>
      </c>
      <c r="U328">
        <v>263</v>
      </c>
      <c r="V328" t="s">
        <v>3523</v>
      </c>
      <c r="W328">
        <v>5</v>
      </c>
      <c r="X328">
        <v>13</v>
      </c>
      <c r="Y328">
        <v>7</v>
      </c>
      <c r="Z328">
        <v>5</v>
      </c>
      <c r="AA328">
        <v>33380730.796300001</v>
      </c>
      <c r="AB328">
        <v>23420.515727099999</v>
      </c>
      <c r="AC328">
        <v>588812.74934800004</v>
      </c>
      <c r="AD328">
        <v>898855.93626300001</v>
      </c>
      <c r="AE328" t="s">
        <v>5207</v>
      </c>
      <c r="AF328" t="s">
        <v>8161</v>
      </c>
      <c r="AG328" t="s">
        <v>4723</v>
      </c>
      <c r="AH328" t="str">
        <f t="shared" si="28"/>
        <v>04013263</v>
      </c>
      <c r="AJ328" t="s">
        <v>4723</v>
      </c>
      <c r="AK328" t="s">
        <v>9063</v>
      </c>
      <c r="AL328" t="s">
        <v>5207</v>
      </c>
    </row>
    <row r="329" spans="1:38" x14ac:dyDescent="0.25">
      <c r="A329">
        <v>105864</v>
      </c>
      <c r="B329">
        <v>8.2237589999999994</v>
      </c>
      <c r="C329" t="s">
        <v>3428</v>
      </c>
      <c r="D329" t="s">
        <v>4723</v>
      </c>
      <c r="E329" t="s">
        <v>4756</v>
      </c>
      <c r="F329" t="s">
        <v>1367</v>
      </c>
      <c r="G329" t="s">
        <v>4758</v>
      </c>
      <c r="H329" t="s">
        <v>3429</v>
      </c>
      <c r="I329" t="s">
        <v>4760</v>
      </c>
      <c r="J329">
        <v>4595</v>
      </c>
      <c r="K329" s="34" t="s">
        <v>9064</v>
      </c>
      <c r="M329" s="29" t="str">
        <f t="shared" si="25"/>
        <v>YES</v>
      </c>
      <c r="N329" s="9" t="str">
        <f t="shared" si="26"/>
        <v>YES</v>
      </c>
      <c r="O329" s="9">
        <f t="shared" si="27"/>
        <v>1.0209586092865373</v>
      </c>
      <c r="P329" s="9" t="str">
        <f t="shared" si="29"/>
        <v>YES</v>
      </c>
      <c r="Q329" s="9" t="s">
        <v>4658</v>
      </c>
      <c r="R329" s="30" t="s">
        <v>4658</v>
      </c>
      <c r="T329" t="s">
        <v>5208</v>
      </c>
      <c r="U329">
        <v>264</v>
      </c>
      <c r="V329" t="s">
        <v>3429</v>
      </c>
      <c r="W329">
        <v>2</v>
      </c>
      <c r="X329">
        <v>19</v>
      </c>
      <c r="Y329">
        <v>6</v>
      </c>
      <c r="Z329">
        <v>2</v>
      </c>
      <c r="AA329">
        <v>224558802.69800001</v>
      </c>
      <c r="AB329">
        <v>80047.029783799997</v>
      </c>
      <c r="AC329">
        <v>795565.315007</v>
      </c>
      <c r="AD329">
        <v>893152.94366200001</v>
      </c>
      <c r="AE329" t="s">
        <v>5209</v>
      </c>
      <c r="AF329" t="s">
        <v>3428</v>
      </c>
      <c r="AG329" t="s">
        <v>4723</v>
      </c>
      <c r="AH329" t="str">
        <f t="shared" si="28"/>
        <v>04013264</v>
      </c>
      <c r="AJ329" t="s">
        <v>4723</v>
      </c>
      <c r="AK329" t="s">
        <v>9064</v>
      </c>
      <c r="AL329" t="s">
        <v>5209</v>
      </c>
    </row>
    <row r="330" spans="1:38" x14ac:dyDescent="0.25">
      <c r="A330">
        <v>369416</v>
      </c>
      <c r="B330">
        <v>0.50618200000000002</v>
      </c>
      <c r="C330" t="s">
        <v>2180</v>
      </c>
      <c r="D330" t="s">
        <v>4723</v>
      </c>
      <c r="E330" t="s">
        <v>4756</v>
      </c>
      <c r="F330" t="s">
        <v>1367</v>
      </c>
      <c r="G330" t="s">
        <v>1463</v>
      </c>
      <c r="H330" t="s">
        <v>2181</v>
      </c>
      <c r="I330" t="s">
        <v>4760</v>
      </c>
      <c r="J330">
        <v>2800</v>
      </c>
      <c r="K330" s="34" t="s">
        <v>9065</v>
      </c>
      <c r="M330" s="29" t="str">
        <f t="shared" si="25"/>
        <v>YES</v>
      </c>
      <c r="N330" s="9" t="str">
        <f t="shared" si="26"/>
        <v>YES</v>
      </c>
      <c r="O330" s="9">
        <f t="shared" si="27"/>
        <v>0.99953336783602664</v>
      </c>
      <c r="P330" s="9" t="str">
        <f t="shared" si="29"/>
        <v>YES</v>
      </c>
      <c r="Q330" s="9" t="s">
        <v>4658</v>
      </c>
      <c r="R330" s="30" t="s">
        <v>4658</v>
      </c>
      <c r="T330" t="s">
        <v>5210</v>
      </c>
      <c r="U330">
        <v>265</v>
      </c>
      <c r="V330" t="s">
        <v>2181</v>
      </c>
      <c r="W330">
        <v>3</v>
      </c>
      <c r="X330">
        <v>11</v>
      </c>
      <c r="Y330">
        <v>4</v>
      </c>
      <c r="Z330">
        <v>3</v>
      </c>
      <c r="AA330">
        <v>14118132.2434</v>
      </c>
      <c r="AB330">
        <v>15898.958129299999</v>
      </c>
      <c r="AC330">
        <v>656126.01698399999</v>
      </c>
      <c r="AD330">
        <v>915473.06996300002</v>
      </c>
      <c r="AE330" t="s">
        <v>5211</v>
      </c>
      <c r="AF330" t="s">
        <v>2180</v>
      </c>
      <c r="AG330" t="s">
        <v>4723</v>
      </c>
      <c r="AH330" t="str">
        <f t="shared" si="28"/>
        <v>04013265</v>
      </c>
      <c r="AJ330" t="s">
        <v>4723</v>
      </c>
      <c r="AK330" t="s">
        <v>9065</v>
      </c>
      <c r="AL330" t="s">
        <v>5211</v>
      </c>
    </row>
    <row r="331" spans="1:38" x14ac:dyDescent="0.25">
      <c r="A331">
        <v>229925</v>
      </c>
      <c r="B331">
        <v>0.90058700000000003</v>
      </c>
      <c r="C331" t="s">
        <v>2458</v>
      </c>
      <c r="D331" t="s">
        <v>4723</v>
      </c>
      <c r="E331" t="s">
        <v>4756</v>
      </c>
      <c r="F331" t="s">
        <v>1367</v>
      </c>
      <c r="G331" t="s">
        <v>2419</v>
      </c>
      <c r="H331" t="s">
        <v>2459</v>
      </c>
      <c r="I331" t="s">
        <v>4760</v>
      </c>
      <c r="J331">
        <v>2210</v>
      </c>
      <c r="K331" s="34" t="s">
        <v>9066</v>
      </c>
      <c r="M331" s="29" t="str">
        <f t="shared" si="25"/>
        <v>YES</v>
      </c>
      <c r="N331" s="9" t="str">
        <f t="shared" si="26"/>
        <v>YES</v>
      </c>
      <c r="O331" s="9">
        <f t="shared" si="27"/>
        <v>0.98830415911535796</v>
      </c>
      <c r="P331" s="9" t="str">
        <f t="shared" si="29"/>
        <v>YES</v>
      </c>
      <c r="Q331" s="9" t="s">
        <v>4658</v>
      </c>
      <c r="R331" s="30" t="s">
        <v>4658</v>
      </c>
      <c r="T331" t="s">
        <v>5212</v>
      </c>
      <c r="U331">
        <v>266</v>
      </c>
      <c r="V331" t="s">
        <v>2459</v>
      </c>
      <c r="W331">
        <v>4</v>
      </c>
      <c r="X331">
        <v>9</v>
      </c>
      <c r="Y331">
        <v>2</v>
      </c>
      <c r="Z331">
        <v>4</v>
      </c>
      <c r="AA331">
        <v>25404046.304200001</v>
      </c>
      <c r="AB331">
        <v>25137.546495300001</v>
      </c>
      <c r="AC331">
        <v>585941.42544100003</v>
      </c>
      <c r="AD331">
        <v>962031.186812</v>
      </c>
      <c r="AE331" t="s">
        <v>5213</v>
      </c>
      <c r="AF331" t="s">
        <v>2458</v>
      </c>
      <c r="AG331" t="s">
        <v>4723</v>
      </c>
      <c r="AH331" t="str">
        <f t="shared" si="28"/>
        <v>04013266</v>
      </c>
      <c r="AJ331" t="s">
        <v>4723</v>
      </c>
      <c r="AK331" t="s">
        <v>9066</v>
      </c>
      <c r="AL331" t="s">
        <v>5213</v>
      </c>
    </row>
    <row r="332" spans="1:38" x14ac:dyDescent="0.25">
      <c r="A332">
        <v>1062562</v>
      </c>
      <c r="B332">
        <v>0.38830100000000001</v>
      </c>
      <c r="C332" t="s">
        <v>2088</v>
      </c>
      <c r="D332" t="s">
        <v>4723</v>
      </c>
      <c r="E332" t="s">
        <v>4756</v>
      </c>
      <c r="F332" t="s">
        <v>1367</v>
      </c>
      <c r="G332" t="s">
        <v>1463</v>
      </c>
      <c r="H332" t="s">
        <v>2089</v>
      </c>
      <c r="I332" t="s">
        <v>4760</v>
      </c>
      <c r="J332">
        <v>3392</v>
      </c>
      <c r="K332" s="34" t="s">
        <v>9067</v>
      </c>
      <c r="M332" s="29" t="str">
        <f t="shared" si="25"/>
        <v>YES</v>
      </c>
      <c r="N332" s="9" t="str">
        <f t="shared" si="26"/>
        <v>YES</v>
      </c>
      <c r="O332" s="9">
        <f t="shared" si="27"/>
        <v>1.0096203510443065</v>
      </c>
      <c r="P332" s="9" t="str">
        <f t="shared" si="29"/>
        <v>YES</v>
      </c>
      <c r="Q332" s="9" t="s">
        <v>4658</v>
      </c>
      <c r="R332" s="30" t="s">
        <v>4658</v>
      </c>
      <c r="T332" t="s">
        <v>5214</v>
      </c>
      <c r="U332">
        <v>267</v>
      </c>
      <c r="V332" t="s">
        <v>2089</v>
      </c>
      <c r="W332">
        <v>5</v>
      </c>
      <c r="X332">
        <v>15</v>
      </c>
      <c r="Y332">
        <v>3</v>
      </c>
      <c r="Z332">
        <v>5</v>
      </c>
      <c r="AA332">
        <v>10722060.611400001</v>
      </c>
      <c r="AB332">
        <v>13392.7926295</v>
      </c>
      <c r="AC332">
        <v>638354.49950200005</v>
      </c>
      <c r="AD332">
        <v>922215.34862099995</v>
      </c>
      <c r="AE332" t="s">
        <v>5215</v>
      </c>
      <c r="AF332" t="s">
        <v>2088</v>
      </c>
      <c r="AG332" t="s">
        <v>4723</v>
      </c>
      <c r="AH332" t="str">
        <f t="shared" si="28"/>
        <v>04013267</v>
      </c>
      <c r="AJ332" t="s">
        <v>4723</v>
      </c>
      <c r="AK332" t="s">
        <v>9067</v>
      </c>
      <c r="AL332" t="s">
        <v>5215</v>
      </c>
    </row>
    <row r="333" spans="1:38" x14ac:dyDescent="0.25">
      <c r="A333">
        <v>207500</v>
      </c>
      <c r="B333">
        <v>0.52543799999999996</v>
      </c>
      <c r="C333" t="s">
        <v>2779</v>
      </c>
      <c r="D333" t="s">
        <v>4723</v>
      </c>
      <c r="E333" t="s">
        <v>4756</v>
      </c>
      <c r="F333" t="s">
        <v>1367</v>
      </c>
      <c r="G333" t="s">
        <v>1463</v>
      </c>
      <c r="H333" t="s">
        <v>2780</v>
      </c>
      <c r="I333" t="s">
        <v>4760</v>
      </c>
      <c r="J333">
        <v>2803</v>
      </c>
      <c r="K333" s="34" t="s">
        <v>9068</v>
      </c>
      <c r="M333" s="29" t="str">
        <f t="shared" si="25"/>
        <v>YES</v>
      </c>
      <c r="N333" s="9" t="str">
        <f t="shared" si="26"/>
        <v>YES</v>
      </c>
      <c r="O333" s="9">
        <f t="shared" si="27"/>
        <v>1.0010211774438107</v>
      </c>
      <c r="P333" s="9" t="str">
        <f t="shared" si="29"/>
        <v>YES</v>
      </c>
      <c r="Q333" s="9" t="s">
        <v>4658</v>
      </c>
      <c r="R333" s="30" t="s">
        <v>4658</v>
      </c>
      <c r="T333" t="s">
        <v>5216</v>
      </c>
      <c r="U333">
        <v>268</v>
      </c>
      <c r="V333" t="s">
        <v>2780</v>
      </c>
      <c r="W333">
        <v>3</v>
      </c>
      <c r="X333">
        <v>15</v>
      </c>
      <c r="Y333">
        <v>4</v>
      </c>
      <c r="Z333">
        <v>3</v>
      </c>
      <c r="AA333">
        <v>14633427.4132</v>
      </c>
      <c r="AB333">
        <v>16404.508568500001</v>
      </c>
      <c r="AC333">
        <v>646884.81184800004</v>
      </c>
      <c r="AD333">
        <v>903709.60293399997</v>
      </c>
      <c r="AE333" t="s">
        <v>5217</v>
      </c>
      <c r="AF333" t="s">
        <v>2779</v>
      </c>
      <c r="AG333" t="s">
        <v>4723</v>
      </c>
      <c r="AH333" t="str">
        <f t="shared" si="28"/>
        <v>04013268</v>
      </c>
      <c r="AJ333" t="s">
        <v>4723</v>
      </c>
      <c r="AK333" t="s">
        <v>9068</v>
      </c>
      <c r="AL333" t="s">
        <v>5217</v>
      </c>
    </row>
    <row r="334" spans="1:38" x14ac:dyDescent="0.25">
      <c r="A334">
        <v>201798</v>
      </c>
      <c r="B334">
        <v>0.347331</v>
      </c>
      <c r="C334" t="s">
        <v>2743</v>
      </c>
      <c r="D334" t="s">
        <v>4723</v>
      </c>
      <c r="E334" t="s">
        <v>4756</v>
      </c>
      <c r="F334" t="s">
        <v>1367</v>
      </c>
      <c r="G334" t="s">
        <v>1463</v>
      </c>
      <c r="H334" t="s">
        <v>2744</v>
      </c>
      <c r="I334" t="s">
        <v>4760</v>
      </c>
      <c r="J334">
        <v>2443</v>
      </c>
      <c r="K334" s="34" t="s">
        <v>9069</v>
      </c>
      <c r="M334" s="29" t="str">
        <f t="shared" si="25"/>
        <v>YES</v>
      </c>
      <c r="N334" s="9" t="str">
        <f t="shared" si="26"/>
        <v>YES</v>
      </c>
      <c r="O334" s="9">
        <f t="shared" si="27"/>
        <v>1.0003001883036433</v>
      </c>
      <c r="P334" s="9" t="str">
        <f t="shared" si="29"/>
        <v>YES</v>
      </c>
      <c r="Q334" s="9" t="s">
        <v>4658</v>
      </c>
      <c r="R334" s="30" t="s">
        <v>4658</v>
      </c>
      <c r="T334" t="s">
        <v>5218</v>
      </c>
      <c r="U334">
        <v>269</v>
      </c>
      <c r="V334" t="s">
        <v>2744</v>
      </c>
      <c r="W334">
        <v>5</v>
      </c>
      <c r="X334">
        <v>14</v>
      </c>
      <c r="Y334">
        <v>3</v>
      </c>
      <c r="Z334">
        <v>5</v>
      </c>
      <c r="AA334">
        <v>9680126.6895899996</v>
      </c>
      <c r="AB334">
        <v>18428.5562422</v>
      </c>
      <c r="AC334">
        <v>632659.72577000002</v>
      </c>
      <c r="AD334">
        <v>921276.48383299995</v>
      </c>
      <c r="AE334" t="s">
        <v>5219</v>
      </c>
      <c r="AF334" t="s">
        <v>2743</v>
      </c>
      <c r="AG334" t="s">
        <v>4723</v>
      </c>
      <c r="AH334" t="str">
        <f t="shared" si="28"/>
        <v>04013269</v>
      </c>
      <c r="AJ334" t="s">
        <v>4723</v>
      </c>
      <c r="AK334" t="s">
        <v>9069</v>
      </c>
      <c r="AL334" t="s">
        <v>5219</v>
      </c>
    </row>
    <row r="335" spans="1:38" x14ac:dyDescent="0.25">
      <c r="A335">
        <v>201440</v>
      </c>
      <c r="B335">
        <v>0.50343000000000004</v>
      </c>
      <c r="C335" t="s">
        <v>2270</v>
      </c>
      <c r="D335" t="s">
        <v>4723</v>
      </c>
      <c r="E335" t="s">
        <v>4756</v>
      </c>
      <c r="F335" t="s">
        <v>1367</v>
      </c>
      <c r="G335" t="s">
        <v>1463</v>
      </c>
      <c r="H335" t="s">
        <v>2271</v>
      </c>
      <c r="I335" t="s">
        <v>4760</v>
      </c>
      <c r="J335">
        <v>2507</v>
      </c>
      <c r="K335" s="34" t="s">
        <v>9070</v>
      </c>
      <c r="M335" s="29" t="str">
        <f t="shared" si="25"/>
        <v>YES</v>
      </c>
      <c r="N335" s="9" t="str">
        <f t="shared" si="26"/>
        <v>YES</v>
      </c>
      <c r="O335" s="9">
        <f t="shared" si="27"/>
        <v>1.0153216390497359</v>
      </c>
      <c r="P335" s="9" t="str">
        <f t="shared" si="29"/>
        <v>YES</v>
      </c>
      <c r="Q335" s="9" t="s">
        <v>4658</v>
      </c>
      <c r="R335" s="30" t="s">
        <v>4658</v>
      </c>
      <c r="T335" t="s">
        <v>7497</v>
      </c>
      <c r="U335">
        <v>27</v>
      </c>
      <c r="V335" t="s">
        <v>2271</v>
      </c>
      <c r="W335">
        <v>3</v>
      </c>
      <c r="X335">
        <v>11</v>
      </c>
      <c r="Y335">
        <v>3</v>
      </c>
      <c r="Z335">
        <v>3</v>
      </c>
      <c r="AA335">
        <v>13823031.414100001</v>
      </c>
      <c r="AB335">
        <v>15753.3608836</v>
      </c>
      <c r="AC335">
        <v>678585.84093199996</v>
      </c>
      <c r="AD335">
        <v>906262.58824399998</v>
      </c>
      <c r="AE335" t="s">
        <v>7498</v>
      </c>
      <c r="AF335" t="s">
        <v>2270</v>
      </c>
      <c r="AG335" t="s">
        <v>4723</v>
      </c>
      <c r="AH335" t="str">
        <f t="shared" si="28"/>
        <v>0401327</v>
      </c>
      <c r="AJ335" t="s">
        <v>4723</v>
      </c>
      <c r="AK335" t="s">
        <v>9070</v>
      </c>
      <c r="AL335" t="s">
        <v>7498</v>
      </c>
    </row>
    <row r="336" spans="1:38" x14ac:dyDescent="0.25">
      <c r="A336">
        <v>238639</v>
      </c>
      <c r="B336">
        <v>0.88364500000000001</v>
      </c>
      <c r="C336" t="s">
        <v>3004</v>
      </c>
      <c r="D336" t="s">
        <v>4723</v>
      </c>
      <c r="E336" t="s">
        <v>4756</v>
      </c>
      <c r="F336" t="s">
        <v>1367</v>
      </c>
      <c r="G336" t="s">
        <v>1463</v>
      </c>
      <c r="H336" t="s">
        <v>3005</v>
      </c>
      <c r="I336" t="s">
        <v>4760</v>
      </c>
      <c r="J336">
        <v>1915</v>
      </c>
      <c r="K336" s="34" t="s">
        <v>9071</v>
      </c>
      <c r="M336" s="29" t="str">
        <f t="shared" si="25"/>
        <v>YES</v>
      </c>
      <c r="N336" s="9" t="str">
        <f t="shared" si="26"/>
        <v>YES</v>
      </c>
      <c r="O336" s="9">
        <f t="shared" si="27"/>
        <v>0.99674285560947862</v>
      </c>
      <c r="P336" s="9" t="str">
        <f t="shared" si="29"/>
        <v>YES</v>
      </c>
      <c r="Q336" s="9" t="s">
        <v>4658</v>
      </c>
      <c r="R336" s="30" t="s">
        <v>4658</v>
      </c>
      <c r="T336" t="s">
        <v>5220</v>
      </c>
      <c r="U336">
        <v>270</v>
      </c>
      <c r="V336" t="s">
        <v>3005</v>
      </c>
      <c r="W336">
        <v>3</v>
      </c>
      <c r="X336">
        <v>6</v>
      </c>
      <c r="Y336">
        <v>3</v>
      </c>
      <c r="Z336">
        <v>3</v>
      </c>
      <c r="AA336">
        <v>24715109.448100001</v>
      </c>
      <c r="AB336">
        <v>26176.7337821</v>
      </c>
      <c r="AC336">
        <v>658551.958613</v>
      </c>
      <c r="AD336">
        <v>953293.14035100001</v>
      </c>
      <c r="AE336" t="s">
        <v>5221</v>
      </c>
      <c r="AF336" t="s">
        <v>3004</v>
      </c>
      <c r="AG336" t="s">
        <v>4723</v>
      </c>
      <c r="AH336" t="str">
        <f t="shared" si="28"/>
        <v>04013270</v>
      </c>
      <c r="AJ336" t="s">
        <v>4723</v>
      </c>
      <c r="AK336" t="s">
        <v>9071</v>
      </c>
      <c r="AL336" t="s">
        <v>5221</v>
      </c>
    </row>
    <row r="337" spans="1:38" x14ac:dyDescent="0.25">
      <c r="A337">
        <v>1213319</v>
      </c>
      <c r="B337">
        <v>38.972681000000001</v>
      </c>
      <c r="C337" t="s">
        <v>1527</v>
      </c>
      <c r="D337" t="s">
        <v>4723</v>
      </c>
      <c r="E337" t="s">
        <v>4756</v>
      </c>
      <c r="F337" t="s">
        <v>1528</v>
      </c>
      <c r="G337" t="s">
        <v>4758</v>
      </c>
      <c r="H337" t="s">
        <v>1529</v>
      </c>
      <c r="I337" t="s">
        <v>4760</v>
      </c>
      <c r="J337">
        <v>971</v>
      </c>
      <c r="K337" s="34" t="s">
        <v>9072</v>
      </c>
      <c r="M337" s="29" t="str">
        <f t="shared" si="25"/>
        <v>YES</v>
      </c>
      <c r="N337" s="9" t="str">
        <f t="shared" si="26"/>
        <v>YES</v>
      </c>
      <c r="O337" s="9">
        <f t="shared" si="27"/>
        <v>1.0000304794219435</v>
      </c>
      <c r="P337" s="9" t="str">
        <f t="shared" si="29"/>
        <v>YES</v>
      </c>
      <c r="Q337" s="9" t="s">
        <v>4658</v>
      </c>
      <c r="R337" s="30" t="s">
        <v>4658</v>
      </c>
      <c r="T337" t="s">
        <v>5222</v>
      </c>
      <c r="U337">
        <v>271</v>
      </c>
      <c r="V337" t="s">
        <v>1529</v>
      </c>
      <c r="W337">
        <v>2</v>
      </c>
      <c r="X337">
        <v>23</v>
      </c>
      <c r="Y337">
        <v>5</v>
      </c>
      <c r="Z337">
        <v>2</v>
      </c>
      <c r="AA337">
        <v>1086462875.23</v>
      </c>
      <c r="AB337">
        <v>148426.90358400001</v>
      </c>
      <c r="AC337">
        <v>776725.75210599997</v>
      </c>
      <c r="AD337">
        <v>960949.39081300003</v>
      </c>
      <c r="AE337" t="s">
        <v>5223</v>
      </c>
      <c r="AF337" t="s">
        <v>1527</v>
      </c>
      <c r="AG337" t="s">
        <v>4723</v>
      </c>
      <c r="AH337" t="str">
        <f t="shared" si="28"/>
        <v>04013271</v>
      </c>
      <c r="AJ337" t="s">
        <v>4723</v>
      </c>
      <c r="AK337" t="s">
        <v>9072</v>
      </c>
      <c r="AL337" t="s">
        <v>5223</v>
      </c>
    </row>
    <row r="338" spans="1:38" x14ac:dyDescent="0.25">
      <c r="A338">
        <v>1408563</v>
      </c>
      <c r="B338">
        <v>0.70697100000000002</v>
      </c>
      <c r="C338" t="s">
        <v>7078</v>
      </c>
      <c r="D338" t="s">
        <v>4723</v>
      </c>
      <c r="E338" t="s">
        <v>4756</v>
      </c>
      <c r="F338" t="s">
        <v>1367</v>
      </c>
      <c r="G338" t="s">
        <v>2307</v>
      </c>
      <c r="H338" t="s">
        <v>7079</v>
      </c>
      <c r="I338" t="s">
        <v>4760</v>
      </c>
      <c r="J338">
        <v>601</v>
      </c>
      <c r="K338" s="34" t="s">
        <v>9073</v>
      </c>
      <c r="M338" s="29" t="str">
        <f t="shared" si="25"/>
        <v>NO</v>
      </c>
      <c r="N338" s="9" t="str">
        <f t="shared" si="26"/>
        <v>YES</v>
      </c>
      <c r="O338" s="9">
        <f t="shared" si="27"/>
        <v>1.0260048406599735</v>
      </c>
      <c r="P338" s="9" t="str">
        <f t="shared" si="29"/>
        <v>YES</v>
      </c>
      <c r="Q338" s="9" t="s">
        <v>4658</v>
      </c>
      <c r="R338" s="30" t="s">
        <v>4658</v>
      </c>
      <c r="T338" t="s">
        <v>5224</v>
      </c>
      <c r="U338">
        <v>272</v>
      </c>
      <c r="V338" t="s">
        <v>7079</v>
      </c>
      <c r="W338">
        <v>2</v>
      </c>
      <c r="X338">
        <v>21</v>
      </c>
      <c r="Y338">
        <v>6</v>
      </c>
      <c r="Z338">
        <v>2</v>
      </c>
      <c r="AA338">
        <v>19209675.7689</v>
      </c>
      <c r="AB338">
        <v>20170.904604200001</v>
      </c>
      <c r="AC338">
        <v>724138.03682000004</v>
      </c>
      <c r="AD338">
        <v>855286.67049499997</v>
      </c>
      <c r="AE338" t="s">
        <v>5225</v>
      </c>
      <c r="AF338" t="s">
        <v>8162</v>
      </c>
      <c r="AG338" t="s">
        <v>4723</v>
      </c>
      <c r="AH338" t="str">
        <f t="shared" si="28"/>
        <v>04013272</v>
      </c>
      <c r="AJ338" t="s">
        <v>4723</v>
      </c>
      <c r="AK338" t="s">
        <v>9073</v>
      </c>
      <c r="AL338" t="s">
        <v>5225</v>
      </c>
    </row>
    <row r="339" spans="1:38" x14ac:dyDescent="0.25">
      <c r="A339">
        <v>269627</v>
      </c>
      <c r="B339">
        <v>1.9873970000000001</v>
      </c>
      <c r="C339" t="s">
        <v>3762</v>
      </c>
      <c r="D339" t="s">
        <v>4723</v>
      </c>
      <c r="E339" t="s">
        <v>4756</v>
      </c>
      <c r="F339" t="s">
        <v>4758</v>
      </c>
      <c r="G339" t="s">
        <v>4758</v>
      </c>
      <c r="H339" t="s">
        <v>3763</v>
      </c>
      <c r="I339" t="s">
        <v>4760</v>
      </c>
      <c r="J339">
        <v>5945</v>
      </c>
      <c r="K339" s="34" t="s">
        <v>9074</v>
      </c>
      <c r="M339" s="29" t="str">
        <f t="shared" si="25"/>
        <v>NO</v>
      </c>
      <c r="N339" s="9" t="str">
        <f t="shared" si="26"/>
        <v>YES</v>
      </c>
      <c r="O339" s="9">
        <f t="shared" si="27"/>
        <v>1.001144690224705</v>
      </c>
      <c r="P339" s="9" t="str">
        <f t="shared" si="29"/>
        <v>YES</v>
      </c>
      <c r="Q339" s="9" t="s">
        <v>4658</v>
      </c>
      <c r="R339" s="30" t="s">
        <v>4658</v>
      </c>
      <c r="T339" t="s">
        <v>5226</v>
      </c>
      <c r="U339">
        <v>273</v>
      </c>
      <c r="V339" t="s">
        <v>3763</v>
      </c>
      <c r="W339">
        <v>1</v>
      </c>
      <c r="X339">
        <v>22</v>
      </c>
      <c r="Y339">
        <v>6</v>
      </c>
      <c r="Z339">
        <v>1</v>
      </c>
      <c r="AA339">
        <v>55342098.965099998</v>
      </c>
      <c r="AB339">
        <v>31520.929594900001</v>
      </c>
      <c r="AC339">
        <v>754418.65224800003</v>
      </c>
      <c r="AD339">
        <v>847105.02972800005</v>
      </c>
      <c r="AE339" t="s">
        <v>5227</v>
      </c>
      <c r="AF339" t="s">
        <v>8163</v>
      </c>
      <c r="AG339" t="s">
        <v>4723</v>
      </c>
      <c r="AH339" t="str">
        <f t="shared" si="28"/>
        <v>04013273</v>
      </c>
      <c r="AJ339" t="s">
        <v>4723</v>
      </c>
      <c r="AK339" t="s">
        <v>9074</v>
      </c>
      <c r="AL339" t="s">
        <v>5227</v>
      </c>
    </row>
    <row r="340" spans="1:38" x14ac:dyDescent="0.25">
      <c r="A340">
        <v>303647</v>
      </c>
      <c r="B340">
        <v>0.364701</v>
      </c>
      <c r="C340" t="s">
        <v>2990</v>
      </c>
      <c r="D340" t="s">
        <v>4723</v>
      </c>
      <c r="E340" t="s">
        <v>4756</v>
      </c>
      <c r="F340" t="s">
        <v>1367</v>
      </c>
      <c r="G340" t="s">
        <v>1463</v>
      </c>
      <c r="H340" t="s">
        <v>2991</v>
      </c>
      <c r="I340" t="s">
        <v>4760</v>
      </c>
      <c r="J340">
        <v>1344</v>
      </c>
      <c r="K340" s="34" t="s">
        <v>9075</v>
      </c>
      <c r="M340" s="29" t="str">
        <f t="shared" si="25"/>
        <v>YES</v>
      </c>
      <c r="N340" s="9" t="str">
        <f t="shared" si="26"/>
        <v>YES</v>
      </c>
      <c r="O340" s="9">
        <f t="shared" si="27"/>
        <v>0.9920516098327552</v>
      </c>
      <c r="P340" s="9" t="str">
        <f t="shared" si="29"/>
        <v>YES</v>
      </c>
      <c r="Q340" s="9" t="s">
        <v>4658</v>
      </c>
      <c r="R340" s="30" t="s">
        <v>4658</v>
      </c>
      <c r="T340" t="s">
        <v>5228</v>
      </c>
      <c r="U340">
        <v>274</v>
      </c>
      <c r="V340" t="s">
        <v>2991</v>
      </c>
      <c r="W340">
        <v>3</v>
      </c>
      <c r="X340">
        <v>11</v>
      </c>
      <c r="Y340">
        <v>3</v>
      </c>
      <c r="Z340">
        <v>3</v>
      </c>
      <c r="AA340">
        <v>10248741.353399999</v>
      </c>
      <c r="AB340">
        <v>12884.4909114</v>
      </c>
      <c r="AC340">
        <v>669844.16217599995</v>
      </c>
      <c r="AD340">
        <v>943376.01068199996</v>
      </c>
      <c r="AE340" t="s">
        <v>5229</v>
      </c>
      <c r="AF340" t="s">
        <v>2990</v>
      </c>
      <c r="AG340" t="s">
        <v>4723</v>
      </c>
      <c r="AH340" t="str">
        <f t="shared" si="28"/>
        <v>04013274</v>
      </c>
      <c r="AJ340" t="s">
        <v>4723</v>
      </c>
      <c r="AK340" t="s">
        <v>9075</v>
      </c>
      <c r="AL340" t="s">
        <v>5229</v>
      </c>
    </row>
    <row r="341" spans="1:38" x14ac:dyDescent="0.25">
      <c r="A341">
        <v>1213183</v>
      </c>
      <c r="B341">
        <v>1.9634499999999999</v>
      </c>
      <c r="C341" t="s">
        <v>1414</v>
      </c>
      <c r="D341" t="s">
        <v>4723</v>
      </c>
      <c r="E341" t="s">
        <v>4756</v>
      </c>
      <c r="F341" t="s">
        <v>1367</v>
      </c>
      <c r="G341" t="s">
        <v>1368</v>
      </c>
      <c r="H341" t="s">
        <v>1415</v>
      </c>
      <c r="I341" t="s">
        <v>4760</v>
      </c>
      <c r="J341">
        <v>3390</v>
      </c>
      <c r="K341" s="34" t="s">
        <v>9076</v>
      </c>
      <c r="M341" s="29" t="str">
        <f t="shared" si="25"/>
        <v>NO</v>
      </c>
      <c r="N341" s="9" t="str">
        <f t="shared" si="26"/>
        <v>YES</v>
      </c>
      <c r="O341" s="9">
        <f t="shared" si="27"/>
        <v>0.99932449535724022</v>
      </c>
      <c r="P341" s="9" t="str">
        <f t="shared" si="29"/>
        <v>YES</v>
      </c>
      <c r="Q341" s="9" t="s">
        <v>4658</v>
      </c>
      <c r="R341" s="30" t="s">
        <v>4658</v>
      </c>
      <c r="T341" t="s">
        <v>5230</v>
      </c>
      <c r="U341">
        <v>275</v>
      </c>
      <c r="V341" t="s">
        <v>1415</v>
      </c>
      <c r="W341">
        <v>2</v>
      </c>
      <c r="X341">
        <v>8</v>
      </c>
      <c r="Y341">
        <v>5</v>
      </c>
      <c r="Z341">
        <v>2</v>
      </c>
      <c r="AA341">
        <v>54774845.142200001</v>
      </c>
      <c r="AB341">
        <v>30398.513191999999</v>
      </c>
      <c r="AC341">
        <v>711637.74526600004</v>
      </c>
      <c r="AD341">
        <v>969319.96034400002</v>
      </c>
      <c r="AE341" t="s">
        <v>5231</v>
      </c>
      <c r="AF341" t="s">
        <v>8164</v>
      </c>
      <c r="AG341" t="s">
        <v>4723</v>
      </c>
      <c r="AH341" t="str">
        <f t="shared" si="28"/>
        <v>04013275</v>
      </c>
      <c r="AJ341" t="s">
        <v>4723</v>
      </c>
      <c r="AK341" t="s">
        <v>9076</v>
      </c>
      <c r="AL341" t="s">
        <v>5231</v>
      </c>
    </row>
    <row r="342" spans="1:38" x14ac:dyDescent="0.25">
      <c r="A342">
        <v>1247523</v>
      </c>
      <c r="B342">
        <v>2.209028</v>
      </c>
      <c r="C342" t="s">
        <v>2948</v>
      </c>
      <c r="D342" t="s">
        <v>4723</v>
      </c>
      <c r="E342" t="s">
        <v>4756</v>
      </c>
      <c r="F342" t="s">
        <v>1367</v>
      </c>
      <c r="G342" t="s">
        <v>2940</v>
      </c>
      <c r="H342" t="s">
        <v>2949</v>
      </c>
      <c r="I342" t="s">
        <v>4760</v>
      </c>
      <c r="J342">
        <v>2216</v>
      </c>
      <c r="K342" s="34" t="s">
        <v>9077</v>
      </c>
      <c r="M342" s="29" t="str">
        <f t="shared" si="25"/>
        <v>YES</v>
      </c>
      <c r="N342" s="9" t="str">
        <f t="shared" si="26"/>
        <v>YES</v>
      </c>
      <c r="O342" s="9">
        <f t="shared" si="27"/>
        <v>1.0029606867831808</v>
      </c>
      <c r="P342" s="9" t="str">
        <f t="shared" si="29"/>
        <v>YES</v>
      </c>
      <c r="Q342" s="9" t="s">
        <v>4658</v>
      </c>
      <c r="R342" s="30" t="s">
        <v>4658</v>
      </c>
      <c r="T342" t="s">
        <v>5232</v>
      </c>
      <c r="U342">
        <v>276</v>
      </c>
      <c r="V342" t="s">
        <v>2949</v>
      </c>
      <c r="W342">
        <v>2</v>
      </c>
      <c r="X342">
        <v>8</v>
      </c>
      <c r="Y342">
        <v>5</v>
      </c>
      <c r="Z342">
        <v>2</v>
      </c>
      <c r="AA342">
        <v>61402373.001000002</v>
      </c>
      <c r="AB342">
        <v>40065.062014100004</v>
      </c>
      <c r="AC342">
        <v>749081.94629300002</v>
      </c>
      <c r="AD342">
        <v>958154.47859099996</v>
      </c>
      <c r="AE342" t="s">
        <v>5233</v>
      </c>
      <c r="AF342" t="s">
        <v>2948</v>
      </c>
      <c r="AG342" t="s">
        <v>4723</v>
      </c>
      <c r="AH342" t="str">
        <f t="shared" si="28"/>
        <v>04013276</v>
      </c>
      <c r="AJ342" t="s">
        <v>4723</v>
      </c>
      <c r="AK342" t="s">
        <v>9077</v>
      </c>
      <c r="AL342" t="s">
        <v>5233</v>
      </c>
    </row>
    <row r="343" spans="1:38" x14ac:dyDescent="0.25">
      <c r="A343">
        <v>1275199</v>
      </c>
      <c r="B343">
        <v>2.9279139999999999</v>
      </c>
      <c r="C343" t="s">
        <v>2958</v>
      </c>
      <c r="D343" t="s">
        <v>4723</v>
      </c>
      <c r="E343" t="s">
        <v>4756</v>
      </c>
      <c r="F343" t="s">
        <v>1367</v>
      </c>
      <c r="G343" t="s">
        <v>2940</v>
      </c>
      <c r="H343" t="s">
        <v>2959</v>
      </c>
      <c r="I343" t="s">
        <v>4760</v>
      </c>
      <c r="J343">
        <v>3000</v>
      </c>
      <c r="K343" s="34" t="s">
        <v>9078</v>
      </c>
      <c r="M343" s="29" t="str">
        <f t="shared" si="25"/>
        <v>YES</v>
      </c>
      <c r="N343" s="9" t="str">
        <f t="shared" si="26"/>
        <v>YES</v>
      </c>
      <c r="O343" s="9">
        <f t="shared" si="27"/>
        <v>1.0076427518291062</v>
      </c>
      <c r="P343" s="9" t="str">
        <f t="shared" si="29"/>
        <v>YES</v>
      </c>
      <c r="Q343" s="9" t="s">
        <v>4658</v>
      </c>
      <c r="R343" s="30" t="s">
        <v>4658</v>
      </c>
      <c r="T343" t="s">
        <v>5234</v>
      </c>
      <c r="U343">
        <v>277</v>
      </c>
      <c r="V343" t="s">
        <v>2959</v>
      </c>
      <c r="W343">
        <v>2</v>
      </c>
      <c r="X343">
        <v>8</v>
      </c>
      <c r="Y343">
        <v>5</v>
      </c>
      <c r="Z343">
        <v>2</v>
      </c>
      <c r="AA343">
        <v>81006445.498099998</v>
      </c>
      <c r="AB343">
        <v>41383.902798700001</v>
      </c>
      <c r="AC343">
        <v>761302.99238099996</v>
      </c>
      <c r="AD343">
        <v>956505.68163699994</v>
      </c>
      <c r="AE343" t="s">
        <v>5235</v>
      </c>
      <c r="AF343" t="s">
        <v>2958</v>
      </c>
      <c r="AG343" t="s">
        <v>4723</v>
      </c>
      <c r="AH343" t="str">
        <f t="shared" si="28"/>
        <v>04013277</v>
      </c>
      <c r="AJ343" t="s">
        <v>4723</v>
      </c>
      <c r="AK343" t="s">
        <v>9078</v>
      </c>
      <c r="AL343" t="s">
        <v>5235</v>
      </c>
    </row>
    <row r="344" spans="1:38" x14ac:dyDescent="0.25">
      <c r="A344">
        <v>1275294</v>
      </c>
      <c r="B344">
        <v>0.81184100000000003</v>
      </c>
      <c r="C344" t="s">
        <v>2954</v>
      </c>
      <c r="D344" t="s">
        <v>4723</v>
      </c>
      <c r="E344" t="s">
        <v>4756</v>
      </c>
      <c r="F344" t="s">
        <v>1367</v>
      </c>
      <c r="G344" t="s">
        <v>2940</v>
      </c>
      <c r="H344" t="s">
        <v>2955</v>
      </c>
      <c r="I344" t="s">
        <v>4760</v>
      </c>
      <c r="J344">
        <v>2852</v>
      </c>
      <c r="K344" s="34" t="s">
        <v>9079</v>
      </c>
      <c r="M344" s="29" t="str">
        <f t="shared" si="25"/>
        <v>YES</v>
      </c>
      <c r="N344" s="9" t="str">
        <f t="shared" si="26"/>
        <v>YES</v>
      </c>
      <c r="O344" s="9">
        <f t="shared" si="27"/>
        <v>1.0024140615486576</v>
      </c>
      <c r="P344" s="9" t="str">
        <f t="shared" si="29"/>
        <v>YES</v>
      </c>
      <c r="Q344" s="9" t="s">
        <v>4658</v>
      </c>
      <c r="R344" s="30" t="s">
        <v>4658</v>
      </c>
      <c r="T344" t="s">
        <v>5236</v>
      </c>
      <c r="U344">
        <v>278</v>
      </c>
      <c r="V344" t="s">
        <v>2955</v>
      </c>
      <c r="W344">
        <v>2</v>
      </c>
      <c r="X344">
        <v>8</v>
      </c>
      <c r="Y344">
        <v>5</v>
      </c>
      <c r="Z344">
        <v>2</v>
      </c>
      <c r="AA344">
        <v>22578322.673799999</v>
      </c>
      <c r="AB344">
        <v>25953.744320400001</v>
      </c>
      <c r="AC344">
        <v>758877.31209000002</v>
      </c>
      <c r="AD344">
        <v>952287.568937</v>
      </c>
      <c r="AE344" t="s">
        <v>5237</v>
      </c>
      <c r="AF344" t="s">
        <v>2954</v>
      </c>
      <c r="AG344" t="s">
        <v>4723</v>
      </c>
      <c r="AH344" t="str">
        <f t="shared" si="28"/>
        <v>04013278</v>
      </c>
      <c r="AJ344" t="s">
        <v>4723</v>
      </c>
      <c r="AK344" t="s">
        <v>9079</v>
      </c>
      <c r="AL344" t="s">
        <v>5237</v>
      </c>
    </row>
    <row r="345" spans="1:38" x14ac:dyDescent="0.25">
      <c r="A345">
        <v>1275256</v>
      </c>
      <c r="B345">
        <v>2.1727530000000002</v>
      </c>
      <c r="C345" t="s">
        <v>2944</v>
      </c>
      <c r="D345" t="s">
        <v>4723</v>
      </c>
      <c r="E345" t="s">
        <v>4756</v>
      </c>
      <c r="F345" t="s">
        <v>1367</v>
      </c>
      <c r="G345" t="s">
        <v>4758</v>
      </c>
      <c r="H345" t="s">
        <v>2945</v>
      </c>
      <c r="I345" t="s">
        <v>4760</v>
      </c>
      <c r="J345">
        <v>1844</v>
      </c>
      <c r="K345" s="34" t="s">
        <v>9080</v>
      </c>
      <c r="M345" s="29" t="str">
        <f t="shared" si="25"/>
        <v>YES</v>
      </c>
      <c r="N345" s="9" t="str">
        <f t="shared" si="26"/>
        <v>YES</v>
      </c>
      <c r="O345" s="9">
        <f t="shared" si="27"/>
        <v>1.01951600033708</v>
      </c>
      <c r="P345" s="9" t="str">
        <f t="shared" si="29"/>
        <v>YES</v>
      </c>
      <c r="Q345" s="9" t="s">
        <v>4658</v>
      </c>
      <c r="R345" s="30" t="s">
        <v>4658</v>
      </c>
      <c r="T345" t="s">
        <v>5238</v>
      </c>
      <c r="U345">
        <v>279</v>
      </c>
      <c r="V345" t="s">
        <v>2945</v>
      </c>
      <c r="W345">
        <v>2</v>
      </c>
      <c r="X345">
        <v>8</v>
      </c>
      <c r="Y345">
        <v>5</v>
      </c>
      <c r="Z345">
        <v>2</v>
      </c>
      <c r="AA345">
        <v>59413365.965000004</v>
      </c>
      <c r="AB345">
        <v>39973.256720199999</v>
      </c>
      <c r="AC345">
        <v>750355.558296</v>
      </c>
      <c r="AD345">
        <v>942212.31450700003</v>
      </c>
      <c r="AE345" t="s">
        <v>5239</v>
      </c>
      <c r="AF345" t="s">
        <v>2944</v>
      </c>
      <c r="AG345" t="s">
        <v>4723</v>
      </c>
      <c r="AH345" t="str">
        <f t="shared" si="28"/>
        <v>04013279</v>
      </c>
      <c r="AJ345" t="s">
        <v>4723</v>
      </c>
      <c r="AK345" t="s">
        <v>9080</v>
      </c>
      <c r="AL345" t="s">
        <v>5239</v>
      </c>
    </row>
    <row r="346" spans="1:38" x14ac:dyDescent="0.25">
      <c r="A346">
        <v>1275152</v>
      </c>
      <c r="B346">
        <v>1.659645</v>
      </c>
      <c r="C346" t="s">
        <v>3872</v>
      </c>
      <c r="D346" t="s">
        <v>4723</v>
      </c>
      <c r="E346" t="s">
        <v>4756</v>
      </c>
      <c r="F346" t="s">
        <v>1367</v>
      </c>
      <c r="G346" t="s">
        <v>1463</v>
      </c>
      <c r="H346" t="s">
        <v>3873</v>
      </c>
      <c r="I346" t="s">
        <v>4760</v>
      </c>
      <c r="J346">
        <v>5722</v>
      </c>
      <c r="K346" s="34" t="s">
        <v>9081</v>
      </c>
      <c r="M346" s="29" t="str">
        <f t="shared" si="25"/>
        <v>YES</v>
      </c>
      <c r="N346" s="9" t="str">
        <f t="shared" si="26"/>
        <v>YES</v>
      </c>
      <c r="O346" s="9">
        <f t="shared" si="27"/>
        <v>1.0070544848861764</v>
      </c>
      <c r="P346" s="9" t="str">
        <f t="shared" si="29"/>
        <v>YES</v>
      </c>
      <c r="Q346" s="9" t="s">
        <v>4658</v>
      </c>
      <c r="R346" s="30" t="s">
        <v>4658</v>
      </c>
      <c r="T346" t="s">
        <v>7499</v>
      </c>
      <c r="U346">
        <v>28</v>
      </c>
      <c r="V346" t="s">
        <v>3873</v>
      </c>
      <c r="W346">
        <v>5</v>
      </c>
      <c r="X346">
        <v>16</v>
      </c>
      <c r="Y346">
        <v>4</v>
      </c>
      <c r="Z346">
        <v>5</v>
      </c>
      <c r="AA346">
        <v>45944134.962300003</v>
      </c>
      <c r="AB346">
        <v>32292.666380499999</v>
      </c>
      <c r="AC346">
        <v>656244.70243099995</v>
      </c>
      <c r="AD346">
        <v>860978.48699300003</v>
      </c>
      <c r="AE346" t="s">
        <v>7500</v>
      </c>
      <c r="AF346" t="s">
        <v>3872</v>
      </c>
      <c r="AG346" t="s">
        <v>4723</v>
      </c>
      <c r="AH346" t="str">
        <f t="shared" si="28"/>
        <v>0401328</v>
      </c>
      <c r="AJ346" t="s">
        <v>4723</v>
      </c>
      <c r="AK346" t="s">
        <v>9081</v>
      </c>
      <c r="AL346" t="s">
        <v>7500</v>
      </c>
    </row>
    <row r="347" spans="1:38" x14ac:dyDescent="0.25">
      <c r="A347">
        <v>215519</v>
      </c>
      <c r="B347">
        <v>1.6330499999999999</v>
      </c>
      <c r="C347" t="s">
        <v>2956</v>
      </c>
      <c r="D347" t="s">
        <v>4723</v>
      </c>
      <c r="E347" t="s">
        <v>4756</v>
      </c>
      <c r="F347" t="s">
        <v>1367</v>
      </c>
      <c r="G347" t="s">
        <v>2940</v>
      </c>
      <c r="H347" t="s">
        <v>2957</v>
      </c>
      <c r="I347" t="s">
        <v>4760</v>
      </c>
      <c r="J347">
        <v>2956</v>
      </c>
      <c r="K347" s="34" t="s">
        <v>9082</v>
      </c>
      <c r="M347" s="29" t="str">
        <f t="shared" si="25"/>
        <v>YES</v>
      </c>
      <c r="N347" s="9" t="str">
        <f t="shared" si="26"/>
        <v>YES</v>
      </c>
      <c r="O347" s="9">
        <f t="shared" si="27"/>
        <v>1.009273228036297</v>
      </c>
      <c r="P347" s="9" t="str">
        <f t="shared" si="29"/>
        <v>YES</v>
      </c>
      <c r="Q347" s="9" t="s">
        <v>4658</v>
      </c>
      <c r="R347" s="30" t="s">
        <v>4658</v>
      </c>
      <c r="T347" t="s">
        <v>5240</v>
      </c>
      <c r="U347">
        <v>280</v>
      </c>
      <c r="V347" t="s">
        <v>2957</v>
      </c>
      <c r="W347">
        <v>2</v>
      </c>
      <c r="X347">
        <v>8</v>
      </c>
      <c r="Y347">
        <v>5</v>
      </c>
      <c r="Z347">
        <v>2</v>
      </c>
      <c r="AA347">
        <v>45108519.531999998</v>
      </c>
      <c r="AB347">
        <v>32093.399088300001</v>
      </c>
      <c r="AC347">
        <v>761243.66349199996</v>
      </c>
      <c r="AD347">
        <v>947042.001712</v>
      </c>
      <c r="AE347" t="s">
        <v>5241</v>
      </c>
      <c r="AF347" t="s">
        <v>2956</v>
      </c>
      <c r="AG347" t="s">
        <v>4723</v>
      </c>
      <c r="AH347" t="str">
        <f t="shared" si="28"/>
        <v>04013280</v>
      </c>
      <c r="AJ347" t="s">
        <v>4723</v>
      </c>
      <c r="AK347" t="s">
        <v>9082</v>
      </c>
      <c r="AL347" t="s">
        <v>5241</v>
      </c>
    </row>
    <row r="348" spans="1:38" x14ac:dyDescent="0.25">
      <c r="A348">
        <v>1275275</v>
      </c>
      <c r="B348">
        <v>2.7352699999999999</v>
      </c>
      <c r="C348" t="s">
        <v>2939</v>
      </c>
      <c r="D348" t="s">
        <v>4723</v>
      </c>
      <c r="E348" t="s">
        <v>4756</v>
      </c>
      <c r="F348" t="s">
        <v>1367</v>
      </c>
      <c r="G348" t="s">
        <v>2940</v>
      </c>
      <c r="H348" t="s">
        <v>2941</v>
      </c>
      <c r="I348" t="s">
        <v>4760</v>
      </c>
      <c r="J348">
        <v>1553</v>
      </c>
      <c r="K348" s="34" t="s">
        <v>9083</v>
      </c>
      <c r="M348" s="29" t="str">
        <f t="shared" si="25"/>
        <v>YES</v>
      </c>
      <c r="N348" s="9" t="str">
        <f t="shared" si="26"/>
        <v>YES</v>
      </c>
      <c r="O348" s="9">
        <f t="shared" si="27"/>
        <v>1.0222808503036549</v>
      </c>
      <c r="P348" s="9" t="str">
        <f t="shared" si="29"/>
        <v>YES</v>
      </c>
      <c r="Q348" s="9" t="s">
        <v>4658</v>
      </c>
      <c r="R348" s="30" t="s">
        <v>4658</v>
      </c>
      <c r="T348" t="s">
        <v>5242</v>
      </c>
      <c r="U348">
        <v>281</v>
      </c>
      <c r="V348" t="s">
        <v>2941</v>
      </c>
      <c r="W348">
        <v>2</v>
      </c>
      <c r="X348">
        <v>8</v>
      </c>
      <c r="Y348">
        <v>5</v>
      </c>
      <c r="Z348">
        <v>2</v>
      </c>
      <c r="AA348">
        <v>74592956.666800007</v>
      </c>
      <c r="AB348">
        <v>42902.255808100002</v>
      </c>
      <c r="AC348">
        <v>752889.53676599998</v>
      </c>
      <c r="AD348">
        <v>936400.97859900002</v>
      </c>
      <c r="AE348" t="s">
        <v>5243</v>
      </c>
      <c r="AF348" t="s">
        <v>2939</v>
      </c>
      <c r="AG348" t="s">
        <v>4723</v>
      </c>
      <c r="AH348" t="str">
        <f t="shared" si="28"/>
        <v>04013281</v>
      </c>
      <c r="AJ348" t="s">
        <v>4723</v>
      </c>
      <c r="AK348" t="s">
        <v>9083</v>
      </c>
      <c r="AL348" t="s">
        <v>5243</v>
      </c>
    </row>
    <row r="349" spans="1:38" x14ac:dyDescent="0.25">
      <c r="A349">
        <v>1275112</v>
      </c>
      <c r="B349">
        <v>1.1338269999999999</v>
      </c>
      <c r="C349" t="s">
        <v>2952</v>
      </c>
      <c r="D349" t="s">
        <v>4723</v>
      </c>
      <c r="E349" t="s">
        <v>4756</v>
      </c>
      <c r="F349" t="s">
        <v>1367</v>
      </c>
      <c r="G349" t="s">
        <v>2940</v>
      </c>
      <c r="H349" t="s">
        <v>2953</v>
      </c>
      <c r="I349" t="s">
        <v>4760</v>
      </c>
      <c r="J349">
        <v>2340</v>
      </c>
      <c r="K349" s="34" t="s">
        <v>9084</v>
      </c>
      <c r="M349" s="29" t="str">
        <f t="shared" si="25"/>
        <v>YES</v>
      </c>
      <c r="N349" s="9" t="str">
        <f t="shared" si="26"/>
        <v>YES</v>
      </c>
      <c r="O349" s="9">
        <f t="shared" si="27"/>
        <v>0.99911265491343815</v>
      </c>
      <c r="P349" s="9" t="str">
        <f t="shared" si="29"/>
        <v>YES</v>
      </c>
      <c r="Q349" s="9" t="s">
        <v>4658</v>
      </c>
      <c r="R349" s="30" t="s">
        <v>4658</v>
      </c>
      <c r="T349" t="s">
        <v>5244</v>
      </c>
      <c r="U349">
        <v>282</v>
      </c>
      <c r="V349" t="s">
        <v>2953</v>
      </c>
      <c r="W349">
        <v>2</v>
      </c>
      <c r="X349">
        <v>8</v>
      </c>
      <c r="Y349">
        <v>5</v>
      </c>
      <c r="Z349">
        <v>2</v>
      </c>
      <c r="AA349">
        <v>31637355.8891</v>
      </c>
      <c r="AB349">
        <v>27477.991536699999</v>
      </c>
      <c r="AC349">
        <v>754688.45067000005</v>
      </c>
      <c r="AD349">
        <v>947090.26682999998</v>
      </c>
      <c r="AE349" t="s">
        <v>5245</v>
      </c>
      <c r="AF349" t="s">
        <v>2952</v>
      </c>
      <c r="AG349" t="s">
        <v>4723</v>
      </c>
      <c r="AH349" t="str">
        <f t="shared" si="28"/>
        <v>04013282</v>
      </c>
      <c r="AJ349" t="s">
        <v>4723</v>
      </c>
      <c r="AK349" t="s">
        <v>9084</v>
      </c>
      <c r="AL349" t="s">
        <v>5245</v>
      </c>
    </row>
    <row r="350" spans="1:38" x14ac:dyDescent="0.25">
      <c r="A350">
        <v>1275239</v>
      </c>
      <c r="B350">
        <v>0.53952</v>
      </c>
      <c r="C350" t="s">
        <v>3856</v>
      </c>
      <c r="D350" t="s">
        <v>4723</v>
      </c>
      <c r="E350" t="s">
        <v>4756</v>
      </c>
      <c r="F350" t="s">
        <v>2297</v>
      </c>
      <c r="G350" t="s">
        <v>2307</v>
      </c>
      <c r="H350" t="s">
        <v>3857</v>
      </c>
      <c r="I350" t="s">
        <v>4760</v>
      </c>
      <c r="J350">
        <v>3529</v>
      </c>
      <c r="K350" s="34" t="s">
        <v>9085</v>
      </c>
      <c r="M350" s="29" t="str">
        <f t="shared" si="25"/>
        <v>YES</v>
      </c>
      <c r="N350" s="9" t="str">
        <f t="shared" si="26"/>
        <v>YES</v>
      </c>
      <c r="O350" s="9">
        <f t="shared" si="27"/>
        <v>1.0053314619581015</v>
      </c>
      <c r="P350" s="9" t="str">
        <f t="shared" si="29"/>
        <v>YES</v>
      </c>
      <c r="Q350" s="9" t="s">
        <v>4658</v>
      </c>
      <c r="R350" s="30" t="s">
        <v>4658</v>
      </c>
      <c r="T350" t="s">
        <v>5246</v>
      </c>
      <c r="U350">
        <v>283</v>
      </c>
      <c r="V350" t="s">
        <v>3857</v>
      </c>
      <c r="W350">
        <v>1</v>
      </c>
      <c r="X350">
        <v>20</v>
      </c>
      <c r="Y350">
        <v>5</v>
      </c>
      <c r="Z350">
        <v>1</v>
      </c>
      <c r="AA350">
        <v>14961189.3561</v>
      </c>
      <c r="AB350">
        <v>16712.6396718</v>
      </c>
      <c r="AC350">
        <v>705601.345845</v>
      </c>
      <c r="AD350">
        <v>841356.97797400004</v>
      </c>
      <c r="AE350" t="s">
        <v>5247</v>
      </c>
      <c r="AF350" t="s">
        <v>3856</v>
      </c>
      <c r="AG350" t="s">
        <v>4723</v>
      </c>
      <c r="AH350" t="str">
        <f t="shared" si="28"/>
        <v>04013283</v>
      </c>
      <c r="AJ350" t="s">
        <v>4723</v>
      </c>
      <c r="AK350" t="s">
        <v>9085</v>
      </c>
      <c r="AL350" t="s">
        <v>5247</v>
      </c>
    </row>
    <row r="351" spans="1:38" x14ac:dyDescent="0.25">
      <c r="A351">
        <v>258411</v>
      </c>
      <c r="B351">
        <v>0.44065199999999999</v>
      </c>
      <c r="C351" t="s">
        <v>2682</v>
      </c>
      <c r="D351" t="s">
        <v>4723</v>
      </c>
      <c r="E351" t="s">
        <v>4756</v>
      </c>
      <c r="F351" t="s">
        <v>1367</v>
      </c>
      <c r="G351" t="s">
        <v>1463</v>
      </c>
      <c r="H351" t="s">
        <v>2683</v>
      </c>
      <c r="I351" t="s">
        <v>4760</v>
      </c>
      <c r="J351">
        <v>4256</v>
      </c>
      <c r="K351" s="34" t="s">
        <v>9086</v>
      </c>
      <c r="M351" s="29" t="str">
        <f t="shared" si="25"/>
        <v>YES</v>
      </c>
      <c r="N351" s="9" t="str">
        <f t="shared" si="26"/>
        <v>YES</v>
      </c>
      <c r="O351" s="9">
        <f t="shared" si="27"/>
        <v>0.97632026345291834</v>
      </c>
      <c r="P351" s="9" t="str">
        <f t="shared" si="29"/>
        <v>YES</v>
      </c>
      <c r="Q351" s="9" t="s">
        <v>4658</v>
      </c>
      <c r="R351" s="30" t="s">
        <v>4658</v>
      </c>
      <c r="T351" t="s">
        <v>5248</v>
      </c>
      <c r="U351">
        <v>284</v>
      </c>
      <c r="V351" t="s">
        <v>2683</v>
      </c>
      <c r="W351">
        <v>5</v>
      </c>
      <c r="X351">
        <v>16</v>
      </c>
      <c r="Y351">
        <v>4</v>
      </c>
      <c r="Z351">
        <v>5</v>
      </c>
      <c r="AA351">
        <v>12582625.985200001</v>
      </c>
      <c r="AB351">
        <v>15664.059301900001</v>
      </c>
      <c r="AC351">
        <v>678774.446383</v>
      </c>
      <c r="AD351">
        <v>866324.86791300005</v>
      </c>
      <c r="AE351" t="s">
        <v>5249</v>
      </c>
      <c r="AF351" t="s">
        <v>2682</v>
      </c>
      <c r="AG351" t="s">
        <v>4723</v>
      </c>
      <c r="AH351" t="str">
        <f t="shared" si="28"/>
        <v>04013284</v>
      </c>
      <c r="AJ351" t="s">
        <v>4723</v>
      </c>
      <c r="AK351" t="s">
        <v>9086</v>
      </c>
      <c r="AL351" t="s">
        <v>5249</v>
      </c>
    </row>
    <row r="352" spans="1:38" x14ac:dyDescent="0.25">
      <c r="A352">
        <v>222596</v>
      </c>
      <c r="B352">
        <v>2.4628160000000001</v>
      </c>
      <c r="C352" t="s">
        <v>3524</v>
      </c>
      <c r="D352" t="s">
        <v>4723</v>
      </c>
      <c r="E352" t="s">
        <v>4756</v>
      </c>
      <c r="F352" t="s">
        <v>1367</v>
      </c>
      <c r="G352" t="s">
        <v>4758</v>
      </c>
      <c r="H352" t="s">
        <v>3525</v>
      </c>
      <c r="I352" t="s">
        <v>4760</v>
      </c>
      <c r="J352">
        <v>3986</v>
      </c>
      <c r="K352" s="34" t="s">
        <v>9087</v>
      </c>
      <c r="M352" s="29" t="str">
        <f t="shared" si="25"/>
        <v>YES</v>
      </c>
      <c r="N352" s="9" t="str">
        <f t="shared" si="26"/>
        <v>YES</v>
      </c>
      <c r="O352" s="9">
        <f t="shared" si="27"/>
        <v>1.0025608128308403</v>
      </c>
      <c r="P352" s="9" t="str">
        <f t="shared" si="29"/>
        <v>YES</v>
      </c>
      <c r="Q352" s="9" t="s">
        <v>4658</v>
      </c>
      <c r="R352" s="30" t="s">
        <v>4658</v>
      </c>
      <c r="T352" t="s">
        <v>5250</v>
      </c>
      <c r="U352">
        <v>285</v>
      </c>
      <c r="V352" t="s">
        <v>3525</v>
      </c>
      <c r="W352">
        <v>4</v>
      </c>
      <c r="X352">
        <v>12</v>
      </c>
      <c r="Y352">
        <v>7</v>
      </c>
      <c r="Z352">
        <v>4</v>
      </c>
      <c r="AA352">
        <v>68483994.881600007</v>
      </c>
      <c r="AB352">
        <v>47020.285863199999</v>
      </c>
      <c r="AC352">
        <v>589297.08389100002</v>
      </c>
      <c r="AD352">
        <v>905217.54166400002</v>
      </c>
      <c r="AE352" t="s">
        <v>5251</v>
      </c>
      <c r="AF352" t="s">
        <v>3524</v>
      </c>
      <c r="AG352" t="s">
        <v>4723</v>
      </c>
      <c r="AH352" t="str">
        <f t="shared" si="28"/>
        <v>04013285</v>
      </c>
      <c r="AJ352" t="s">
        <v>4723</v>
      </c>
      <c r="AK352" t="s">
        <v>9087</v>
      </c>
      <c r="AL352" t="s">
        <v>5251</v>
      </c>
    </row>
    <row r="353" spans="1:38" x14ac:dyDescent="0.25">
      <c r="A353">
        <v>105884</v>
      </c>
      <c r="B353">
        <v>1.462793</v>
      </c>
      <c r="C353" t="s">
        <v>2237</v>
      </c>
      <c r="D353" t="s">
        <v>4723</v>
      </c>
      <c r="E353" t="s">
        <v>4756</v>
      </c>
      <c r="F353" t="s">
        <v>1367</v>
      </c>
      <c r="G353" t="s">
        <v>4758</v>
      </c>
      <c r="H353" t="s">
        <v>2238</v>
      </c>
      <c r="I353" t="s">
        <v>4760</v>
      </c>
      <c r="J353">
        <v>4317</v>
      </c>
      <c r="K353" s="34" t="s">
        <v>9088</v>
      </c>
      <c r="M353" s="29" t="str">
        <f t="shared" si="25"/>
        <v>YES</v>
      </c>
      <c r="N353" s="9" t="str">
        <f t="shared" si="26"/>
        <v>YES</v>
      </c>
      <c r="O353" s="9">
        <f t="shared" si="27"/>
        <v>0.97040052398436327</v>
      </c>
      <c r="P353" s="9" t="str">
        <f t="shared" si="29"/>
        <v>YES</v>
      </c>
      <c r="Q353" s="9" t="s">
        <v>4658</v>
      </c>
      <c r="R353" s="30" t="s">
        <v>4658</v>
      </c>
      <c r="T353" t="s">
        <v>5252</v>
      </c>
      <c r="U353">
        <v>286</v>
      </c>
      <c r="V353" t="s">
        <v>2238</v>
      </c>
      <c r="W353">
        <v>3</v>
      </c>
      <c r="X353">
        <v>15</v>
      </c>
      <c r="Y353">
        <v>4</v>
      </c>
      <c r="Z353">
        <v>3</v>
      </c>
      <c r="AA353">
        <v>42024223.3627</v>
      </c>
      <c r="AB353">
        <v>31879.3490681</v>
      </c>
      <c r="AC353">
        <v>683353.849865</v>
      </c>
      <c r="AD353">
        <v>890748.98252399999</v>
      </c>
      <c r="AE353" t="s">
        <v>5253</v>
      </c>
      <c r="AF353" t="s">
        <v>2237</v>
      </c>
      <c r="AG353" t="s">
        <v>4723</v>
      </c>
      <c r="AH353" t="str">
        <f t="shared" si="28"/>
        <v>04013286</v>
      </c>
      <c r="AJ353" t="s">
        <v>4723</v>
      </c>
      <c r="AK353" t="s">
        <v>9088</v>
      </c>
      <c r="AL353" t="s">
        <v>5253</v>
      </c>
    </row>
    <row r="354" spans="1:38" x14ac:dyDescent="0.25">
      <c r="A354">
        <v>238311</v>
      </c>
      <c r="B354">
        <v>1.120627</v>
      </c>
      <c r="C354" t="s">
        <v>2868</v>
      </c>
      <c r="D354" t="s">
        <v>4723</v>
      </c>
      <c r="E354" t="s">
        <v>4756</v>
      </c>
      <c r="F354" t="s">
        <v>6297</v>
      </c>
      <c r="G354" t="s">
        <v>1463</v>
      </c>
      <c r="H354" t="s">
        <v>2869</v>
      </c>
      <c r="I354" t="s">
        <v>4760</v>
      </c>
      <c r="J354">
        <v>4510</v>
      </c>
      <c r="K354" s="34" t="s">
        <v>9089</v>
      </c>
      <c r="M354" s="29" t="str">
        <f t="shared" si="25"/>
        <v>NO</v>
      </c>
      <c r="N354" s="9" t="str">
        <f t="shared" si="26"/>
        <v>YES</v>
      </c>
      <c r="O354" s="9">
        <f t="shared" si="27"/>
        <v>0.99807589077270864</v>
      </c>
      <c r="P354" s="9" t="str">
        <f t="shared" si="29"/>
        <v>YES</v>
      </c>
      <c r="Q354" s="9" t="s">
        <v>4658</v>
      </c>
      <c r="R354" s="30" t="s">
        <v>4658</v>
      </c>
      <c r="T354" t="s">
        <v>5254</v>
      </c>
      <c r="U354">
        <v>287</v>
      </c>
      <c r="V354" t="s">
        <v>2869</v>
      </c>
      <c r="W354">
        <v>3</v>
      </c>
      <c r="X354">
        <v>7</v>
      </c>
      <c r="Y354">
        <v>3</v>
      </c>
      <c r="Z354">
        <v>3</v>
      </c>
      <c r="AA354">
        <v>31301515.291200001</v>
      </c>
      <c r="AB354">
        <v>34974.3451642</v>
      </c>
      <c r="AC354">
        <v>678290.85287900001</v>
      </c>
      <c r="AD354">
        <v>1002609.46661</v>
      </c>
      <c r="AE354" t="s">
        <v>5255</v>
      </c>
      <c r="AF354" t="s">
        <v>8165</v>
      </c>
      <c r="AG354" t="s">
        <v>4723</v>
      </c>
      <c r="AH354" t="str">
        <f t="shared" si="28"/>
        <v>04013287</v>
      </c>
      <c r="AJ354" t="s">
        <v>4723</v>
      </c>
      <c r="AK354" t="s">
        <v>9089</v>
      </c>
      <c r="AL354" t="s">
        <v>5255</v>
      </c>
    </row>
    <row r="355" spans="1:38" x14ac:dyDescent="0.25">
      <c r="A355">
        <v>1239704</v>
      </c>
      <c r="B355">
        <v>0.91008299999999998</v>
      </c>
      <c r="C355" t="s">
        <v>2158</v>
      </c>
      <c r="D355" t="s">
        <v>4723</v>
      </c>
      <c r="E355" t="s">
        <v>4756</v>
      </c>
      <c r="F355" t="s">
        <v>1367</v>
      </c>
      <c r="G355" t="s">
        <v>1463</v>
      </c>
      <c r="H355" t="s">
        <v>2159</v>
      </c>
      <c r="I355" t="s">
        <v>4760</v>
      </c>
      <c r="J355">
        <v>6808</v>
      </c>
      <c r="K355" s="34" t="s">
        <v>9090</v>
      </c>
      <c r="M355" s="29" t="str">
        <f t="shared" si="25"/>
        <v>YES</v>
      </c>
      <c r="N355" s="9" t="str">
        <f t="shared" si="26"/>
        <v>YES</v>
      </c>
      <c r="O355" s="9">
        <f t="shared" si="27"/>
        <v>1.0001105088646556</v>
      </c>
      <c r="P355" s="9" t="str">
        <f t="shared" si="29"/>
        <v>YES</v>
      </c>
      <c r="Q355" s="9" t="s">
        <v>4658</v>
      </c>
      <c r="R355" s="30" t="s">
        <v>4658</v>
      </c>
      <c r="T355" t="s">
        <v>5256</v>
      </c>
      <c r="U355">
        <v>288</v>
      </c>
      <c r="V355" t="s">
        <v>2159</v>
      </c>
      <c r="W355">
        <v>5</v>
      </c>
      <c r="X355">
        <v>14</v>
      </c>
      <c r="Y355">
        <v>4</v>
      </c>
      <c r="Z355">
        <v>5</v>
      </c>
      <c r="AA355">
        <v>25368854.423900001</v>
      </c>
      <c r="AB355">
        <v>23015.447540599998</v>
      </c>
      <c r="AC355">
        <v>671793.13490900001</v>
      </c>
      <c r="AD355">
        <v>893364.70179700002</v>
      </c>
      <c r="AE355" t="s">
        <v>5257</v>
      </c>
      <c r="AF355" t="s">
        <v>2158</v>
      </c>
      <c r="AG355" t="s">
        <v>4723</v>
      </c>
      <c r="AH355" t="str">
        <f t="shared" si="28"/>
        <v>04013288</v>
      </c>
      <c r="AJ355" t="s">
        <v>4723</v>
      </c>
      <c r="AK355" t="s">
        <v>9090</v>
      </c>
      <c r="AL355" t="s">
        <v>5257</v>
      </c>
    </row>
    <row r="356" spans="1:38" x14ac:dyDescent="0.25">
      <c r="A356">
        <v>229711</v>
      </c>
      <c r="B356">
        <v>0.43444500000000003</v>
      </c>
      <c r="C356" t="s">
        <v>2028</v>
      </c>
      <c r="D356" t="s">
        <v>4723</v>
      </c>
      <c r="E356" t="s">
        <v>4756</v>
      </c>
      <c r="F356" t="s">
        <v>1367</v>
      </c>
      <c r="G356" t="s">
        <v>6400</v>
      </c>
      <c r="H356" t="s">
        <v>2029</v>
      </c>
      <c r="I356" t="s">
        <v>4760</v>
      </c>
      <c r="J356">
        <v>2588</v>
      </c>
      <c r="K356" s="34" t="s">
        <v>9091</v>
      </c>
      <c r="M356" s="29" t="str">
        <f t="shared" si="25"/>
        <v>YES</v>
      </c>
      <c r="N356" s="9" t="str">
        <f t="shared" si="26"/>
        <v>YES</v>
      </c>
      <c r="O356" s="9">
        <f t="shared" si="27"/>
        <v>1.0005892448597173</v>
      </c>
      <c r="P356" s="9" t="str">
        <f t="shared" si="29"/>
        <v>YES</v>
      </c>
      <c r="Q356" s="9" t="s">
        <v>4658</v>
      </c>
      <c r="R356" s="30" t="s">
        <v>4658</v>
      </c>
      <c r="T356" t="s">
        <v>5258</v>
      </c>
      <c r="U356">
        <v>289</v>
      </c>
      <c r="V356" t="s">
        <v>2029</v>
      </c>
      <c r="W356">
        <v>4</v>
      </c>
      <c r="X356">
        <v>10</v>
      </c>
      <c r="Y356">
        <v>2</v>
      </c>
      <c r="Z356">
        <v>4</v>
      </c>
      <c r="AA356">
        <v>12104498.974199999</v>
      </c>
      <c r="AB356">
        <v>15789.5764531</v>
      </c>
      <c r="AC356">
        <v>620865.93108000001</v>
      </c>
      <c r="AD356">
        <v>940575.12094000005</v>
      </c>
      <c r="AE356" t="s">
        <v>5259</v>
      </c>
      <c r="AF356" t="s">
        <v>2028</v>
      </c>
      <c r="AG356" t="s">
        <v>4723</v>
      </c>
      <c r="AH356" t="str">
        <f t="shared" si="28"/>
        <v>04013289</v>
      </c>
      <c r="AJ356" t="s">
        <v>4723</v>
      </c>
      <c r="AK356" t="s">
        <v>9091</v>
      </c>
      <c r="AL356" t="s">
        <v>5259</v>
      </c>
    </row>
    <row r="357" spans="1:38" x14ac:dyDescent="0.25">
      <c r="A357">
        <v>1183853</v>
      </c>
      <c r="B357">
        <v>0.244755</v>
      </c>
      <c r="C357" t="s">
        <v>2118</v>
      </c>
      <c r="D357" t="s">
        <v>4723</v>
      </c>
      <c r="E357" t="s">
        <v>4756</v>
      </c>
      <c r="F357" t="s">
        <v>1367</v>
      </c>
      <c r="G357" t="s">
        <v>1463</v>
      </c>
      <c r="H357" t="s">
        <v>2119</v>
      </c>
      <c r="I357" t="s">
        <v>4760</v>
      </c>
      <c r="J357">
        <v>3961</v>
      </c>
      <c r="K357" s="34" t="s">
        <v>9092</v>
      </c>
      <c r="M357" s="29" t="str">
        <f t="shared" si="25"/>
        <v>YES</v>
      </c>
      <c r="N357" s="9" t="str">
        <f t="shared" si="26"/>
        <v>YES</v>
      </c>
      <c r="O357" s="9">
        <f t="shared" si="27"/>
        <v>1.0069815706416427</v>
      </c>
      <c r="P357" s="9" t="str">
        <f t="shared" si="29"/>
        <v>YES</v>
      </c>
      <c r="Q357" s="9" t="s">
        <v>4658</v>
      </c>
      <c r="R357" s="30" t="s">
        <v>4658</v>
      </c>
      <c r="T357" t="s">
        <v>7501</v>
      </c>
      <c r="U357">
        <v>29</v>
      </c>
      <c r="V357" t="s">
        <v>2119</v>
      </c>
      <c r="W357">
        <v>3</v>
      </c>
      <c r="X357">
        <v>11</v>
      </c>
      <c r="Y357">
        <v>3</v>
      </c>
      <c r="Z357">
        <v>3</v>
      </c>
      <c r="AA357">
        <v>6776070.17937</v>
      </c>
      <c r="AB357">
        <v>10423.1633831</v>
      </c>
      <c r="AC357">
        <v>645538.455648</v>
      </c>
      <c r="AD357">
        <v>922210.33243800001</v>
      </c>
      <c r="AE357" t="s">
        <v>7502</v>
      </c>
      <c r="AF357" t="s">
        <v>2118</v>
      </c>
      <c r="AG357" t="s">
        <v>4723</v>
      </c>
      <c r="AH357" t="str">
        <f t="shared" si="28"/>
        <v>0401329</v>
      </c>
      <c r="AJ357" t="s">
        <v>4723</v>
      </c>
      <c r="AK357" t="s">
        <v>9092</v>
      </c>
      <c r="AL357" t="s">
        <v>7502</v>
      </c>
    </row>
    <row r="358" spans="1:38" x14ac:dyDescent="0.25">
      <c r="A358">
        <v>207791</v>
      </c>
      <c r="B358">
        <v>0.788578</v>
      </c>
      <c r="C358" t="s">
        <v>7046</v>
      </c>
      <c r="D358" t="s">
        <v>4723</v>
      </c>
      <c r="E358" t="s">
        <v>4756</v>
      </c>
      <c r="F358" t="s">
        <v>2297</v>
      </c>
      <c r="G358" t="s">
        <v>2307</v>
      </c>
      <c r="H358" t="s">
        <v>7047</v>
      </c>
      <c r="I358" t="s">
        <v>4760</v>
      </c>
      <c r="J358">
        <v>4179</v>
      </c>
      <c r="K358" s="34" t="s">
        <v>9093</v>
      </c>
      <c r="M358" s="29" t="str">
        <f t="shared" si="25"/>
        <v>YES</v>
      </c>
      <c r="N358" s="9" t="str">
        <f t="shared" si="26"/>
        <v>YES</v>
      </c>
      <c r="O358" s="9">
        <f t="shared" si="27"/>
        <v>0.99122579677741607</v>
      </c>
      <c r="P358" s="9" t="str">
        <f t="shared" si="29"/>
        <v>YES</v>
      </c>
      <c r="Q358" s="9" t="s">
        <v>4658</v>
      </c>
      <c r="R358" s="30" t="s">
        <v>4658</v>
      </c>
      <c r="T358" t="s">
        <v>5260</v>
      </c>
      <c r="U358">
        <v>290</v>
      </c>
      <c r="V358" t="s">
        <v>7047</v>
      </c>
      <c r="W358">
        <v>1</v>
      </c>
      <c r="X358">
        <v>20</v>
      </c>
      <c r="Y358">
        <v>6</v>
      </c>
      <c r="Z358">
        <v>1</v>
      </c>
      <c r="AA358">
        <v>22178895.047600001</v>
      </c>
      <c r="AB358">
        <v>18987.372120700002</v>
      </c>
      <c r="AC358">
        <v>715011.93561799999</v>
      </c>
      <c r="AD358">
        <v>834134.72571399994</v>
      </c>
      <c r="AE358" t="s">
        <v>5261</v>
      </c>
      <c r="AF358" t="s">
        <v>7046</v>
      </c>
      <c r="AG358" t="s">
        <v>4723</v>
      </c>
      <c r="AH358" t="str">
        <f t="shared" si="28"/>
        <v>04013290</v>
      </c>
      <c r="AJ358" t="s">
        <v>4723</v>
      </c>
      <c r="AK358" t="s">
        <v>9093</v>
      </c>
      <c r="AL358" t="s">
        <v>5261</v>
      </c>
    </row>
    <row r="359" spans="1:38" x14ac:dyDescent="0.25">
      <c r="A359">
        <v>269317</v>
      </c>
      <c r="B359">
        <v>412.74425000000002</v>
      </c>
      <c r="C359" t="s">
        <v>1452</v>
      </c>
      <c r="D359" t="s">
        <v>4723</v>
      </c>
      <c r="E359" t="s">
        <v>4756</v>
      </c>
      <c r="F359" t="s">
        <v>4758</v>
      </c>
      <c r="G359" t="s">
        <v>4758</v>
      </c>
      <c r="H359" t="s">
        <v>1453</v>
      </c>
      <c r="I359" t="s">
        <v>4760</v>
      </c>
      <c r="J359">
        <v>7094</v>
      </c>
      <c r="K359" s="34" t="s">
        <v>9094</v>
      </c>
      <c r="M359" s="29" t="str">
        <f t="shared" si="25"/>
        <v>YES</v>
      </c>
      <c r="N359" s="9" t="str">
        <f t="shared" si="26"/>
        <v>YES</v>
      </c>
      <c r="O359" s="9">
        <f t="shared" si="27"/>
        <v>1.0016478920458025</v>
      </c>
      <c r="P359" s="9" t="str">
        <f t="shared" si="29"/>
        <v>YES</v>
      </c>
      <c r="Q359" s="9" t="s">
        <v>4658</v>
      </c>
      <c r="R359" s="30" t="s">
        <v>4658</v>
      </c>
      <c r="T359" t="s">
        <v>5262</v>
      </c>
      <c r="U359">
        <v>291</v>
      </c>
      <c r="V359" t="s">
        <v>1453</v>
      </c>
      <c r="W359">
        <v>5</v>
      </c>
      <c r="X359">
        <v>25</v>
      </c>
      <c r="Y359">
        <v>7</v>
      </c>
      <c r="Z359">
        <v>5</v>
      </c>
      <c r="AA359">
        <v>11487718778.799999</v>
      </c>
      <c r="AB359">
        <v>779852.14455099998</v>
      </c>
      <c r="AC359">
        <v>504478.07430699997</v>
      </c>
      <c r="AD359">
        <v>744942.35105599998</v>
      </c>
      <c r="AE359" t="s">
        <v>5263</v>
      </c>
      <c r="AF359" t="s">
        <v>1452</v>
      </c>
      <c r="AG359" t="s">
        <v>4723</v>
      </c>
      <c r="AH359" t="str">
        <f t="shared" si="28"/>
        <v>04013291</v>
      </c>
      <c r="AJ359" t="s">
        <v>4723</v>
      </c>
      <c r="AK359" t="s">
        <v>9094</v>
      </c>
      <c r="AL359" t="s">
        <v>5263</v>
      </c>
    </row>
    <row r="360" spans="1:38" x14ac:dyDescent="0.25">
      <c r="A360">
        <v>83370</v>
      </c>
      <c r="B360">
        <v>1.6178650000000001</v>
      </c>
      <c r="C360" t="s">
        <v>7008</v>
      </c>
      <c r="D360" t="s">
        <v>4723</v>
      </c>
      <c r="E360" t="s">
        <v>4756</v>
      </c>
      <c r="F360" t="s">
        <v>1367</v>
      </c>
      <c r="G360" t="s">
        <v>4758</v>
      </c>
      <c r="H360" t="s">
        <v>7009</v>
      </c>
      <c r="I360" t="s">
        <v>4760</v>
      </c>
      <c r="J360">
        <v>3326</v>
      </c>
      <c r="K360" s="34" t="s">
        <v>9095</v>
      </c>
      <c r="M360" s="29" t="str">
        <f t="shared" si="25"/>
        <v>YES</v>
      </c>
      <c r="N360" s="9" t="str">
        <f t="shared" si="26"/>
        <v>NO</v>
      </c>
      <c r="O360" s="9">
        <f t="shared" si="27"/>
        <v>0.99397060653024205</v>
      </c>
      <c r="P360" s="9" t="str">
        <f t="shared" si="29"/>
        <v>YES</v>
      </c>
      <c r="Q360" s="9" t="s">
        <v>4658</v>
      </c>
      <c r="R360" s="30" t="s">
        <v>4658</v>
      </c>
      <c r="T360" t="s">
        <v>5264</v>
      </c>
      <c r="U360">
        <v>292</v>
      </c>
      <c r="V360" t="s">
        <v>5265</v>
      </c>
      <c r="W360">
        <v>2</v>
      </c>
      <c r="X360">
        <v>22</v>
      </c>
      <c r="Y360">
        <v>6</v>
      </c>
      <c r="Z360">
        <v>2</v>
      </c>
      <c r="AA360">
        <v>45377083.909400001</v>
      </c>
      <c r="AB360">
        <v>31525.4969151</v>
      </c>
      <c r="AC360">
        <v>725772.996239</v>
      </c>
      <c r="AD360">
        <v>860808.48874199996</v>
      </c>
      <c r="AE360" t="s">
        <v>5266</v>
      </c>
      <c r="AF360" t="s">
        <v>7008</v>
      </c>
      <c r="AG360" t="s">
        <v>4723</v>
      </c>
      <c r="AH360" t="str">
        <f t="shared" si="28"/>
        <v>04013292</v>
      </c>
      <c r="AJ360" t="s">
        <v>4723</v>
      </c>
      <c r="AK360" t="s">
        <v>9095</v>
      </c>
      <c r="AL360" t="s">
        <v>5266</v>
      </c>
    </row>
    <row r="361" spans="1:38" x14ac:dyDescent="0.25">
      <c r="A361">
        <v>275874</v>
      </c>
      <c r="B361">
        <v>0.77204700000000004</v>
      </c>
      <c r="C361" t="s">
        <v>3954</v>
      </c>
      <c r="D361" t="s">
        <v>4723</v>
      </c>
      <c r="E361" t="s">
        <v>4756</v>
      </c>
      <c r="F361" t="s">
        <v>1367</v>
      </c>
      <c r="G361" t="s">
        <v>4758</v>
      </c>
      <c r="H361" t="s">
        <v>3955</v>
      </c>
      <c r="I361" t="s">
        <v>4760</v>
      </c>
      <c r="J361">
        <v>3530</v>
      </c>
      <c r="K361" s="34" t="s">
        <v>9096</v>
      </c>
      <c r="M361" s="29" t="str">
        <f t="shared" si="25"/>
        <v>YES</v>
      </c>
      <c r="N361" s="9" t="str">
        <f t="shared" si="26"/>
        <v>NO</v>
      </c>
      <c r="O361" s="9">
        <f t="shared" si="27"/>
        <v>1.0194023411985811</v>
      </c>
      <c r="P361" s="9" t="str">
        <f t="shared" si="29"/>
        <v>YES</v>
      </c>
      <c r="Q361" s="9" t="s">
        <v>4658</v>
      </c>
      <c r="R361" s="30" t="s">
        <v>4658</v>
      </c>
      <c r="T361" t="s">
        <v>5267</v>
      </c>
      <c r="U361">
        <v>293</v>
      </c>
      <c r="V361" t="s">
        <v>5268</v>
      </c>
      <c r="W361">
        <v>2</v>
      </c>
      <c r="X361">
        <v>22</v>
      </c>
      <c r="Y361">
        <v>6</v>
      </c>
      <c r="Z361">
        <v>2</v>
      </c>
      <c r="AA361">
        <v>21113778.3532</v>
      </c>
      <c r="AB361">
        <v>21620.176181800001</v>
      </c>
      <c r="AC361">
        <v>735687.70748099999</v>
      </c>
      <c r="AD361">
        <v>863221.96725099999</v>
      </c>
      <c r="AE361" t="s">
        <v>5269</v>
      </c>
      <c r="AF361" t="s">
        <v>3954</v>
      </c>
      <c r="AG361" t="s">
        <v>4723</v>
      </c>
      <c r="AH361" t="str">
        <f t="shared" si="28"/>
        <v>04013293</v>
      </c>
      <c r="AJ361" t="s">
        <v>4723</v>
      </c>
      <c r="AK361" t="s">
        <v>9096</v>
      </c>
      <c r="AL361" t="s">
        <v>5269</v>
      </c>
    </row>
    <row r="362" spans="1:38" x14ac:dyDescent="0.25">
      <c r="A362">
        <v>296138</v>
      </c>
      <c r="B362">
        <v>0.96970999999999996</v>
      </c>
      <c r="C362" t="s">
        <v>3932</v>
      </c>
      <c r="D362" t="s">
        <v>4723</v>
      </c>
      <c r="E362" t="s">
        <v>4756</v>
      </c>
      <c r="F362" t="s">
        <v>1367</v>
      </c>
      <c r="G362" t="s">
        <v>3738</v>
      </c>
      <c r="H362" t="s">
        <v>3933</v>
      </c>
      <c r="I362" t="s">
        <v>4760</v>
      </c>
      <c r="J362">
        <v>4068</v>
      </c>
      <c r="K362" s="34" t="s">
        <v>9097</v>
      </c>
      <c r="M362" s="29" t="str">
        <f t="shared" si="25"/>
        <v>YES</v>
      </c>
      <c r="N362" s="9" t="str">
        <f t="shared" si="26"/>
        <v>NO</v>
      </c>
      <c r="O362" s="9">
        <f t="shared" si="27"/>
        <v>1.0078746412273263</v>
      </c>
      <c r="P362" s="9" t="str">
        <f t="shared" si="29"/>
        <v>YES</v>
      </c>
      <c r="Q362" s="9" t="s">
        <v>4658</v>
      </c>
      <c r="R362" s="30" t="s">
        <v>4658</v>
      </c>
      <c r="T362" t="s">
        <v>5270</v>
      </c>
      <c r="U362">
        <v>294</v>
      </c>
      <c r="V362" t="s">
        <v>5271</v>
      </c>
      <c r="W362">
        <v>2</v>
      </c>
      <c r="X362">
        <v>22</v>
      </c>
      <c r="Y362">
        <v>6</v>
      </c>
      <c r="Z362">
        <v>2</v>
      </c>
      <c r="AA362">
        <v>26822743.780000001</v>
      </c>
      <c r="AB362">
        <v>25923.216302199999</v>
      </c>
      <c r="AC362">
        <v>738664.89783499995</v>
      </c>
      <c r="AD362">
        <v>856185.47712399997</v>
      </c>
      <c r="AE362" t="s">
        <v>5272</v>
      </c>
      <c r="AF362" t="s">
        <v>3932</v>
      </c>
      <c r="AG362" t="s">
        <v>4723</v>
      </c>
      <c r="AH362" t="str">
        <f t="shared" si="28"/>
        <v>04013294</v>
      </c>
      <c r="AJ362" t="s">
        <v>4723</v>
      </c>
      <c r="AK362" t="s">
        <v>9097</v>
      </c>
      <c r="AL362" t="s">
        <v>5272</v>
      </c>
    </row>
    <row r="363" spans="1:38" x14ac:dyDescent="0.25">
      <c r="A363">
        <v>295928</v>
      </c>
      <c r="B363">
        <v>0.47919600000000001</v>
      </c>
      <c r="C363" t="s">
        <v>3960</v>
      </c>
      <c r="D363" t="s">
        <v>4723</v>
      </c>
      <c r="E363" t="s">
        <v>4756</v>
      </c>
      <c r="F363" t="s">
        <v>1367</v>
      </c>
      <c r="G363" t="s">
        <v>3738</v>
      </c>
      <c r="H363" t="s">
        <v>3961</v>
      </c>
      <c r="I363" t="s">
        <v>4760</v>
      </c>
      <c r="J363">
        <v>2261</v>
      </c>
      <c r="K363" s="34" t="s">
        <v>9098</v>
      </c>
      <c r="M363" s="29" t="str">
        <f t="shared" si="25"/>
        <v>YES</v>
      </c>
      <c r="N363" s="9" t="str">
        <f t="shared" si="26"/>
        <v>NO</v>
      </c>
      <c r="O363" s="9">
        <f t="shared" si="27"/>
        <v>0.98648428337426652</v>
      </c>
      <c r="P363" s="9" t="str">
        <f t="shared" si="29"/>
        <v>YES</v>
      </c>
      <c r="Q363" s="9" t="s">
        <v>4658</v>
      </c>
      <c r="R363" s="30" t="s">
        <v>4658</v>
      </c>
      <c r="T363" t="s">
        <v>5273</v>
      </c>
      <c r="U363">
        <v>295</v>
      </c>
      <c r="V363" t="s">
        <v>5274</v>
      </c>
      <c r="W363">
        <v>2</v>
      </c>
      <c r="X363">
        <v>22</v>
      </c>
      <c r="Y363">
        <v>6</v>
      </c>
      <c r="Z363">
        <v>2</v>
      </c>
      <c r="AA363">
        <v>13542250.9933</v>
      </c>
      <c r="AB363">
        <v>15445.323567699999</v>
      </c>
      <c r="AC363">
        <v>741280.67941800004</v>
      </c>
      <c r="AD363">
        <v>858844.06128499995</v>
      </c>
      <c r="AE363" t="s">
        <v>5275</v>
      </c>
      <c r="AF363" t="s">
        <v>3960</v>
      </c>
      <c r="AG363" t="s">
        <v>4723</v>
      </c>
      <c r="AH363" t="str">
        <f t="shared" si="28"/>
        <v>04013295</v>
      </c>
      <c r="AJ363" t="s">
        <v>4723</v>
      </c>
      <c r="AK363" t="s">
        <v>9098</v>
      </c>
      <c r="AL363" t="s">
        <v>5275</v>
      </c>
    </row>
    <row r="364" spans="1:38" x14ac:dyDescent="0.25">
      <c r="A364">
        <v>296194</v>
      </c>
      <c r="B364">
        <v>0.55257000000000001</v>
      </c>
      <c r="C364" t="s">
        <v>3964</v>
      </c>
      <c r="D364" t="s">
        <v>4723</v>
      </c>
      <c r="E364" t="s">
        <v>4756</v>
      </c>
      <c r="F364" t="s">
        <v>1367</v>
      </c>
      <c r="G364" t="s">
        <v>4758</v>
      </c>
      <c r="H364" t="s">
        <v>3965</v>
      </c>
      <c r="I364" t="s">
        <v>4760</v>
      </c>
      <c r="J364">
        <v>1685</v>
      </c>
      <c r="K364" s="34" t="s">
        <v>9099</v>
      </c>
      <c r="M364" s="29" t="str">
        <f t="shared" si="25"/>
        <v>YES</v>
      </c>
      <c r="N364" s="9" t="str">
        <f t="shared" si="26"/>
        <v>NO</v>
      </c>
      <c r="O364" s="9">
        <f t="shared" si="27"/>
        <v>1.0159094020955515</v>
      </c>
      <c r="P364" s="9" t="str">
        <f t="shared" si="29"/>
        <v>YES</v>
      </c>
      <c r="Q364" s="9" t="s">
        <v>4658</v>
      </c>
      <c r="R364" s="30" t="s">
        <v>4658</v>
      </c>
      <c r="T364" t="s">
        <v>5276</v>
      </c>
      <c r="U364">
        <v>296</v>
      </c>
      <c r="V364" t="s">
        <v>5277</v>
      </c>
      <c r="W364">
        <v>2</v>
      </c>
      <c r="X364">
        <v>22</v>
      </c>
      <c r="Y364">
        <v>6</v>
      </c>
      <c r="Z364">
        <v>2</v>
      </c>
      <c r="AA364">
        <v>15163524.873600001</v>
      </c>
      <c r="AB364">
        <v>16778.184562400002</v>
      </c>
      <c r="AC364">
        <v>742484.05438300001</v>
      </c>
      <c r="AD364">
        <v>862954.41573699994</v>
      </c>
      <c r="AE364" t="s">
        <v>5278</v>
      </c>
      <c r="AF364" t="s">
        <v>3964</v>
      </c>
      <c r="AG364" t="s">
        <v>4723</v>
      </c>
      <c r="AH364" t="str">
        <f t="shared" si="28"/>
        <v>04013296</v>
      </c>
      <c r="AJ364" t="s">
        <v>4723</v>
      </c>
      <c r="AK364" t="s">
        <v>9099</v>
      </c>
      <c r="AL364" t="s">
        <v>5278</v>
      </c>
    </row>
    <row r="365" spans="1:38" x14ac:dyDescent="0.25">
      <c r="A365">
        <v>296233</v>
      </c>
      <c r="B365">
        <v>0.75774699999999995</v>
      </c>
      <c r="C365" t="s">
        <v>3986</v>
      </c>
      <c r="D365" t="s">
        <v>4723</v>
      </c>
      <c r="E365" t="s">
        <v>4756</v>
      </c>
      <c r="F365" t="s">
        <v>1367</v>
      </c>
      <c r="G365" t="s">
        <v>3738</v>
      </c>
      <c r="H365" t="s">
        <v>3987</v>
      </c>
      <c r="I365" t="s">
        <v>4760</v>
      </c>
      <c r="J365">
        <v>3753</v>
      </c>
      <c r="K365" s="34" t="s">
        <v>9100</v>
      </c>
      <c r="M365" s="29" t="str">
        <f t="shared" si="25"/>
        <v>YES</v>
      </c>
      <c r="N365" s="9" t="str">
        <f t="shared" si="26"/>
        <v>NO</v>
      </c>
      <c r="O365" s="9">
        <f t="shared" si="27"/>
        <v>0.97766104135988374</v>
      </c>
      <c r="P365" s="9" t="str">
        <f t="shared" si="29"/>
        <v>YES</v>
      </c>
      <c r="Q365" s="9" t="s">
        <v>4658</v>
      </c>
      <c r="R365" s="30" t="s">
        <v>4658</v>
      </c>
      <c r="T365" t="s">
        <v>5279</v>
      </c>
      <c r="U365">
        <v>297</v>
      </c>
      <c r="V365" t="s">
        <v>5280</v>
      </c>
      <c r="W365">
        <v>2</v>
      </c>
      <c r="X365">
        <v>22</v>
      </c>
      <c r="Y365">
        <v>6</v>
      </c>
      <c r="Z365">
        <v>2</v>
      </c>
      <c r="AA365">
        <v>21607462.168499999</v>
      </c>
      <c r="AB365">
        <v>19283.257664199999</v>
      </c>
      <c r="AC365">
        <v>746303.63491000002</v>
      </c>
      <c r="AD365">
        <v>860805.39806000004</v>
      </c>
      <c r="AE365" t="s">
        <v>5281</v>
      </c>
      <c r="AF365" t="s">
        <v>3986</v>
      </c>
      <c r="AG365" t="s">
        <v>4723</v>
      </c>
      <c r="AH365" t="str">
        <f t="shared" si="28"/>
        <v>04013297</v>
      </c>
      <c r="AJ365" t="s">
        <v>4723</v>
      </c>
      <c r="AK365" t="s">
        <v>9100</v>
      </c>
      <c r="AL365" t="s">
        <v>5281</v>
      </c>
    </row>
    <row r="366" spans="1:38" x14ac:dyDescent="0.25">
      <c r="A366">
        <v>296454</v>
      </c>
      <c r="B366">
        <v>0.94519500000000001</v>
      </c>
      <c r="C366" t="s">
        <v>3737</v>
      </c>
      <c r="D366" t="s">
        <v>4723</v>
      </c>
      <c r="E366" t="s">
        <v>4756</v>
      </c>
      <c r="F366" t="s">
        <v>1367</v>
      </c>
      <c r="G366" t="s">
        <v>3738</v>
      </c>
      <c r="H366" t="s">
        <v>3739</v>
      </c>
      <c r="I366" t="s">
        <v>4760</v>
      </c>
      <c r="J366">
        <v>4523</v>
      </c>
      <c r="K366" s="34" t="s">
        <v>9101</v>
      </c>
      <c r="M366" s="29" t="str">
        <f t="shared" si="25"/>
        <v>YES</v>
      </c>
      <c r="N366" s="9" t="str">
        <f t="shared" si="26"/>
        <v>NO</v>
      </c>
      <c r="O366" s="9">
        <f t="shared" si="27"/>
        <v>0.99148657930287221</v>
      </c>
      <c r="P366" s="9" t="str">
        <f t="shared" si="29"/>
        <v>YES</v>
      </c>
      <c r="Q366" s="9" t="s">
        <v>4658</v>
      </c>
      <c r="R366" s="30" t="s">
        <v>4658</v>
      </c>
      <c r="T366" t="s">
        <v>5282</v>
      </c>
      <c r="U366">
        <v>298</v>
      </c>
      <c r="V366" t="s">
        <v>5283</v>
      </c>
      <c r="W366">
        <v>2</v>
      </c>
      <c r="X366">
        <v>22</v>
      </c>
      <c r="Y366">
        <v>6</v>
      </c>
      <c r="Z366">
        <v>2</v>
      </c>
      <c r="AA366">
        <v>26576783.627799999</v>
      </c>
      <c r="AB366">
        <v>20442.072646000001</v>
      </c>
      <c r="AC366">
        <v>751648.48989099998</v>
      </c>
      <c r="AD366">
        <v>862835.69807799999</v>
      </c>
      <c r="AE366" t="s">
        <v>5284</v>
      </c>
      <c r="AF366" t="s">
        <v>3737</v>
      </c>
      <c r="AG366" t="s">
        <v>4723</v>
      </c>
      <c r="AH366" t="str">
        <f t="shared" si="28"/>
        <v>04013298</v>
      </c>
      <c r="AJ366" t="s">
        <v>4723</v>
      </c>
      <c r="AK366" t="s">
        <v>9101</v>
      </c>
      <c r="AL366" t="s">
        <v>5284</v>
      </c>
    </row>
    <row r="367" spans="1:38" x14ac:dyDescent="0.25">
      <c r="A367">
        <v>303416</v>
      </c>
      <c r="B367">
        <v>0.99717199999999995</v>
      </c>
      <c r="C367" t="s">
        <v>3948</v>
      </c>
      <c r="D367" t="s">
        <v>4723</v>
      </c>
      <c r="E367" t="s">
        <v>4756</v>
      </c>
      <c r="F367" t="s">
        <v>1367</v>
      </c>
      <c r="G367" t="s">
        <v>3738</v>
      </c>
      <c r="H367" t="s">
        <v>3949</v>
      </c>
      <c r="I367" t="s">
        <v>4760</v>
      </c>
      <c r="J367">
        <v>5037</v>
      </c>
      <c r="K367" s="34" t="s">
        <v>9102</v>
      </c>
      <c r="M367" s="29" t="str">
        <f t="shared" si="25"/>
        <v>YES</v>
      </c>
      <c r="N367" s="9" t="str">
        <f t="shared" si="26"/>
        <v>NO</v>
      </c>
      <c r="O367" s="9">
        <f t="shared" si="27"/>
        <v>0.9925196016919352</v>
      </c>
      <c r="P367" s="9" t="str">
        <f t="shared" si="29"/>
        <v>YES</v>
      </c>
      <c r="Q367" s="9" t="s">
        <v>4658</v>
      </c>
      <c r="R367" s="30" t="s">
        <v>4658</v>
      </c>
      <c r="T367" t="s">
        <v>5285</v>
      </c>
      <c r="U367">
        <v>299</v>
      </c>
      <c r="V367" t="s">
        <v>5286</v>
      </c>
      <c r="W367">
        <v>1</v>
      </c>
      <c r="X367">
        <v>22</v>
      </c>
      <c r="Y367">
        <v>6</v>
      </c>
      <c r="Z367">
        <v>1</v>
      </c>
      <c r="AA367">
        <v>28009078.9516</v>
      </c>
      <c r="AB367">
        <v>21173.563483000002</v>
      </c>
      <c r="AC367">
        <v>751826.38882200001</v>
      </c>
      <c r="AD367">
        <v>852353.63995400001</v>
      </c>
      <c r="AE367" t="s">
        <v>5287</v>
      </c>
      <c r="AF367" t="s">
        <v>3948</v>
      </c>
      <c r="AG367" t="s">
        <v>4723</v>
      </c>
      <c r="AH367" t="str">
        <f t="shared" si="28"/>
        <v>04013299</v>
      </c>
      <c r="AJ367" t="s">
        <v>4723</v>
      </c>
      <c r="AK367" t="s">
        <v>9102</v>
      </c>
      <c r="AL367" t="s">
        <v>5287</v>
      </c>
    </row>
    <row r="368" spans="1:38" x14ac:dyDescent="0.25">
      <c r="A368">
        <v>296079</v>
      </c>
      <c r="B368">
        <v>0.37081199999999997</v>
      </c>
      <c r="C368" t="s">
        <v>1956</v>
      </c>
      <c r="D368" t="s">
        <v>4723</v>
      </c>
      <c r="E368" t="s">
        <v>4756</v>
      </c>
      <c r="F368" t="s">
        <v>1367</v>
      </c>
      <c r="G368" t="s">
        <v>1463</v>
      </c>
      <c r="H368" t="s">
        <v>1957</v>
      </c>
      <c r="I368" t="s">
        <v>4760</v>
      </c>
      <c r="J368">
        <v>4965</v>
      </c>
      <c r="K368" s="34" t="s">
        <v>9103</v>
      </c>
      <c r="M368" s="29" t="str">
        <f t="shared" si="25"/>
        <v>YES</v>
      </c>
      <c r="N368" s="9" t="str">
        <f t="shared" si="26"/>
        <v>YES</v>
      </c>
      <c r="O368" s="9">
        <f t="shared" si="27"/>
        <v>0.99994977091938053</v>
      </c>
      <c r="P368" s="9" t="str">
        <f t="shared" si="29"/>
        <v>YES</v>
      </c>
      <c r="Q368" s="9" t="s">
        <v>4658</v>
      </c>
      <c r="R368" s="30" t="s">
        <v>4658</v>
      </c>
      <c r="T368" t="s">
        <v>7454</v>
      </c>
      <c r="U368">
        <v>3</v>
      </c>
      <c r="V368" t="s">
        <v>1957</v>
      </c>
      <c r="W368">
        <v>5</v>
      </c>
      <c r="X368">
        <v>14</v>
      </c>
      <c r="Y368">
        <v>4</v>
      </c>
      <c r="Z368">
        <v>5</v>
      </c>
      <c r="AA368">
        <v>10338164.5373</v>
      </c>
      <c r="AB368">
        <v>18548.496326699998</v>
      </c>
      <c r="AC368">
        <v>625760.16983300005</v>
      </c>
      <c r="AD368">
        <v>900584.61872499995</v>
      </c>
      <c r="AE368" t="s">
        <v>7455</v>
      </c>
      <c r="AF368" t="s">
        <v>1956</v>
      </c>
      <c r="AG368" t="s">
        <v>4723</v>
      </c>
      <c r="AH368" t="str">
        <f t="shared" si="28"/>
        <v>040133</v>
      </c>
      <c r="AJ368" t="s">
        <v>4723</v>
      </c>
      <c r="AK368" t="s">
        <v>9103</v>
      </c>
      <c r="AL368" t="s">
        <v>7455</v>
      </c>
    </row>
    <row r="369" spans="1:38" x14ac:dyDescent="0.25">
      <c r="A369">
        <v>195411</v>
      </c>
      <c r="B369">
        <v>103.702282</v>
      </c>
      <c r="C369" t="s">
        <v>1439</v>
      </c>
      <c r="D369" t="s">
        <v>4723</v>
      </c>
      <c r="E369" t="s">
        <v>4756</v>
      </c>
      <c r="F369" t="s">
        <v>4758</v>
      </c>
      <c r="G369" t="s">
        <v>4758</v>
      </c>
      <c r="H369" t="s">
        <v>1440</v>
      </c>
      <c r="I369" t="s">
        <v>4760</v>
      </c>
      <c r="J369">
        <v>397</v>
      </c>
      <c r="K369" s="34" t="s">
        <v>9104</v>
      </c>
      <c r="M369" s="29" t="str">
        <f t="shared" si="25"/>
        <v>YES</v>
      </c>
      <c r="N369" s="9" t="str">
        <f t="shared" si="26"/>
        <v>YES</v>
      </c>
      <c r="O369" s="9">
        <f t="shared" si="27"/>
        <v>0.98793603284705755</v>
      </c>
      <c r="P369" s="9" t="str">
        <f t="shared" si="29"/>
        <v>YES</v>
      </c>
      <c r="Q369" s="9" t="s">
        <v>4658</v>
      </c>
      <c r="R369" s="30" t="s">
        <v>4658</v>
      </c>
      <c r="T369" t="s">
        <v>4627</v>
      </c>
      <c r="U369">
        <v>30</v>
      </c>
      <c r="V369" t="s">
        <v>1440</v>
      </c>
      <c r="W369">
        <v>5</v>
      </c>
      <c r="X369">
        <v>25</v>
      </c>
      <c r="Y369">
        <v>7</v>
      </c>
      <c r="Z369">
        <v>5</v>
      </c>
      <c r="AA369">
        <v>2926357175.3499999</v>
      </c>
      <c r="AB369">
        <v>307343.89789600001</v>
      </c>
      <c r="AC369">
        <v>442208.60069300001</v>
      </c>
      <c r="AD369">
        <v>827510.59445500001</v>
      </c>
      <c r="AE369" t="s">
        <v>7503</v>
      </c>
      <c r="AF369" t="s">
        <v>1439</v>
      </c>
      <c r="AG369" t="s">
        <v>4723</v>
      </c>
      <c r="AH369" t="str">
        <f t="shared" si="28"/>
        <v>0401330</v>
      </c>
      <c r="AJ369" t="s">
        <v>4723</v>
      </c>
      <c r="AK369" t="s">
        <v>9104</v>
      </c>
      <c r="AL369" t="s">
        <v>7503</v>
      </c>
    </row>
    <row r="370" spans="1:38" x14ac:dyDescent="0.25">
      <c r="A370">
        <v>83257</v>
      </c>
      <c r="B370">
        <v>0.97148800000000002</v>
      </c>
      <c r="C370" t="s">
        <v>3936</v>
      </c>
      <c r="D370" t="s">
        <v>4723</v>
      </c>
      <c r="E370" t="s">
        <v>4756</v>
      </c>
      <c r="F370" t="s">
        <v>1367</v>
      </c>
      <c r="G370" t="s">
        <v>4758</v>
      </c>
      <c r="H370" t="s">
        <v>3937</v>
      </c>
      <c r="I370" t="s">
        <v>4760</v>
      </c>
      <c r="J370">
        <v>4334</v>
      </c>
      <c r="K370" s="34" t="s">
        <v>9105</v>
      </c>
      <c r="M370" s="29" t="str">
        <f t="shared" si="25"/>
        <v>YES</v>
      </c>
      <c r="N370" s="9" t="str">
        <f t="shared" si="26"/>
        <v>NO</v>
      </c>
      <c r="O370" s="9">
        <f t="shared" si="27"/>
        <v>1.0004585192640689</v>
      </c>
      <c r="P370" s="9" t="str">
        <f t="shared" si="29"/>
        <v>YES</v>
      </c>
      <c r="Q370" s="9" t="s">
        <v>4658</v>
      </c>
      <c r="R370" s="30" t="s">
        <v>4658</v>
      </c>
      <c r="T370" t="s">
        <v>5288</v>
      </c>
      <c r="U370">
        <v>300</v>
      </c>
      <c r="V370" t="s">
        <v>5289</v>
      </c>
      <c r="W370">
        <v>1</v>
      </c>
      <c r="X370">
        <v>22</v>
      </c>
      <c r="Y370">
        <v>6</v>
      </c>
      <c r="Z370">
        <v>1</v>
      </c>
      <c r="AA370">
        <v>27071118.429900002</v>
      </c>
      <c r="AB370">
        <v>20855.544926999999</v>
      </c>
      <c r="AC370">
        <v>741321.89275600004</v>
      </c>
      <c r="AD370">
        <v>852258.20678999997</v>
      </c>
      <c r="AE370" t="s">
        <v>5290</v>
      </c>
      <c r="AF370" t="s">
        <v>3936</v>
      </c>
      <c r="AG370" t="s">
        <v>4723</v>
      </c>
      <c r="AH370" t="str">
        <f t="shared" si="28"/>
        <v>04013300</v>
      </c>
      <c r="AJ370" t="s">
        <v>4723</v>
      </c>
      <c r="AK370" t="s">
        <v>9105</v>
      </c>
      <c r="AL370" t="s">
        <v>5290</v>
      </c>
    </row>
    <row r="371" spans="1:38" x14ac:dyDescent="0.25">
      <c r="A371">
        <v>295967</v>
      </c>
      <c r="B371">
        <v>1.4788790000000001</v>
      </c>
      <c r="C371" t="s">
        <v>2644</v>
      </c>
      <c r="D371" t="s">
        <v>4723</v>
      </c>
      <c r="E371" t="s">
        <v>4756</v>
      </c>
      <c r="F371" t="s">
        <v>4758</v>
      </c>
      <c r="G371" t="s">
        <v>4758</v>
      </c>
      <c r="H371" t="s">
        <v>2645</v>
      </c>
      <c r="I371" t="s">
        <v>4760</v>
      </c>
      <c r="J371">
        <v>6049</v>
      </c>
      <c r="K371" s="34" t="s">
        <v>9106</v>
      </c>
      <c r="M371" s="29" t="str">
        <f t="shared" si="25"/>
        <v>YES</v>
      </c>
      <c r="N371" s="9" t="str">
        <f t="shared" si="26"/>
        <v>NO</v>
      </c>
      <c r="O371" s="9">
        <f t="shared" si="27"/>
        <v>1.0215906346141261</v>
      </c>
      <c r="P371" s="9" t="str">
        <f t="shared" si="29"/>
        <v>YES</v>
      </c>
      <c r="Q371" s="9" t="s">
        <v>4658</v>
      </c>
      <c r="R371" s="30" t="s">
        <v>4658</v>
      </c>
      <c r="T371" t="s">
        <v>5291</v>
      </c>
      <c r="U371">
        <v>301</v>
      </c>
      <c r="V371" t="s">
        <v>5292</v>
      </c>
      <c r="W371">
        <v>2</v>
      </c>
      <c r="X371">
        <v>22</v>
      </c>
      <c r="Y371">
        <v>6</v>
      </c>
      <c r="Z371">
        <v>2</v>
      </c>
      <c r="AA371">
        <v>40357437.623899996</v>
      </c>
      <c r="AB371">
        <v>26233.0084943</v>
      </c>
      <c r="AC371">
        <v>736114.065986</v>
      </c>
      <c r="AD371">
        <v>845671.24621000001</v>
      </c>
      <c r="AE371" t="s">
        <v>5293</v>
      </c>
      <c r="AF371" t="s">
        <v>2644</v>
      </c>
      <c r="AG371" t="s">
        <v>4723</v>
      </c>
      <c r="AH371" t="str">
        <f t="shared" si="28"/>
        <v>04013301</v>
      </c>
      <c r="AJ371" t="s">
        <v>4723</v>
      </c>
      <c r="AK371" t="s">
        <v>9106</v>
      </c>
      <c r="AL371" t="s">
        <v>5293</v>
      </c>
    </row>
    <row r="372" spans="1:38" x14ac:dyDescent="0.25">
      <c r="A372">
        <v>289757</v>
      </c>
      <c r="B372">
        <v>0.92757199999999995</v>
      </c>
      <c r="C372" t="s">
        <v>6970</v>
      </c>
      <c r="D372" t="s">
        <v>4723</v>
      </c>
      <c r="E372" t="s">
        <v>4756</v>
      </c>
      <c r="F372" t="s">
        <v>1367</v>
      </c>
      <c r="G372" t="s">
        <v>4758</v>
      </c>
      <c r="H372" t="s">
        <v>6971</v>
      </c>
      <c r="I372" t="s">
        <v>4760</v>
      </c>
      <c r="J372">
        <v>3067</v>
      </c>
      <c r="K372" s="34" t="s">
        <v>9107</v>
      </c>
      <c r="M372" s="29" t="str">
        <f t="shared" si="25"/>
        <v>YES</v>
      </c>
      <c r="N372" s="9" t="str">
        <f t="shared" si="26"/>
        <v>NO</v>
      </c>
      <c r="O372" s="9">
        <f t="shared" si="27"/>
        <v>0.98246556548836217</v>
      </c>
      <c r="P372" s="9" t="str">
        <f t="shared" si="29"/>
        <v>YES</v>
      </c>
      <c r="Q372" s="9" t="s">
        <v>4658</v>
      </c>
      <c r="R372" s="30" t="s">
        <v>4658</v>
      </c>
      <c r="T372" t="s">
        <v>5294</v>
      </c>
      <c r="U372">
        <v>302</v>
      </c>
      <c r="V372" t="s">
        <v>5295</v>
      </c>
      <c r="W372">
        <v>2</v>
      </c>
      <c r="X372">
        <v>22</v>
      </c>
      <c r="Y372">
        <v>6</v>
      </c>
      <c r="Z372">
        <v>2</v>
      </c>
      <c r="AA372">
        <v>26320742.581900001</v>
      </c>
      <c r="AB372">
        <v>23573.599185999999</v>
      </c>
      <c r="AC372">
        <v>729066.19474399998</v>
      </c>
      <c r="AD372">
        <v>853127.50293199997</v>
      </c>
      <c r="AE372" t="s">
        <v>5296</v>
      </c>
      <c r="AF372" t="s">
        <v>6970</v>
      </c>
      <c r="AG372" t="s">
        <v>4723</v>
      </c>
      <c r="AH372" t="str">
        <f t="shared" si="28"/>
        <v>04013302</v>
      </c>
      <c r="AJ372" t="s">
        <v>4723</v>
      </c>
      <c r="AK372" t="s">
        <v>9107</v>
      </c>
      <c r="AL372" t="s">
        <v>5296</v>
      </c>
    </row>
    <row r="373" spans="1:38" x14ac:dyDescent="0.25">
      <c r="A373">
        <v>275502</v>
      </c>
      <c r="B373">
        <v>0.55442000000000002</v>
      </c>
      <c r="C373" t="s">
        <v>6972</v>
      </c>
      <c r="D373" t="s">
        <v>4723</v>
      </c>
      <c r="E373" t="s">
        <v>4756</v>
      </c>
      <c r="F373" t="s">
        <v>2297</v>
      </c>
      <c r="G373" t="s">
        <v>3738</v>
      </c>
      <c r="H373" t="s">
        <v>6973</v>
      </c>
      <c r="I373" t="s">
        <v>4760</v>
      </c>
      <c r="J373">
        <v>2624</v>
      </c>
      <c r="K373" s="34" t="s">
        <v>9108</v>
      </c>
      <c r="M373" s="29" t="str">
        <f t="shared" si="25"/>
        <v>YES</v>
      </c>
      <c r="N373" s="9" t="str">
        <f t="shared" si="26"/>
        <v>NO</v>
      </c>
      <c r="O373" s="9">
        <f t="shared" si="27"/>
        <v>1.0266602709899144</v>
      </c>
      <c r="P373" s="9" t="str">
        <f t="shared" si="29"/>
        <v>YES</v>
      </c>
      <c r="Q373" s="9" t="s">
        <v>4658</v>
      </c>
      <c r="R373" s="30" t="s">
        <v>4658</v>
      </c>
      <c r="T373" t="s">
        <v>5297</v>
      </c>
      <c r="U373">
        <v>303</v>
      </c>
      <c r="V373" t="s">
        <v>5298</v>
      </c>
      <c r="W373">
        <v>2</v>
      </c>
      <c r="X373">
        <v>22</v>
      </c>
      <c r="Y373">
        <v>6</v>
      </c>
      <c r="Z373">
        <v>2</v>
      </c>
      <c r="AA373">
        <v>15054972.8715</v>
      </c>
      <c r="AB373">
        <v>16089.305602300001</v>
      </c>
      <c r="AC373">
        <v>730862.51891999994</v>
      </c>
      <c r="AD373">
        <v>848330.62933000003</v>
      </c>
      <c r="AE373" t="s">
        <v>5299</v>
      </c>
      <c r="AF373" t="s">
        <v>6972</v>
      </c>
      <c r="AG373" t="s">
        <v>4723</v>
      </c>
      <c r="AH373" t="str">
        <f t="shared" si="28"/>
        <v>04013303</v>
      </c>
      <c r="AJ373" t="s">
        <v>4723</v>
      </c>
      <c r="AK373" t="s">
        <v>9108</v>
      </c>
      <c r="AL373" t="s">
        <v>5299</v>
      </c>
    </row>
    <row r="374" spans="1:38" x14ac:dyDescent="0.25">
      <c r="A374">
        <v>275523</v>
      </c>
      <c r="B374">
        <v>0.42263899999999999</v>
      </c>
      <c r="C374" t="s">
        <v>3962</v>
      </c>
      <c r="D374" t="s">
        <v>4723</v>
      </c>
      <c r="E374" t="s">
        <v>4756</v>
      </c>
      <c r="F374" t="s">
        <v>1367</v>
      </c>
      <c r="G374" t="s">
        <v>4758</v>
      </c>
      <c r="H374" t="s">
        <v>3963</v>
      </c>
      <c r="I374" t="s">
        <v>4760</v>
      </c>
      <c r="J374">
        <v>1985</v>
      </c>
      <c r="K374" s="34" t="s">
        <v>9109</v>
      </c>
      <c r="M374" s="29" t="str">
        <f t="shared" si="25"/>
        <v>YES</v>
      </c>
      <c r="N374" s="9" t="str">
        <f t="shared" si="26"/>
        <v>NO</v>
      </c>
      <c r="O374" s="9">
        <f t="shared" si="27"/>
        <v>1.0111038463382147</v>
      </c>
      <c r="P374" s="9" t="str">
        <f t="shared" si="29"/>
        <v>YES</v>
      </c>
      <c r="Q374" s="9" t="s">
        <v>4658</v>
      </c>
      <c r="R374" s="30" t="s">
        <v>4658</v>
      </c>
      <c r="T374" t="s">
        <v>5300</v>
      </c>
      <c r="U374">
        <v>304</v>
      </c>
      <c r="V374" t="s">
        <v>5301</v>
      </c>
      <c r="W374">
        <v>2</v>
      </c>
      <c r="X374">
        <v>22</v>
      </c>
      <c r="Y374">
        <v>6</v>
      </c>
      <c r="Z374">
        <v>2</v>
      </c>
      <c r="AA374">
        <v>11653104.8124</v>
      </c>
      <c r="AB374">
        <v>14691.1326512</v>
      </c>
      <c r="AC374">
        <v>739890.96408099995</v>
      </c>
      <c r="AD374">
        <v>862660.61465700006</v>
      </c>
      <c r="AE374" t="s">
        <v>5302</v>
      </c>
      <c r="AF374" t="s">
        <v>3962</v>
      </c>
      <c r="AG374" t="s">
        <v>4723</v>
      </c>
      <c r="AH374" t="str">
        <f t="shared" si="28"/>
        <v>04013304</v>
      </c>
      <c r="AJ374" t="s">
        <v>4723</v>
      </c>
      <c r="AK374" t="s">
        <v>9109</v>
      </c>
      <c r="AL374" t="s">
        <v>5302</v>
      </c>
    </row>
    <row r="375" spans="1:38" x14ac:dyDescent="0.25">
      <c r="A375">
        <v>296214</v>
      </c>
      <c r="B375">
        <v>0.50581500000000001</v>
      </c>
      <c r="C375" t="s">
        <v>3988</v>
      </c>
      <c r="D375" t="s">
        <v>4723</v>
      </c>
      <c r="E375" t="s">
        <v>4756</v>
      </c>
      <c r="F375" t="s">
        <v>1367</v>
      </c>
      <c r="G375" t="s">
        <v>4758</v>
      </c>
      <c r="H375" t="s">
        <v>3989</v>
      </c>
      <c r="I375" t="s">
        <v>4760</v>
      </c>
      <c r="J375">
        <v>2107</v>
      </c>
      <c r="K375" s="34" t="s">
        <v>9110</v>
      </c>
      <c r="M375" s="29" t="str">
        <f t="shared" si="25"/>
        <v>YES</v>
      </c>
      <c r="N375" s="9" t="str">
        <f t="shared" si="26"/>
        <v>NO</v>
      </c>
      <c r="O375" s="9">
        <f t="shared" si="27"/>
        <v>1.0266788695942732</v>
      </c>
      <c r="P375" s="9" t="str">
        <f t="shared" si="29"/>
        <v>YES</v>
      </c>
      <c r="Q375" s="9" t="s">
        <v>4658</v>
      </c>
      <c r="R375" s="30" t="s">
        <v>4658</v>
      </c>
      <c r="T375" t="s">
        <v>5303</v>
      </c>
      <c r="U375">
        <v>305</v>
      </c>
      <c r="V375" t="s">
        <v>5304</v>
      </c>
      <c r="W375">
        <v>2</v>
      </c>
      <c r="X375">
        <v>22</v>
      </c>
      <c r="Y375">
        <v>6</v>
      </c>
      <c r="Z375">
        <v>2</v>
      </c>
      <c r="AA375">
        <v>13734881.7762</v>
      </c>
      <c r="AB375">
        <v>16269.3984387</v>
      </c>
      <c r="AC375">
        <v>746765.11404400005</v>
      </c>
      <c r="AD375">
        <v>864202.44535699999</v>
      </c>
      <c r="AE375" t="s">
        <v>5305</v>
      </c>
      <c r="AF375" t="s">
        <v>3988</v>
      </c>
      <c r="AG375" t="s">
        <v>4723</v>
      </c>
      <c r="AH375" t="str">
        <f t="shared" si="28"/>
        <v>04013305</v>
      </c>
      <c r="AJ375" t="s">
        <v>4723</v>
      </c>
      <c r="AK375" t="s">
        <v>9110</v>
      </c>
      <c r="AL375" t="s">
        <v>5305</v>
      </c>
    </row>
    <row r="376" spans="1:38" x14ac:dyDescent="0.25">
      <c r="A376">
        <v>296474</v>
      </c>
      <c r="B376">
        <v>0.72058999999999995</v>
      </c>
      <c r="C376" t="s">
        <v>3946</v>
      </c>
      <c r="D376" t="s">
        <v>4723</v>
      </c>
      <c r="E376" t="s">
        <v>4756</v>
      </c>
      <c r="F376" t="s">
        <v>1367</v>
      </c>
      <c r="G376" t="s">
        <v>3738</v>
      </c>
      <c r="H376" t="s">
        <v>3947</v>
      </c>
      <c r="I376" t="s">
        <v>4760</v>
      </c>
      <c r="J376">
        <v>4325</v>
      </c>
      <c r="K376" s="34" t="s">
        <v>9111</v>
      </c>
      <c r="M376" s="29" t="str">
        <f t="shared" si="25"/>
        <v>YES</v>
      </c>
      <c r="N376" s="9" t="str">
        <f t="shared" si="26"/>
        <v>NO</v>
      </c>
      <c r="O376" s="9">
        <f t="shared" si="27"/>
        <v>1.0005427731266536</v>
      </c>
      <c r="P376" s="9" t="str">
        <f t="shared" si="29"/>
        <v>YES</v>
      </c>
      <c r="Q376" s="9" t="s">
        <v>4658</v>
      </c>
      <c r="R376" s="30" t="s">
        <v>4658</v>
      </c>
      <c r="T376" t="s">
        <v>5306</v>
      </c>
      <c r="U376">
        <v>306</v>
      </c>
      <c r="V376" t="s">
        <v>5307</v>
      </c>
      <c r="W376">
        <v>2</v>
      </c>
      <c r="X376">
        <v>22</v>
      </c>
      <c r="Y376">
        <v>6</v>
      </c>
      <c r="Z376">
        <v>2</v>
      </c>
      <c r="AA376">
        <v>20077998.458000001</v>
      </c>
      <c r="AB376">
        <v>18314.350461400001</v>
      </c>
      <c r="AC376">
        <v>746542.09400699998</v>
      </c>
      <c r="AD376">
        <v>856860.03081999999</v>
      </c>
      <c r="AE376" t="s">
        <v>5308</v>
      </c>
      <c r="AF376" t="s">
        <v>3946</v>
      </c>
      <c r="AG376" t="s">
        <v>4723</v>
      </c>
      <c r="AH376" t="str">
        <f t="shared" si="28"/>
        <v>04013306</v>
      </c>
      <c r="AJ376" t="s">
        <v>4723</v>
      </c>
      <c r="AK376" t="s">
        <v>9111</v>
      </c>
      <c r="AL376" t="s">
        <v>5308</v>
      </c>
    </row>
    <row r="377" spans="1:38" x14ac:dyDescent="0.25">
      <c r="A377">
        <v>296059</v>
      </c>
      <c r="B377">
        <v>0.99233099999999996</v>
      </c>
      <c r="C377" t="s">
        <v>3930</v>
      </c>
      <c r="D377" t="s">
        <v>4723</v>
      </c>
      <c r="E377" t="s">
        <v>4756</v>
      </c>
      <c r="F377" t="s">
        <v>1367</v>
      </c>
      <c r="G377" t="s">
        <v>3738</v>
      </c>
      <c r="H377" t="s">
        <v>3931</v>
      </c>
      <c r="I377" t="s">
        <v>4760</v>
      </c>
      <c r="J377">
        <v>5189</v>
      </c>
      <c r="K377" s="34" t="s">
        <v>9112</v>
      </c>
      <c r="M377" s="29" t="str">
        <f t="shared" si="25"/>
        <v>YES</v>
      </c>
      <c r="N377" s="9" t="str">
        <f t="shared" si="26"/>
        <v>NO</v>
      </c>
      <c r="O377" s="9">
        <f t="shared" si="27"/>
        <v>0.99472450925837241</v>
      </c>
      <c r="P377" s="9" t="str">
        <f t="shared" si="29"/>
        <v>YES</v>
      </c>
      <c r="Q377" s="9" t="s">
        <v>4658</v>
      </c>
      <c r="R377" s="30" t="s">
        <v>4658</v>
      </c>
      <c r="T377" t="s">
        <v>5309</v>
      </c>
      <c r="U377">
        <v>307</v>
      </c>
      <c r="V377" t="s">
        <v>5310</v>
      </c>
      <c r="W377">
        <v>2</v>
      </c>
      <c r="X377">
        <v>22</v>
      </c>
      <c r="Y377">
        <v>6</v>
      </c>
      <c r="Z377">
        <v>2</v>
      </c>
      <c r="AA377">
        <v>27811318.9058</v>
      </c>
      <c r="AB377">
        <v>21112.090136899998</v>
      </c>
      <c r="AC377">
        <v>736137.60399199999</v>
      </c>
      <c r="AD377">
        <v>852238.57640100003</v>
      </c>
      <c r="AE377" t="s">
        <v>5311</v>
      </c>
      <c r="AF377" t="s">
        <v>3930</v>
      </c>
      <c r="AG377" t="s">
        <v>4723</v>
      </c>
      <c r="AH377" t="str">
        <f t="shared" si="28"/>
        <v>04013307</v>
      </c>
      <c r="AJ377" t="s">
        <v>4723</v>
      </c>
      <c r="AK377" t="s">
        <v>9112</v>
      </c>
      <c r="AL377" t="s">
        <v>5311</v>
      </c>
    </row>
    <row r="378" spans="1:38" x14ac:dyDescent="0.25">
      <c r="A378">
        <v>295909</v>
      </c>
      <c r="B378">
        <v>0.96193300000000004</v>
      </c>
      <c r="C378" t="s">
        <v>2150</v>
      </c>
      <c r="D378" t="s">
        <v>4723</v>
      </c>
      <c r="E378" t="s">
        <v>4756</v>
      </c>
      <c r="F378" t="s">
        <v>1367</v>
      </c>
      <c r="G378" t="s">
        <v>6400</v>
      </c>
      <c r="H378" t="s">
        <v>2151</v>
      </c>
      <c r="I378" t="s">
        <v>4760</v>
      </c>
      <c r="J378">
        <v>3667</v>
      </c>
      <c r="K378" s="34" t="s">
        <v>9113</v>
      </c>
      <c r="M378" s="29" t="str">
        <f t="shared" si="25"/>
        <v>YES</v>
      </c>
      <c r="N378" s="9" t="str">
        <f t="shared" si="26"/>
        <v>NO</v>
      </c>
      <c r="O378" s="9">
        <f t="shared" si="27"/>
        <v>0.99093515392571052</v>
      </c>
      <c r="P378" s="9" t="str">
        <f t="shared" si="29"/>
        <v>YES</v>
      </c>
      <c r="Q378" s="9" t="s">
        <v>4658</v>
      </c>
      <c r="R378" s="30" t="s">
        <v>4658</v>
      </c>
      <c r="T378" t="s">
        <v>5312</v>
      </c>
      <c r="U378">
        <v>308</v>
      </c>
      <c r="V378" t="s">
        <v>5313</v>
      </c>
      <c r="W378">
        <v>4</v>
      </c>
      <c r="X378">
        <v>10</v>
      </c>
      <c r="Y378">
        <v>2</v>
      </c>
      <c r="Z378">
        <v>4</v>
      </c>
      <c r="AA378">
        <v>27062470.072799999</v>
      </c>
      <c r="AB378">
        <v>20884.308096000001</v>
      </c>
      <c r="AC378">
        <v>615340.28787999996</v>
      </c>
      <c r="AD378">
        <v>936695.66141599999</v>
      </c>
      <c r="AE378" t="s">
        <v>5314</v>
      </c>
      <c r="AF378" t="s">
        <v>2150</v>
      </c>
      <c r="AG378" t="s">
        <v>4723</v>
      </c>
      <c r="AH378" t="str">
        <f t="shared" si="28"/>
        <v>04013308</v>
      </c>
      <c r="AJ378" t="s">
        <v>4723</v>
      </c>
      <c r="AK378" t="s">
        <v>9113</v>
      </c>
      <c r="AL378" t="s">
        <v>5314</v>
      </c>
    </row>
    <row r="379" spans="1:38" x14ac:dyDescent="0.25">
      <c r="A379">
        <v>1178217</v>
      </c>
      <c r="B379">
        <v>0.50049500000000002</v>
      </c>
      <c r="C379" t="s">
        <v>2372</v>
      </c>
      <c r="D379" t="s">
        <v>4723</v>
      </c>
      <c r="E379" t="s">
        <v>4756</v>
      </c>
      <c r="F379" t="s">
        <v>1367</v>
      </c>
      <c r="G379" t="s">
        <v>4758</v>
      </c>
      <c r="H379" t="s">
        <v>2373</v>
      </c>
      <c r="I379" t="s">
        <v>4760</v>
      </c>
      <c r="J379">
        <v>3274</v>
      </c>
      <c r="K379" s="34" t="s">
        <v>9114</v>
      </c>
      <c r="M379" s="29" t="str">
        <f t="shared" si="25"/>
        <v>YES</v>
      </c>
      <c r="N379" s="9" t="str">
        <f t="shared" si="26"/>
        <v>NO</v>
      </c>
      <c r="O379" s="9">
        <f t="shared" si="27"/>
        <v>0.99612982717549492</v>
      </c>
      <c r="P379" s="9" t="str">
        <f t="shared" si="29"/>
        <v>YES</v>
      </c>
      <c r="Q379" s="9" t="s">
        <v>4658</v>
      </c>
      <c r="R379" s="30" t="s">
        <v>4658</v>
      </c>
      <c r="T379" t="s">
        <v>5315</v>
      </c>
      <c r="U379">
        <v>309</v>
      </c>
      <c r="V379" t="s">
        <v>5316</v>
      </c>
      <c r="W379">
        <v>4</v>
      </c>
      <c r="X379">
        <v>12</v>
      </c>
      <c r="Y379">
        <v>2</v>
      </c>
      <c r="Z379">
        <v>4</v>
      </c>
      <c r="AA379">
        <v>14007210.131999999</v>
      </c>
      <c r="AB379">
        <v>15846.823859100001</v>
      </c>
      <c r="AC379">
        <v>611457.20253000001</v>
      </c>
      <c r="AD379">
        <v>931374.77172099997</v>
      </c>
      <c r="AE379" t="s">
        <v>5317</v>
      </c>
      <c r="AF379" t="s">
        <v>2372</v>
      </c>
      <c r="AG379" t="s">
        <v>4723</v>
      </c>
      <c r="AH379" t="str">
        <f t="shared" si="28"/>
        <v>04013309</v>
      </c>
      <c r="AJ379" t="s">
        <v>4723</v>
      </c>
      <c r="AK379" t="s">
        <v>9114</v>
      </c>
      <c r="AL379" t="s">
        <v>5317</v>
      </c>
    </row>
    <row r="380" spans="1:38" x14ac:dyDescent="0.25">
      <c r="A380">
        <v>1069973</v>
      </c>
      <c r="B380">
        <v>0.61407400000000001</v>
      </c>
      <c r="C380" t="s">
        <v>2358</v>
      </c>
      <c r="D380" t="s">
        <v>4723</v>
      </c>
      <c r="E380" t="s">
        <v>4756</v>
      </c>
      <c r="F380" t="s">
        <v>1367</v>
      </c>
      <c r="G380" t="s">
        <v>4758</v>
      </c>
      <c r="H380" t="s">
        <v>2359</v>
      </c>
      <c r="I380" t="s">
        <v>4760</v>
      </c>
      <c r="J380">
        <v>1662</v>
      </c>
      <c r="K380" s="34" t="s">
        <v>9115</v>
      </c>
      <c r="M380" s="29" t="str">
        <f t="shared" si="25"/>
        <v>YES</v>
      </c>
      <c r="N380" s="9" t="str">
        <f t="shared" si="26"/>
        <v>YES</v>
      </c>
      <c r="O380" s="9">
        <f t="shared" si="27"/>
        <v>1.0345937537247041</v>
      </c>
      <c r="P380" s="9" t="str">
        <f t="shared" si="29"/>
        <v>NO</v>
      </c>
      <c r="Q380" s="9" t="s">
        <v>4658</v>
      </c>
      <c r="R380" s="30" t="s">
        <v>4658</v>
      </c>
      <c r="T380" t="s">
        <v>7504</v>
      </c>
      <c r="U380">
        <v>31</v>
      </c>
      <c r="V380" t="s">
        <v>2359</v>
      </c>
      <c r="W380">
        <v>4</v>
      </c>
      <c r="X380">
        <v>9</v>
      </c>
      <c r="Y380">
        <v>2</v>
      </c>
      <c r="Z380">
        <v>4</v>
      </c>
      <c r="AA380">
        <v>16546978.5024</v>
      </c>
      <c r="AB380">
        <v>17070.807630899999</v>
      </c>
      <c r="AC380">
        <v>594728.857525</v>
      </c>
      <c r="AD380">
        <v>951983.77045199997</v>
      </c>
      <c r="AE380" t="s">
        <v>7505</v>
      </c>
      <c r="AF380" t="s">
        <v>2358</v>
      </c>
      <c r="AG380" t="s">
        <v>4723</v>
      </c>
      <c r="AH380" t="str">
        <f t="shared" si="28"/>
        <v>0401331</v>
      </c>
      <c r="AJ380" t="s">
        <v>4723</v>
      </c>
      <c r="AK380" t="s">
        <v>9115</v>
      </c>
      <c r="AL380" t="s">
        <v>7505</v>
      </c>
    </row>
    <row r="381" spans="1:38" x14ac:dyDescent="0.25">
      <c r="A381">
        <v>1069836</v>
      </c>
      <c r="B381">
        <v>0.458094</v>
      </c>
      <c r="C381" t="s">
        <v>2374</v>
      </c>
      <c r="D381" t="s">
        <v>4723</v>
      </c>
      <c r="E381" t="s">
        <v>4756</v>
      </c>
      <c r="F381" t="s">
        <v>1367</v>
      </c>
      <c r="G381" t="s">
        <v>6400</v>
      </c>
      <c r="H381" t="s">
        <v>2375</v>
      </c>
      <c r="I381" t="s">
        <v>4760</v>
      </c>
      <c r="J381">
        <v>2908</v>
      </c>
      <c r="K381" s="34" t="s">
        <v>9116</v>
      </c>
      <c r="M381" s="29" t="str">
        <f t="shared" si="25"/>
        <v>YES</v>
      </c>
      <c r="N381" s="9" t="str">
        <f t="shared" si="26"/>
        <v>NO</v>
      </c>
      <c r="O381" s="9">
        <f t="shared" si="27"/>
        <v>0.99853383794474138</v>
      </c>
      <c r="P381" s="9" t="str">
        <f t="shared" si="29"/>
        <v>YES</v>
      </c>
      <c r="Q381" s="9" t="s">
        <v>4658</v>
      </c>
      <c r="R381" s="30" t="s">
        <v>4658</v>
      </c>
      <c r="T381" t="s">
        <v>5318</v>
      </c>
      <c r="U381">
        <v>310</v>
      </c>
      <c r="V381" t="s">
        <v>5319</v>
      </c>
      <c r="W381">
        <v>4</v>
      </c>
      <c r="X381">
        <v>12</v>
      </c>
      <c r="Y381">
        <v>2</v>
      </c>
      <c r="Z381">
        <v>4</v>
      </c>
      <c r="AA381">
        <v>12789679.512399999</v>
      </c>
      <c r="AB381">
        <v>15335.140997300001</v>
      </c>
      <c r="AC381">
        <v>614020.16205299995</v>
      </c>
      <c r="AD381">
        <v>931419.20229599997</v>
      </c>
      <c r="AE381" t="s">
        <v>5320</v>
      </c>
      <c r="AF381" t="s">
        <v>2374</v>
      </c>
      <c r="AG381" t="s">
        <v>4723</v>
      </c>
      <c r="AH381" t="str">
        <f t="shared" si="28"/>
        <v>04013310</v>
      </c>
      <c r="AJ381" t="s">
        <v>4723</v>
      </c>
      <c r="AK381" t="s">
        <v>9116</v>
      </c>
      <c r="AL381" t="s">
        <v>5320</v>
      </c>
    </row>
    <row r="382" spans="1:38" x14ac:dyDescent="0.25">
      <c r="A382">
        <v>1069993</v>
      </c>
      <c r="B382">
        <v>0.68107300000000004</v>
      </c>
      <c r="C382" t="s">
        <v>2148</v>
      </c>
      <c r="D382" t="s">
        <v>4723</v>
      </c>
      <c r="E382" t="s">
        <v>4756</v>
      </c>
      <c r="F382" t="s">
        <v>1367</v>
      </c>
      <c r="G382" t="s">
        <v>6400</v>
      </c>
      <c r="H382" t="s">
        <v>2149</v>
      </c>
      <c r="I382" t="s">
        <v>4760</v>
      </c>
      <c r="J382">
        <v>5023</v>
      </c>
      <c r="K382" s="34" t="s">
        <v>9117</v>
      </c>
      <c r="M382" s="29" t="str">
        <f t="shared" si="25"/>
        <v>YES</v>
      </c>
      <c r="N382" s="9" t="str">
        <f t="shared" si="26"/>
        <v>NO</v>
      </c>
      <c r="O382" s="9">
        <f t="shared" si="27"/>
        <v>0.98358650412919202</v>
      </c>
      <c r="P382" s="9" t="str">
        <f t="shared" si="29"/>
        <v>YES</v>
      </c>
      <c r="Q382" s="9" t="s">
        <v>4658</v>
      </c>
      <c r="R382" s="30" t="s">
        <v>4658</v>
      </c>
      <c r="T382" t="s">
        <v>5321</v>
      </c>
      <c r="U382">
        <v>311</v>
      </c>
      <c r="V382" t="s">
        <v>5322</v>
      </c>
      <c r="W382">
        <v>4</v>
      </c>
      <c r="X382">
        <v>12</v>
      </c>
      <c r="Y382">
        <v>2</v>
      </c>
      <c r="Z382">
        <v>4</v>
      </c>
      <c r="AA382">
        <v>19304072.8431</v>
      </c>
      <c r="AB382">
        <v>20070.537775199999</v>
      </c>
      <c r="AC382">
        <v>617696.38135000004</v>
      </c>
      <c r="AD382">
        <v>930686.68323900003</v>
      </c>
      <c r="AE382" t="s">
        <v>5323</v>
      </c>
      <c r="AF382" t="s">
        <v>2148</v>
      </c>
      <c r="AG382" t="s">
        <v>4723</v>
      </c>
      <c r="AH382" t="str">
        <f t="shared" si="28"/>
        <v>04013311</v>
      </c>
      <c r="AJ382" t="s">
        <v>4723</v>
      </c>
      <c r="AK382" t="s">
        <v>9117</v>
      </c>
      <c r="AL382" t="s">
        <v>5323</v>
      </c>
    </row>
    <row r="383" spans="1:38" x14ac:dyDescent="0.25">
      <c r="A383">
        <v>1178200</v>
      </c>
      <c r="B383">
        <v>2.732996</v>
      </c>
      <c r="C383" t="s">
        <v>3515</v>
      </c>
      <c r="D383" t="s">
        <v>4723</v>
      </c>
      <c r="E383" t="s">
        <v>4756</v>
      </c>
      <c r="F383" t="s">
        <v>1367</v>
      </c>
      <c r="G383" t="s">
        <v>4758</v>
      </c>
      <c r="H383" t="s">
        <v>3516</v>
      </c>
      <c r="I383" t="s">
        <v>4760</v>
      </c>
      <c r="J383">
        <v>9537</v>
      </c>
      <c r="K383" s="34" t="s">
        <v>9118</v>
      </c>
      <c r="M383" s="29" t="str">
        <f t="shared" si="25"/>
        <v>NO</v>
      </c>
      <c r="N383" s="9" t="str">
        <f t="shared" si="26"/>
        <v>YES</v>
      </c>
      <c r="O383" s="9">
        <f t="shared" si="27"/>
        <v>1.0043811308885606</v>
      </c>
      <c r="P383" s="9" t="str">
        <f t="shared" si="29"/>
        <v>YES</v>
      </c>
      <c r="Q383" s="9" t="s">
        <v>4658</v>
      </c>
      <c r="R383" s="30" t="s">
        <v>4658</v>
      </c>
      <c r="T383" t="s">
        <v>5324</v>
      </c>
      <c r="U383">
        <v>312</v>
      </c>
      <c r="V383" t="s">
        <v>3516</v>
      </c>
      <c r="W383">
        <v>5</v>
      </c>
      <c r="X383">
        <v>12</v>
      </c>
      <c r="Y383">
        <v>7</v>
      </c>
      <c r="Z383">
        <v>5</v>
      </c>
      <c r="AA383">
        <v>75859206.573300004</v>
      </c>
      <c r="AB383">
        <v>37549.607667600001</v>
      </c>
      <c r="AC383">
        <v>580533.33255199995</v>
      </c>
      <c r="AD383">
        <v>898028.43272100005</v>
      </c>
      <c r="AE383" t="s">
        <v>5325</v>
      </c>
      <c r="AF383" t="s">
        <v>8166</v>
      </c>
      <c r="AG383" t="s">
        <v>4723</v>
      </c>
      <c r="AH383" t="str">
        <f t="shared" si="28"/>
        <v>04013312</v>
      </c>
      <c r="AJ383" t="s">
        <v>4723</v>
      </c>
      <c r="AK383" t="s">
        <v>9118</v>
      </c>
      <c r="AL383" t="s">
        <v>5325</v>
      </c>
    </row>
    <row r="384" spans="1:38" x14ac:dyDescent="0.25">
      <c r="A384">
        <v>105808</v>
      </c>
      <c r="B384">
        <v>0.24877299999999999</v>
      </c>
      <c r="C384" t="s">
        <v>2020</v>
      </c>
      <c r="D384" t="s">
        <v>4723</v>
      </c>
      <c r="E384" t="s">
        <v>4756</v>
      </c>
      <c r="F384" t="s">
        <v>1367</v>
      </c>
      <c r="G384" t="s">
        <v>6400</v>
      </c>
      <c r="H384" t="s">
        <v>2021</v>
      </c>
      <c r="I384" t="s">
        <v>4760</v>
      </c>
      <c r="J384">
        <v>1552</v>
      </c>
      <c r="K384" s="34" t="s">
        <v>9119</v>
      </c>
      <c r="M384" s="29" t="str">
        <f t="shared" si="25"/>
        <v>YES</v>
      </c>
      <c r="N384" s="9" t="str">
        <f t="shared" si="26"/>
        <v>NO</v>
      </c>
      <c r="O384" s="9">
        <f t="shared" si="27"/>
        <v>0.98060390429457356</v>
      </c>
      <c r="P384" s="9" t="str">
        <f t="shared" si="29"/>
        <v>YES</v>
      </c>
      <c r="Q384" s="9" t="s">
        <v>4658</v>
      </c>
      <c r="R384" s="30" t="s">
        <v>4658</v>
      </c>
      <c r="T384" t="s">
        <v>5326</v>
      </c>
      <c r="U384">
        <v>313</v>
      </c>
      <c r="V384" t="s">
        <v>5327</v>
      </c>
      <c r="W384">
        <v>4</v>
      </c>
      <c r="X384">
        <v>12</v>
      </c>
      <c r="Y384">
        <v>2</v>
      </c>
      <c r="Z384">
        <v>4</v>
      </c>
      <c r="AA384">
        <v>7072573.5159999998</v>
      </c>
      <c r="AB384">
        <v>10628.2119219</v>
      </c>
      <c r="AC384">
        <v>621844.66292899998</v>
      </c>
      <c r="AD384">
        <v>930155.78662699996</v>
      </c>
      <c r="AE384" t="s">
        <v>5328</v>
      </c>
      <c r="AF384" t="s">
        <v>2020</v>
      </c>
      <c r="AG384" t="s">
        <v>4723</v>
      </c>
      <c r="AH384" t="str">
        <f t="shared" si="28"/>
        <v>04013313</v>
      </c>
      <c r="AJ384" t="s">
        <v>4723</v>
      </c>
      <c r="AK384" t="s">
        <v>9119</v>
      </c>
      <c r="AL384" t="s">
        <v>5328</v>
      </c>
    </row>
    <row r="385" spans="1:38" x14ac:dyDescent="0.25">
      <c r="A385">
        <v>1183781</v>
      </c>
      <c r="B385">
        <v>0.495361</v>
      </c>
      <c r="C385" t="s">
        <v>2046</v>
      </c>
      <c r="D385" t="s">
        <v>4723</v>
      </c>
      <c r="E385" t="s">
        <v>4756</v>
      </c>
      <c r="F385" t="s">
        <v>1367</v>
      </c>
      <c r="G385" t="s">
        <v>4758</v>
      </c>
      <c r="H385" t="s">
        <v>2047</v>
      </c>
      <c r="I385" t="s">
        <v>4760</v>
      </c>
      <c r="J385">
        <v>2741</v>
      </c>
      <c r="K385" s="34" t="s">
        <v>9120</v>
      </c>
      <c r="M385" s="29" t="str">
        <f t="shared" si="25"/>
        <v>YES</v>
      </c>
      <c r="N385" s="9" t="str">
        <f t="shared" si="26"/>
        <v>NO</v>
      </c>
      <c r="O385" s="9">
        <f t="shared" si="27"/>
        <v>1.0096537373343599</v>
      </c>
      <c r="P385" s="9" t="str">
        <f t="shared" si="29"/>
        <v>YES</v>
      </c>
      <c r="Q385" s="9" t="s">
        <v>4658</v>
      </c>
      <c r="R385" s="30" t="s">
        <v>4658</v>
      </c>
      <c r="T385" t="s">
        <v>5329</v>
      </c>
      <c r="U385">
        <v>314</v>
      </c>
      <c r="V385" t="s">
        <v>5330</v>
      </c>
      <c r="W385">
        <v>4</v>
      </c>
      <c r="X385">
        <v>10</v>
      </c>
      <c r="Y385">
        <v>2</v>
      </c>
      <c r="Z385">
        <v>4</v>
      </c>
      <c r="AA385">
        <v>13677829.925000001</v>
      </c>
      <c r="AB385">
        <v>15695.5447984</v>
      </c>
      <c r="AC385">
        <v>625770.80345000001</v>
      </c>
      <c r="AD385">
        <v>932795.70099200006</v>
      </c>
      <c r="AE385" t="s">
        <v>5331</v>
      </c>
      <c r="AF385" t="s">
        <v>2046</v>
      </c>
      <c r="AG385" t="s">
        <v>4723</v>
      </c>
      <c r="AH385" t="str">
        <f t="shared" si="28"/>
        <v>04013314</v>
      </c>
      <c r="AJ385" t="s">
        <v>4723</v>
      </c>
      <c r="AK385" t="s">
        <v>9120</v>
      </c>
      <c r="AL385" t="s">
        <v>5331</v>
      </c>
    </row>
    <row r="386" spans="1:38" x14ac:dyDescent="0.25">
      <c r="A386">
        <v>1184032</v>
      </c>
      <c r="B386">
        <v>0.49785000000000001</v>
      </c>
      <c r="C386" t="s">
        <v>2044</v>
      </c>
      <c r="D386" t="s">
        <v>4723</v>
      </c>
      <c r="E386" t="s">
        <v>4756</v>
      </c>
      <c r="F386" t="s">
        <v>1367</v>
      </c>
      <c r="G386" t="s">
        <v>4758</v>
      </c>
      <c r="H386" t="s">
        <v>2045</v>
      </c>
      <c r="I386" t="s">
        <v>4760</v>
      </c>
      <c r="J386">
        <v>2471</v>
      </c>
      <c r="K386" s="34" t="s">
        <v>9121</v>
      </c>
      <c r="M386" s="29" t="str">
        <f t="shared" si="25"/>
        <v>YES</v>
      </c>
      <c r="N386" s="9" t="str">
        <f t="shared" si="26"/>
        <v>NO</v>
      </c>
      <c r="O386" s="9">
        <f t="shared" si="27"/>
        <v>1.0063427430566436</v>
      </c>
      <c r="P386" s="9" t="str">
        <f t="shared" si="29"/>
        <v>YES</v>
      </c>
      <c r="Q386" s="9" t="s">
        <v>4658</v>
      </c>
      <c r="R386" s="30" t="s">
        <v>4658</v>
      </c>
      <c r="T386" t="s">
        <v>5332</v>
      </c>
      <c r="U386">
        <v>315</v>
      </c>
      <c r="V386" t="s">
        <v>5333</v>
      </c>
      <c r="W386">
        <v>4</v>
      </c>
      <c r="X386">
        <v>10</v>
      </c>
      <c r="Y386">
        <v>2</v>
      </c>
      <c r="Z386">
        <v>4</v>
      </c>
      <c r="AA386">
        <v>13791783.6997</v>
      </c>
      <c r="AB386">
        <v>15743.4849715</v>
      </c>
      <c r="AC386">
        <v>625778.631421</v>
      </c>
      <c r="AD386">
        <v>930171.28180600004</v>
      </c>
      <c r="AE386" t="s">
        <v>5334</v>
      </c>
      <c r="AF386" t="s">
        <v>2044</v>
      </c>
      <c r="AG386" t="s">
        <v>4723</v>
      </c>
      <c r="AH386" t="str">
        <f t="shared" si="28"/>
        <v>04013315</v>
      </c>
      <c r="AJ386" t="s">
        <v>4723</v>
      </c>
      <c r="AK386" t="s">
        <v>9121</v>
      </c>
      <c r="AL386" t="s">
        <v>5334</v>
      </c>
    </row>
    <row r="387" spans="1:38" x14ac:dyDescent="0.25">
      <c r="A387">
        <v>1184014</v>
      </c>
      <c r="B387">
        <v>3.959616</v>
      </c>
      <c r="C387" t="s">
        <v>2925</v>
      </c>
      <c r="D387" t="s">
        <v>4723</v>
      </c>
      <c r="E387" t="s">
        <v>4756</v>
      </c>
      <c r="F387" t="s">
        <v>1367</v>
      </c>
      <c r="G387" t="s">
        <v>1368</v>
      </c>
      <c r="H387" t="s">
        <v>2926</v>
      </c>
      <c r="I387" t="s">
        <v>4760</v>
      </c>
      <c r="J387">
        <v>1315</v>
      </c>
      <c r="K387" s="34" t="s">
        <v>9122</v>
      </c>
      <c r="M387" s="29" t="str">
        <f t="shared" ref="M387:M450" si="30">IF(C387=AH387,"YES","NO")</f>
        <v>NO</v>
      </c>
      <c r="N387" s="9" t="str">
        <f t="shared" ref="N387:N450" si="31">IF(H387=V387,"YES","NO")</f>
        <v>YES</v>
      </c>
      <c r="O387" s="9">
        <f t="shared" ref="O387:O450" si="32">(B387*(5280*5280))/AA387</f>
        <v>1.0019109375176776</v>
      </c>
      <c r="P387" s="9" t="str">
        <f t="shared" si="29"/>
        <v>YES</v>
      </c>
      <c r="Q387" s="9" t="s">
        <v>4658</v>
      </c>
      <c r="R387" s="30" t="s">
        <v>4658</v>
      </c>
      <c r="T387" t="s">
        <v>5335</v>
      </c>
      <c r="U387">
        <v>316</v>
      </c>
      <c r="V387" t="s">
        <v>2926</v>
      </c>
      <c r="W387">
        <v>2</v>
      </c>
      <c r="X387">
        <v>8</v>
      </c>
      <c r="Y387">
        <v>5</v>
      </c>
      <c r="Z387">
        <v>2</v>
      </c>
      <c r="AA387">
        <v>110177216.917</v>
      </c>
      <c r="AB387">
        <v>48767.562235500001</v>
      </c>
      <c r="AC387">
        <v>713269.86274400004</v>
      </c>
      <c r="AD387">
        <v>986737.92833200004</v>
      </c>
      <c r="AE387" t="s">
        <v>5336</v>
      </c>
      <c r="AF387" t="s">
        <v>8167</v>
      </c>
      <c r="AG387" t="s">
        <v>4723</v>
      </c>
      <c r="AH387" t="str">
        <f t="shared" ref="AH387:AH450" si="33">CONCATENATE(AG387,U387)</f>
        <v>04013316</v>
      </c>
      <c r="AJ387" t="s">
        <v>4723</v>
      </c>
      <c r="AK387" t="s">
        <v>9122</v>
      </c>
      <c r="AL387" t="s">
        <v>5336</v>
      </c>
    </row>
    <row r="388" spans="1:38" x14ac:dyDescent="0.25">
      <c r="A388">
        <v>1274980</v>
      </c>
      <c r="B388">
        <v>2.2177859999999998</v>
      </c>
      <c r="C388" t="s">
        <v>3450</v>
      </c>
      <c r="D388" t="s">
        <v>4723</v>
      </c>
      <c r="E388" t="s">
        <v>4756</v>
      </c>
      <c r="F388" t="s">
        <v>1367</v>
      </c>
      <c r="G388" t="s">
        <v>4758</v>
      </c>
      <c r="H388" t="s">
        <v>3451</v>
      </c>
      <c r="I388" t="s">
        <v>4760</v>
      </c>
      <c r="J388">
        <v>6123</v>
      </c>
      <c r="K388" s="34" t="s">
        <v>9123</v>
      </c>
      <c r="M388" s="29" t="str">
        <f t="shared" si="30"/>
        <v>YES</v>
      </c>
      <c r="N388" s="9" t="str">
        <f t="shared" si="31"/>
        <v>NO</v>
      </c>
      <c r="O388" s="9">
        <f t="shared" si="32"/>
        <v>0.9982914688536727</v>
      </c>
      <c r="P388" s="9" t="str">
        <f t="shared" ref="P388:P451" si="34">IF(O388&gt;0.970001,IF(O388&lt;1.02999,"YES","NO"),"NO")</f>
        <v>YES</v>
      </c>
      <c r="Q388" s="9" t="s">
        <v>4658</v>
      </c>
      <c r="R388" s="30" t="s">
        <v>4658</v>
      </c>
      <c r="T388" t="s">
        <v>5337</v>
      </c>
      <c r="U388">
        <v>317</v>
      </c>
      <c r="V388" t="s">
        <v>5338</v>
      </c>
      <c r="W388">
        <v>4</v>
      </c>
      <c r="X388">
        <v>12</v>
      </c>
      <c r="Y388">
        <v>2</v>
      </c>
      <c r="Z388">
        <v>4</v>
      </c>
      <c r="AA388">
        <v>61934141.632399999</v>
      </c>
      <c r="AB388">
        <v>36864.169393900003</v>
      </c>
      <c r="AC388">
        <v>602938.01048099995</v>
      </c>
      <c r="AD388">
        <v>926099.80350499996</v>
      </c>
      <c r="AE388" t="s">
        <v>5339</v>
      </c>
      <c r="AF388" t="s">
        <v>3450</v>
      </c>
      <c r="AG388" t="s">
        <v>4723</v>
      </c>
      <c r="AH388" t="str">
        <f t="shared" si="33"/>
        <v>04013317</v>
      </c>
      <c r="AJ388" t="s">
        <v>4723</v>
      </c>
      <c r="AK388" t="s">
        <v>9123</v>
      </c>
      <c r="AL388" t="s">
        <v>5339</v>
      </c>
    </row>
    <row r="389" spans="1:38" x14ac:dyDescent="0.25">
      <c r="A389">
        <v>153479</v>
      </c>
      <c r="B389">
        <v>1.0545929999999999</v>
      </c>
      <c r="C389" t="s">
        <v>1994</v>
      </c>
      <c r="D389" t="s">
        <v>4723</v>
      </c>
      <c r="E389" t="s">
        <v>4756</v>
      </c>
      <c r="F389" t="s">
        <v>1367</v>
      </c>
      <c r="G389" t="s">
        <v>6400</v>
      </c>
      <c r="H389" t="s">
        <v>1995</v>
      </c>
      <c r="I389" t="s">
        <v>4760</v>
      </c>
      <c r="J389">
        <v>5141</v>
      </c>
      <c r="K389" s="34" t="s">
        <v>9124</v>
      </c>
      <c r="M389" s="29" t="str">
        <f t="shared" si="30"/>
        <v>YES</v>
      </c>
      <c r="N389" s="9" t="str">
        <f t="shared" si="31"/>
        <v>NO</v>
      </c>
      <c r="O389" s="9">
        <f t="shared" si="32"/>
        <v>1.0006049654396014</v>
      </c>
      <c r="P389" s="9" t="str">
        <f t="shared" si="34"/>
        <v>YES</v>
      </c>
      <c r="Q389" s="9" t="s">
        <v>4658</v>
      </c>
      <c r="R389" s="30" t="s">
        <v>4658</v>
      </c>
      <c r="T389" t="s">
        <v>5340</v>
      </c>
      <c r="U389">
        <v>318</v>
      </c>
      <c r="V389" t="s">
        <v>5341</v>
      </c>
      <c r="W389">
        <v>4</v>
      </c>
      <c r="X389">
        <v>13</v>
      </c>
      <c r="Y389">
        <v>4</v>
      </c>
      <c r="Z389">
        <v>4</v>
      </c>
      <c r="AA389">
        <v>29382590.039700001</v>
      </c>
      <c r="AB389">
        <v>25405.929516299999</v>
      </c>
      <c r="AC389">
        <v>620178.05814600002</v>
      </c>
      <c r="AD389">
        <v>924123.56376699999</v>
      </c>
      <c r="AE389" t="s">
        <v>5342</v>
      </c>
      <c r="AF389" t="s">
        <v>1994</v>
      </c>
      <c r="AG389" t="s">
        <v>4723</v>
      </c>
      <c r="AH389" t="str">
        <f t="shared" si="33"/>
        <v>04013318</v>
      </c>
      <c r="AJ389" t="s">
        <v>4723</v>
      </c>
      <c r="AK389" t="s">
        <v>9124</v>
      </c>
      <c r="AL389" t="s">
        <v>5342</v>
      </c>
    </row>
    <row r="390" spans="1:38" x14ac:dyDescent="0.25">
      <c r="A390">
        <v>195783</v>
      </c>
      <c r="B390">
        <v>0.714638</v>
      </c>
      <c r="C390" t="s">
        <v>1996</v>
      </c>
      <c r="D390" t="s">
        <v>4723</v>
      </c>
      <c r="E390" t="s">
        <v>4756</v>
      </c>
      <c r="F390" t="s">
        <v>1367</v>
      </c>
      <c r="G390" t="s">
        <v>6400</v>
      </c>
      <c r="H390" t="s">
        <v>1997</v>
      </c>
      <c r="I390" t="s">
        <v>4760</v>
      </c>
      <c r="J390">
        <v>3100</v>
      </c>
      <c r="K390" s="34" t="s">
        <v>9125</v>
      </c>
      <c r="M390" s="29" t="str">
        <f t="shared" si="30"/>
        <v>YES</v>
      </c>
      <c r="N390" s="9" t="str">
        <f t="shared" si="31"/>
        <v>NO</v>
      </c>
      <c r="O390" s="9">
        <f t="shared" si="32"/>
        <v>1.027238498985432</v>
      </c>
      <c r="P390" s="9" t="str">
        <f t="shared" si="34"/>
        <v>YES</v>
      </c>
      <c r="Q390" s="9" t="s">
        <v>4658</v>
      </c>
      <c r="R390" s="30" t="s">
        <v>4658</v>
      </c>
      <c r="T390" t="s">
        <v>5343</v>
      </c>
      <c r="U390">
        <v>319</v>
      </c>
      <c r="V390" t="s">
        <v>5344</v>
      </c>
      <c r="W390">
        <v>4</v>
      </c>
      <c r="X390">
        <v>12</v>
      </c>
      <c r="Y390">
        <v>4</v>
      </c>
      <c r="Z390">
        <v>4</v>
      </c>
      <c r="AA390">
        <v>19394681.9934</v>
      </c>
      <c r="AB390">
        <v>23014.792974799999</v>
      </c>
      <c r="AC390">
        <v>619432.46816699998</v>
      </c>
      <c r="AD390">
        <v>927584.80302200001</v>
      </c>
      <c r="AE390" t="s">
        <v>5345</v>
      </c>
      <c r="AF390" t="s">
        <v>1996</v>
      </c>
      <c r="AG390" t="s">
        <v>4723</v>
      </c>
      <c r="AH390" t="str">
        <f t="shared" si="33"/>
        <v>04013319</v>
      </c>
      <c r="AJ390" t="s">
        <v>4723</v>
      </c>
      <c r="AK390" t="s">
        <v>9125</v>
      </c>
      <c r="AL390" t="s">
        <v>5345</v>
      </c>
    </row>
    <row r="391" spans="1:38" x14ac:dyDescent="0.25">
      <c r="A391">
        <v>195805</v>
      </c>
      <c r="B391">
        <v>0.63087700000000002</v>
      </c>
      <c r="C391" t="s">
        <v>1507</v>
      </c>
      <c r="D391" t="s">
        <v>4723</v>
      </c>
      <c r="E391" t="s">
        <v>4756</v>
      </c>
      <c r="F391" t="s">
        <v>1367</v>
      </c>
      <c r="G391" t="s">
        <v>1463</v>
      </c>
      <c r="H391" t="s">
        <v>1508</v>
      </c>
      <c r="I391" t="s">
        <v>4760</v>
      </c>
      <c r="J391">
        <v>1720</v>
      </c>
      <c r="K391" s="34" t="s">
        <v>9126</v>
      </c>
      <c r="M391" s="29" t="str">
        <f t="shared" si="30"/>
        <v>YES</v>
      </c>
      <c r="N391" s="9" t="str">
        <f t="shared" si="31"/>
        <v>YES</v>
      </c>
      <c r="O391" s="9">
        <f t="shared" si="32"/>
        <v>1.0026123338811688</v>
      </c>
      <c r="P391" s="9" t="str">
        <f t="shared" si="34"/>
        <v>YES</v>
      </c>
      <c r="Q391" s="9" t="s">
        <v>4658</v>
      </c>
      <c r="R391" s="30" t="s">
        <v>4658</v>
      </c>
      <c r="T391" t="s">
        <v>7506</v>
      </c>
      <c r="U391">
        <v>32</v>
      </c>
      <c r="V391" t="s">
        <v>1508</v>
      </c>
      <c r="W391">
        <v>3</v>
      </c>
      <c r="X391">
        <v>11</v>
      </c>
      <c r="Y391">
        <v>3</v>
      </c>
      <c r="Z391">
        <v>3</v>
      </c>
      <c r="AA391">
        <v>17542015.754700001</v>
      </c>
      <c r="AB391">
        <v>18772.994472300001</v>
      </c>
      <c r="AC391">
        <v>689961.43120300001</v>
      </c>
      <c r="AD391">
        <v>946047.38832999999</v>
      </c>
      <c r="AE391" t="s">
        <v>7507</v>
      </c>
      <c r="AF391" t="s">
        <v>1507</v>
      </c>
      <c r="AG391" t="s">
        <v>4723</v>
      </c>
      <c r="AH391" t="str">
        <f t="shared" si="33"/>
        <v>0401332</v>
      </c>
      <c r="AJ391" t="s">
        <v>4723</v>
      </c>
      <c r="AK391" t="s">
        <v>9126</v>
      </c>
      <c r="AL391" t="s">
        <v>7507</v>
      </c>
    </row>
    <row r="392" spans="1:38" x14ac:dyDescent="0.25">
      <c r="A392">
        <v>1219979</v>
      </c>
      <c r="B392">
        <v>0.50534100000000004</v>
      </c>
      <c r="C392" t="s">
        <v>2014</v>
      </c>
      <c r="D392" t="s">
        <v>4723</v>
      </c>
      <c r="E392" t="s">
        <v>4756</v>
      </c>
      <c r="F392" t="s">
        <v>1367</v>
      </c>
      <c r="G392" t="s">
        <v>4758</v>
      </c>
      <c r="H392" t="s">
        <v>2015</v>
      </c>
      <c r="I392" t="s">
        <v>4760</v>
      </c>
      <c r="J392">
        <v>4112</v>
      </c>
      <c r="K392" s="34" t="s">
        <v>9127</v>
      </c>
      <c r="M392" s="29" t="str">
        <f t="shared" si="30"/>
        <v>YES</v>
      </c>
      <c r="N392" s="9" t="str">
        <f t="shared" si="31"/>
        <v>NO</v>
      </c>
      <c r="O392" s="9">
        <f t="shared" si="32"/>
        <v>1.0066579205515118</v>
      </c>
      <c r="P392" s="9" t="str">
        <f t="shared" si="34"/>
        <v>YES</v>
      </c>
      <c r="Q392" s="9" t="s">
        <v>4658</v>
      </c>
      <c r="R392" s="30" t="s">
        <v>4658</v>
      </c>
      <c r="T392" t="s">
        <v>5346</v>
      </c>
      <c r="U392">
        <v>320</v>
      </c>
      <c r="V392" t="s">
        <v>5347</v>
      </c>
      <c r="W392">
        <v>4</v>
      </c>
      <c r="X392">
        <v>12</v>
      </c>
      <c r="Y392">
        <v>4</v>
      </c>
      <c r="Z392">
        <v>4</v>
      </c>
      <c r="AA392">
        <v>13994921.4592</v>
      </c>
      <c r="AB392">
        <v>15812.888133300001</v>
      </c>
      <c r="AC392">
        <v>625804.423297</v>
      </c>
      <c r="AD392">
        <v>927514.62007800001</v>
      </c>
      <c r="AE392" t="s">
        <v>5348</v>
      </c>
      <c r="AF392" t="s">
        <v>2014</v>
      </c>
      <c r="AG392" t="s">
        <v>4723</v>
      </c>
      <c r="AH392" t="str">
        <f t="shared" si="33"/>
        <v>04013320</v>
      </c>
      <c r="AJ392" t="s">
        <v>4723</v>
      </c>
      <c r="AK392" t="s">
        <v>9127</v>
      </c>
      <c r="AL392" t="s">
        <v>5348</v>
      </c>
    </row>
    <row r="393" spans="1:38" x14ac:dyDescent="0.25">
      <c r="A393">
        <v>195985</v>
      </c>
      <c r="B393">
        <v>0.49744699999999997</v>
      </c>
      <c r="C393" t="s">
        <v>2012</v>
      </c>
      <c r="D393" t="s">
        <v>4723</v>
      </c>
      <c r="E393" t="s">
        <v>4756</v>
      </c>
      <c r="F393" t="s">
        <v>1367</v>
      </c>
      <c r="G393" t="s">
        <v>4758</v>
      </c>
      <c r="H393" t="s">
        <v>2013</v>
      </c>
      <c r="I393" t="s">
        <v>4760</v>
      </c>
      <c r="J393">
        <v>3302</v>
      </c>
      <c r="K393" s="34" t="s">
        <v>9128</v>
      </c>
      <c r="M393" s="29" t="str">
        <f t="shared" si="30"/>
        <v>YES</v>
      </c>
      <c r="N393" s="9" t="str">
        <f t="shared" si="31"/>
        <v>NO</v>
      </c>
      <c r="O393" s="9">
        <f t="shared" si="32"/>
        <v>1.0106335612096424</v>
      </c>
      <c r="P393" s="9" t="str">
        <f t="shared" si="34"/>
        <v>YES</v>
      </c>
      <c r="Q393" s="9" t="s">
        <v>4658</v>
      </c>
      <c r="R393" s="30" t="s">
        <v>4658</v>
      </c>
      <c r="T393" t="s">
        <v>5349</v>
      </c>
      <c r="U393">
        <v>321</v>
      </c>
      <c r="V393" t="s">
        <v>5350</v>
      </c>
      <c r="W393">
        <v>4</v>
      </c>
      <c r="X393">
        <v>12</v>
      </c>
      <c r="Y393">
        <v>4</v>
      </c>
      <c r="Z393">
        <v>4</v>
      </c>
      <c r="AA393">
        <v>13722111.5319</v>
      </c>
      <c r="AB393">
        <v>15708.158214200001</v>
      </c>
      <c r="AC393">
        <v>625818.93426400004</v>
      </c>
      <c r="AD393">
        <v>924848.13535700005</v>
      </c>
      <c r="AE393" t="s">
        <v>5351</v>
      </c>
      <c r="AF393" t="s">
        <v>2012</v>
      </c>
      <c r="AG393" t="s">
        <v>4723</v>
      </c>
      <c r="AH393" t="str">
        <f t="shared" si="33"/>
        <v>04013321</v>
      </c>
      <c r="AJ393" t="s">
        <v>4723</v>
      </c>
      <c r="AK393" t="s">
        <v>9128</v>
      </c>
      <c r="AL393" t="s">
        <v>5351</v>
      </c>
    </row>
    <row r="394" spans="1:38" x14ac:dyDescent="0.25">
      <c r="A394">
        <v>195964</v>
      </c>
      <c r="B394">
        <v>70.910661000000005</v>
      </c>
      <c r="C394" t="s">
        <v>2529</v>
      </c>
      <c r="D394" t="s">
        <v>4723</v>
      </c>
      <c r="E394" t="s">
        <v>4756</v>
      </c>
      <c r="F394" t="s">
        <v>4758</v>
      </c>
      <c r="G394" t="s">
        <v>4758</v>
      </c>
      <c r="H394" t="s">
        <v>2530</v>
      </c>
      <c r="I394" t="s">
        <v>4760</v>
      </c>
      <c r="J394">
        <v>7300</v>
      </c>
      <c r="K394" s="34" t="s">
        <v>9129</v>
      </c>
      <c r="M394" s="29" t="str">
        <f t="shared" si="30"/>
        <v>YES</v>
      </c>
      <c r="N394" s="9" t="str">
        <f t="shared" si="31"/>
        <v>YES</v>
      </c>
      <c r="O394" s="9">
        <f t="shared" si="32"/>
        <v>1.0009792448682968</v>
      </c>
      <c r="P394" s="9" t="str">
        <f t="shared" si="34"/>
        <v>YES</v>
      </c>
      <c r="Q394" s="9" t="s">
        <v>4658</v>
      </c>
      <c r="R394" s="30" t="s">
        <v>4658</v>
      </c>
      <c r="T394" t="s">
        <v>5352</v>
      </c>
      <c r="U394">
        <v>322</v>
      </c>
      <c r="V394" t="s">
        <v>2530</v>
      </c>
      <c r="W394">
        <v>4</v>
      </c>
      <c r="X394">
        <v>4</v>
      </c>
      <c r="Y394">
        <v>2</v>
      </c>
      <c r="Z394">
        <v>4</v>
      </c>
      <c r="AA394">
        <v>1974941819.98</v>
      </c>
      <c r="AB394">
        <v>227329.79048</v>
      </c>
      <c r="AC394">
        <v>538904.52084000001</v>
      </c>
      <c r="AD394">
        <v>992923.60336900002</v>
      </c>
      <c r="AE394" t="s">
        <v>5353</v>
      </c>
      <c r="AF394" t="s">
        <v>2529</v>
      </c>
      <c r="AG394" t="s">
        <v>4723</v>
      </c>
      <c r="AH394" t="str">
        <f t="shared" si="33"/>
        <v>04013322</v>
      </c>
      <c r="AJ394" t="s">
        <v>4723</v>
      </c>
      <c r="AK394" t="s">
        <v>9129</v>
      </c>
      <c r="AL394" t="s">
        <v>5353</v>
      </c>
    </row>
    <row r="395" spans="1:38" x14ac:dyDescent="0.25">
      <c r="A395">
        <v>1054306</v>
      </c>
      <c r="B395">
        <v>5.1583249999999996</v>
      </c>
      <c r="C395" t="s">
        <v>3536</v>
      </c>
      <c r="D395" t="s">
        <v>4723</v>
      </c>
      <c r="E395" t="s">
        <v>4756</v>
      </c>
      <c r="F395" t="s">
        <v>1367</v>
      </c>
      <c r="G395" t="s">
        <v>4758</v>
      </c>
      <c r="H395" t="s">
        <v>3537</v>
      </c>
      <c r="I395" t="s">
        <v>4760</v>
      </c>
      <c r="J395">
        <v>2707</v>
      </c>
      <c r="K395" s="34" t="s">
        <v>9130</v>
      </c>
      <c r="M395" s="29" t="str">
        <f t="shared" si="30"/>
        <v>YES</v>
      </c>
      <c r="N395" s="9" t="str">
        <f t="shared" si="31"/>
        <v>NO</v>
      </c>
      <c r="O395" s="9">
        <f t="shared" si="32"/>
        <v>0.99053820310210161</v>
      </c>
      <c r="P395" s="9" t="str">
        <f t="shared" si="34"/>
        <v>YES</v>
      </c>
      <c r="Q395" s="9" t="s">
        <v>4658</v>
      </c>
      <c r="R395" s="30" t="s">
        <v>4658</v>
      </c>
      <c r="T395" t="s">
        <v>5354</v>
      </c>
      <c r="U395">
        <v>323</v>
      </c>
      <c r="V395" t="s">
        <v>5355</v>
      </c>
      <c r="W395">
        <v>4</v>
      </c>
      <c r="X395">
        <v>12</v>
      </c>
      <c r="Y395">
        <v>2</v>
      </c>
      <c r="Z395">
        <v>4</v>
      </c>
      <c r="AA395">
        <v>145179506.68599999</v>
      </c>
      <c r="AB395">
        <v>61882.688298900001</v>
      </c>
      <c r="AC395">
        <v>594140.25115000003</v>
      </c>
      <c r="AD395">
        <v>919836.72129899997</v>
      </c>
      <c r="AE395" t="s">
        <v>5356</v>
      </c>
      <c r="AF395" t="s">
        <v>3536</v>
      </c>
      <c r="AG395" t="s">
        <v>4723</v>
      </c>
      <c r="AH395" t="str">
        <f t="shared" si="33"/>
        <v>04013323</v>
      </c>
      <c r="AJ395" t="s">
        <v>4723</v>
      </c>
      <c r="AK395" t="s">
        <v>9130</v>
      </c>
      <c r="AL395" t="s">
        <v>5356</v>
      </c>
    </row>
    <row r="396" spans="1:38" x14ac:dyDescent="0.25">
      <c r="A396">
        <v>106010</v>
      </c>
      <c r="B396">
        <v>0.99260599999999999</v>
      </c>
      <c r="C396" t="s">
        <v>3448</v>
      </c>
      <c r="D396" t="s">
        <v>4723</v>
      </c>
      <c r="E396" t="s">
        <v>4756</v>
      </c>
      <c r="F396" t="s">
        <v>1367</v>
      </c>
      <c r="G396" t="s">
        <v>6400</v>
      </c>
      <c r="H396" t="s">
        <v>3449</v>
      </c>
      <c r="I396" t="s">
        <v>4760</v>
      </c>
      <c r="J396">
        <v>4269</v>
      </c>
      <c r="K396" s="34" t="s">
        <v>9131</v>
      </c>
      <c r="M396" s="29" t="str">
        <f t="shared" si="30"/>
        <v>YES</v>
      </c>
      <c r="N396" s="9" t="str">
        <f t="shared" si="31"/>
        <v>NO</v>
      </c>
      <c r="O396" s="9">
        <f t="shared" si="32"/>
        <v>0.99899657512469975</v>
      </c>
      <c r="P396" s="9" t="str">
        <f t="shared" si="34"/>
        <v>YES</v>
      </c>
      <c r="Q396" s="9" t="s">
        <v>4658</v>
      </c>
      <c r="R396" s="30" t="s">
        <v>4658</v>
      </c>
      <c r="T396" t="s">
        <v>5357</v>
      </c>
      <c r="U396">
        <v>324</v>
      </c>
      <c r="V396" t="s">
        <v>5358</v>
      </c>
      <c r="W396">
        <v>5</v>
      </c>
      <c r="X396">
        <v>12</v>
      </c>
      <c r="Y396">
        <v>2</v>
      </c>
      <c r="Z396">
        <v>5</v>
      </c>
      <c r="AA396">
        <v>27700062.041700002</v>
      </c>
      <c r="AB396">
        <v>21047.331277000001</v>
      </c>
      <c r="AC396">
        <v>599538.78793600004</v>
      </c>
      <c r="AD396">
        <v>920687.27524900006</v>
      </c>
      <c r="AE396" t="s">
        <v>5359</v>
      </c>
      <c r="AF396" t="s">
        <v>3448</v>
      </c>
      <c r="AG396" t="s">
        <v>4723</v>
      </c>
      <c r="AH396" t="str">
        <f t="shared" si="33"/>
        <v>04013324</v>
      </c>
      <c r="AJ396" t="s">
        <v>4723</v>
      </c>
      <c r="AK396" t="s">
        <v>9131</v>
      </c>
      <c r="AL396" t="s">
        <v>5359</v>
      </c>
    </row>
    <row r="397" spans="1:38" x14ac:dyDescent="0.25">
      <c r="A397">
        <v>153461</v>
      </c>
      <c r="B397">
        <v>1.0033799999999999</v>
      </c>
      <c r="C397" t="s">
        <v>3470</v>
      </c>
      <c r="D397" t="s">
        <v>4723</v>
      </c>
      <c r="E397" t="s">
        <v>4756</v>
      </c>
      <c r="F397" t="s">
        <v>1367</v>
      </c>
      <c r="G397" t="s">
        <v>6400</v>
      </c>
      <c r="H397" t="s">
        <v>3471</v>
      </c>
      <c r="I397" t="s">
        <v>4760</v>
      </c>
      <c r="J397">
        <v>8661</v>
      </c>
      <c r="K397" s="34" t="s">
        <v>9132</v>
      </c>
      <c r="M397" s="29" t="str">
        <f t="shared" si="30"/>
        <v>YES</v>
      </c>
      <c r="N397" s="9" t="str">
        <f t="shared" si="31"/>
        <v>NO</v>
      </c>
      <c r="O397" s="9">
        <f t="shared" si="32"/>
        <v>0.98902823381253724</v>
      </c>
      <c r="P397" s="9" t="str">
        <f t="shared" si="34"/>
        <v>YES</v>
      </c>
      <c r="Q397" s="9" t="s">
        <v>4658</v>
      </c>
      <c r="R397" s="30" t="s">
        <v>4658</v>
      </c>
      <c r="T397" t="s">
        <v>5360</v>
      </c>
      <c r="U397">
        <v>325</v>
      </c>
      <c r="V397" t="s">
        <v>5361</v>
      </c>
      <c r="W397">
        <v>5</v>
      </c>
      <c r="X397">
        <v>12</v>
      </c>
      <c r="Y397">
        <v>4</v>
      </c>
      <c r="Z397">
        <v>5</v>
      </c>
      <c r="AA397">
        <v>28282942.827799998</v>
      </c>
      <c r="AB397">
        <v>21278.794632500001</v>
      </c>
      <c r="AC397">
        <v>610051.251926</v>
      </c>
      <c r="AD397">
        <v>920800.82731900003</v>
      </c>
      <c r="AE397" t="s">
        <v>5362</v>
      </c>
      <c r="AF397" t="s">
        <v>3470</v>
      </c>
      <c r="AG397" t="s">
        <v>4723</v>
      </c>
      <c r="AH397" t="str">
        <f t="shared" si="33"/>
        <v>04013325</v>
      </c>
      <c r="AJ397" t="s">
        <v>4723</v>
      </c>
      <c r="AK397" t="s">
        <v>9132</v>
      </c>
      <c r="AL397" t="s">
        <v>5362</v>
      </c>
    </row>
    <row r="398" spans="1:38" x14ac:dyDescent="0.25">
      <c r="A398">
        <v>153681</v>
      </c>
      <c r="B398">
        <v>0.69276199999999999</v>
      </c>
      <c r="C398" t="s">
        <v>1988</v>
      </c>
      <c r="D398" t="s">
        <v>4723</v>
      </c>
      <c r="E398" t="s">
        <v>4756</v>
      </c>
      <c r="F398" t="s">
        <v>1367</v>
      </c>
      <c r="G398" t="s">
        <v>6400</v>
      </c>
      <c r="H398" t="s">
        <v>1989</v>
      </c>
      <c r="I398" t="s">
        <v>4760</v>
      </c>
      <c r="J398">
        <v>5224</v>
      </c>
      <c r="K398" s="34" t="s">
        <v>9133</v>
      </c>
      <c r="M398" s="29" t="str">
        <f t="shared" si="30"/>
        <v>YES</v>
      </c>
      <c r="N398" s="9" t="str">
        <f t="shared" si="31"/>
        <v>NO</v>
      </c>
      <c r="O398" s="9">
        <f t="shared" si="32"/>
        <v>0.99989992047736431</v>
      </c>
      <c r="P398" s="9" t="str">
        <f t="shared" si="34"/>
        <v>YES</v>
      </c>
      <c r="Q398" s="9" t="s">
        <v>4658</v>
      </c>
      <c r="R398" s="30" t="s">
        <v>4658</v>
      </c>
      <c r="T398" t="s">
        <v>5363</v>
      </c>
      <c r="U398">
        <v>326</v>
      </c>
      <c r="V398" t="s">
        <v>5364</v>
      </c>
      <c r="W398">
        <v>5</v>
      </c>
      <c r="X398">
        <v>13</v>
      </c>
      <c r="Y398">
        <v>4</v>
      </c>
      <c r="Z398">
        <v>5</v>
      </c>
      <c r="AA398">
        <v>19315029.179699998</v>
      </c>
      <c r="AB398">
        <v>22433.099211100001</v>
      </c>
      <c r="AC398">
        <v>616083.97772700002</v>
      </c>
      <c r="AD398">
        <v>922392.23328299995</v>
      </c>
      <c r="AE398" t="s">
        <v>5365</v>
      </c>
      <c r="AF398" t="s">
        <v>1988</v>
      </c>
      <c r="AG398" t="s">
        <v>4723</v>
      </c>
      <c r="AH398" t="str">
        <f t="shared" si="33"/>
        <v>04013326</v>
      </c>
      <c r="AJ398" t="s">
        <v>4723</v>
      </c>
      <c r="AK398" t="s">
        <v>9133</v>
      </c>
      <c r="AL398" t="s">
        <v>5365</v>
      </c>
    </row>
    <row r="399" spans="1:38" x14ac:dyDescent="0.25">
      <c r="A399">
        <v>195722</v>
      </c>
      <c r="B399">
        <v>3.3615469999999998</v>
      </c>
      <c r="C399" t="s">
        <v>3562</v>
      </c>
      <c r="D399" t="s">
        <v>4723</v>
      </c>
      <c r="E399" t="s">
        <v>4756</v>
      </c>
      <c r="F399" t="s">
        <v>1367</v>
      </c>
      <c r="G399" t="s">
        <v>4758</v>
      </c>
      <c r="H399" t="s">
        <v>3563</v>
      </c>
      <c r="I399" t="s">
        <v>4760</v>
      </c>
      <c r="J399">
        <v>8667</v>
      </c>
      <c r="K399" s="34" t="s">
        <v>9134</v>
      </c>
      <c r="M399" s="29" t="str">
        <f t="shared" si="30"/>
        <v>NO</v>
      </c>
      <c r="N399" s="9" t="str">
        <f t="shared" si="31"/>
        <v>YES</v>
      </c>
      <c r="O399" s="9">
        <f t="shared" si="32"/>
        <v>1.0014621912843873</v>
      </c>
      <c r="P399" s="9" t="str">
        <f t="shared" si="34"/>
        <v>YES</v>
      </c>
      <c r="Q399" s="9" t="s">
        <v>4658</v>
      </c>
      <c r="R399" s="30" t="s">
        <v>4658</v>
      </c>
      <c r="T399" t="s">
        <v>5366</v>
      </c>
      <c r="U399">
        <v>327</v>
      </c>
      <c r="V399" t="s">
        <v>3563</v>
      </c>
      <c r="W399">
        <v>5</v>
      </c>
      <c r="X399">
        <v>16</v>
      </c>
      <c r="Y399">
        <v>4</v>
      </c>
      <c r="Z399">
        <v>5</v>
      </c>
      <c r="AA399">
        <v>93577723.353300005</v>
      </c>
      <c r="AB399">
        <v>42303.310703199997</v>
      </c>
      <c r="AC399">
        <v>619929.34778800001</v>
      </c>
      <c r="AD399">
        <v>866878.52913299995</v>
      </c>
      <c r="AE399" t="s">
        <v>5367</v>
      </c>
      <c r="AF399" t="s">
        <v>8168</v>
      </c>
      <c r="AG399" t="s">
        <v>4723</v>
      </c>
      <c r="AH399" t="str">
        <f t="shared" si="33"/>
        <v>04013327</v>
      </c>
      <c r="AJ399" t="s">
        <v>4723</v>
      </c>
      <c r="AK399" t="s">
        <v>9134</v>
      </c>
      <c r="AL399" t="s">
        <v>5367</v>
      </c>
    </row>
    <row r="400" spans="1:38" x14ac:dyDescent="0.25">
      <c r="A400">
        <v>189936</v>
      </c>
      <c r="B400">
        <v>0.62564399999999998</v>
      </c>
      <c r="C400" t="s">
        <v>2010</v>
      </c>
      <c r="D400" t="s">
        <v>4723</v>
      </c>
      <c r="E400" t="s">
        <v>4756</v>
      </c>
      <c r="F400" t="s">
        <v>1367</v>
      </c>
      <c r="G400" t="s">
        <v>4758</v>
      </c>
      <c r="H400" t="s">
        <v>2011</v>
      </c>
      <c r="I400" t="s">
        <v>4760</v>
      </c>
      <c r="J400">
        <v>5598</v>
      </c>
      <c r="K400" s="34" t="s">
        <v>9135</v>
      </c>
      <c r="M400" s="29" t="str">
        <f t="shared" si="30"/>
        <v>YES</v>
      </c>
      <c r="N400" s="9" t="str">
        <f t="shared" si="31"/>
        <v>NO</v>
      </c>
      <c r="O400" s="9">
        <f t="shared" si="32"/>
        <v>1.0183030675747589</v>
      </c>
      <c r="P400" s="9" t="str">
        <f t="shared" si="34"/>
        <v>YES</v>
      </c>
      <c r="Q400" s="9" t="s">
        <v>4658</v>
      </c>
      <c r="R400" s="30" t="s">
        <v>4658</v>
      </c>
      <c r="T400" t="s">
        <v>5368</v>
      </c>
      <c r="U400">
        <v>328</v>
      </c>
      <c r="V400" t="s">
        <v>5369</v>
      </c>
      <c r="W400">
        <v>5</v>
      </c>
      <c r="X400">
        <v>14</v>
      </c>
      <c r="Y400">
        <v>4</v>
      </c>
      <c r="Z400">
        <v>5</v>
      </c>
      <c r="AA400">
        <v>17128450.502599999</v>
      </c>
      <c r="AB400">
        <v>18529.4665771</v>
      </c>
      <c r="AC400">
        <v>626697.59077400004</v>
      </c>
      <c r="AD400">
        <v>921169.12445600005</v>
      </c>
      <c r="AE400" t="s">
        <v>5370</v>
      </c>
      <c r="AF400" t="s">
        <v>2010</v>
      </c>
      <c r="AG400" t="s">
        <v>4723</v>
      </c>
      <c r="AH400" t="str">
        <f t="shared" si="33"/>
        <v>04013328</v>
      </c>
      <c r="AJ400" t="s">
        <v>4723</v>
      </c>
      <c r="AK400" t="s">
        <v>9135</v>
      </c>
      <c r="AL400" t="s">
        <v>5370</v>
      </c>
    </row>
    <row r="401" spans="1:38" x14ac:dyDescent="0.25">
      <c r="A401">
        <v>195946</v>
      </c>
      <c r="B401">
        <v>0.36561399999999999</v>
      </c>
      <c r="C401" t="s">
        <v>1992</v>
      </c>
      <c r="D401" t="s">
        <v>4723</v>
      </c>
      <c r="E401" t="s">
        <v>4756</v>
      </c>
      <c r="F401" t="s">
        <v>1367</v>
      </c>
      <c r="G401" t="s">
        <v>6400</v>
      </c>
      <c r="H401" t="s">
        <v>1993</v>
      </c>
      <c r="I401" t="s">
        <v>4760</v>
      </c>
      <c r="J401">
        <v>3325</v>
      </c>
      <c r="K401" s="34" t="s">
        <v>9136</v>
      </c>
      <c r="M401" s="29" t="str">
        <f t="shared" si="30"/>
        <v>YES</v>
      </c>
      <c r="N401" s="9" t="str">
        <f t="shared" si="31"/>
        <v>NO</v>
      </c>
      <c r="O401" s="9">
        <f t="shared" si="32"/>
        <v>1.0193909582785305</v>
      </c>
      <c r="P401" s="9" t="str">
        <f t="shared" si="34"/>
        <v>YES</v>
      </c>
      <c r="Q401" s="9" t="s">
        <v>4658</v>
      </c>
      <c r="R401" s="30" t="s">
        <v>4658</v>
      </c>
      <c r="T401" t="s">
        <v>5371</v>
      </c>
      <c r="U401">
        <v>329</v>
      </c>
      <c r="V401" t="s">
        <v>5372</v>
      </c>
      <c r="W401">
        <v>5</v>
      </c>
      <c r="X401">
        <v>13</v>
      </c>
      <c r="Y401">
        <v>4</v>
      </c>
      <c r="Z401">
        <v>5</v>
      </c>
      <c r="AA401">
        <v>9998846.12947</v>
      </c>
      <c r="AB401">
        <v>15773.938163500001</v>
      </c>
      <c r="AC401">
        <v>624321.09050699999</v>
      </c>
      <c r="AD401">
        <v>920413.57913099998</v>
      </c>
      <c r="AE401" t="s">
        <v>5373</v>
      </c>
      <c r="AF401" t="s">
        <v>1992</v>
      </c>
      <c r="AG401" t="s">
        <v>4723</v>
      </c>
      <c r="AH401" t="str">
        <f t="shared" si="33"/>
        <v>04013329</v>
      </c>
      <c r="AJ401" t="s">
        <v>4723</v>
      </c>
      <c r="AK401" t="s">
        <v>9136</v>
      </c>
      <c r="AL401" t="s">
        <v>5373</v>
      </c>
    </row>
    <row r="402" spans="1:38" x14ac:dyDescent="0.25">
      <c r="A402">
        <v>195762</v>
      </c>
      <c r="B402">
        <v>0.58290299999999995</v>
      </c>
      <c r="C402" t="s">
        <v>2388</v>
      </c>
      <c r="D402" t="s">
        <v>4723</v>
      </c>
      <c r="E402" t="s">
        <v>4756</v>
      </c>
      <c r="F402" t="s">
        <v>4758</v>
      </c>
      <c r="G402" t="s">
        <v>2348</v>
      </c>
      <c r="H402" t="s">
        <v>2389</v>
      </c>
      <c r="I402" t="s">
        <v>4760</v>
      </c>
      <c r="J402">
        <v>3591</v>
      </c>
      <c r="K402" s="34" t="s">
        <v>9137</v>
      </c>
      <c r="M402" s="29" t="str">
        <f t="shared" si="30"/>
        <v>YES</v>
      </c>
      <c r="N402" s="9" t="str">
        <f t="shared" si="31"/>
        <v>YES</v>
      </c>
      <c r="O402" s="9">
        <f t="shared" si="32"/>
        <v>0.99178625775491003</v>
      </c>
      <c r="P402" s="9" t="str">
        <f t="shared" si="34"/>
        <v>YES</v>
      </c>
      <c r="Q402" s="9" t="s">
        <v>4658</v>
      </c>
      <c r="R402" s="30" t="s">
        <v>4658</v>
      </c>
      <c r="T402" t="s">
        <v>7508</v>
      </c>
      <c r="U402">
        <v>33</v>
      </c>
      <c r="V402" t="s">
        <v>2389</v>
      </c>
      <c r="W402">
        <v>4</v>
      </c>
      <c r="X402">
        <v>9</v>
      </c>
      <c r="Y402">
        <v>2</v>
      </c>
      <c r="Z402">
        <v>4</v>
      </c>
      <c r="AA402">
        <v>16384985.039000001</v>
      </c>
      <c r="AB402">
        <v>18733.989072699998</v>
      </c>
      <c r="AC402">
        <v>597321.78942399996</v>
      </c>
      <c r="AD402">
        <v>962231.47167999996</v>
      </c>
      <c r="AE402" t="s">
        <v>7509</v>
      </c>
      <c r="AF402" t="s">
        <v>2388</v>
      </c>
      <c r="AG402" t="s">
        <v>4723</v>
      </c>
      <c r="AH402" t="str">
        <f t="shared" si="33"/>
        <v>0401333</v>
      </c>
      <c r="AJ402" t="s">
        <v>4723</v>
      </c>
      <c r="AK402" t="s">
        <v>9137</v>
      </c>
      <c r="AL402" t="s">
        <v>7509</v>
      </c>
    </row>
    <row r="403" spans="1:38" x14ac:dyDescent="0.25">
      <c r="A403">
        <v>1070140</v>
      </c>
      <c r="B403">
        <v>2.9792480000000001</v>
      </c>
      <c r="C403" t="s">
        <v>3624</v>
      </c>
      <c r="D403" t="s">
        <v>4723</v>
      </c>
      <c r="E403" t="s">
        <v>4756</v>
      </c>
      <c r="F403" t="s">
        <v>1437</v>
      </c>
      <c r="G403" t="s">
        <v>4758</v>
      </c>
      <c r="H403" t="s">
        <v>3625</v>
      </c>
      <c r="I403" t="s">
        <v>4760</v>
      </c>
      <c r="J403">
        <v>7907</v>
      </c>
      <c r="K403" s="34" t="s">
        <v>9138</v>
      </c>
      <c r="M403" s="29" t="str">
        <f t="shared" si="30"/>
        <v>NO</v>
      </c>
      <c r="N403" s="9" t="str">
        <f t="shared" si="31"/>
        <v>YES</v>
      </c>
      <c r="O403" s="9">
        <f t="shared" si="32"/>
        <v>0.99094120113019546</v>
      </c>
      <c r="P403" s="9" t="str">
        <f t="shared" si="34"/>
        <v>YES</v>
      </c>
      <c r="Q403" s="9" t="s">
        <v>4658</v>
      </c>
      <c r="R403" s="30" t="s">
        <v>4658</v>
      </c>
      <c r="T403" t="s">
        <v>5374</v>
      </c>
      <c r="U403">
        <v>330</v>
      </c>
      <c r="V403" t="s">
        <v>3625</v>
      </c>
      <c r="W403">
        <v>4</v>
      </c>
      <c r="X403">
        <v>12</v>
      </c>
      <c r="Y403">
        <v>2</v>
      </c>
      <c r="Z403">
        <v>4</v>
      </c>
      <c r="AA403">
        <v>83815939.178299993</v>
      </c>
      <c r="AB403">
        <v>42382.999757099999</v>
      </c>
      <c r="AC403">
        <v>512802.00543399999</v>
      </c>
      <c r="AD403">
        <v>883950.64506899996</v>
      </c>
      <c r="AE403" t="s">
        <v>5375</v>
      </c>
      <c r="AF403" t="s">
        <v>8169</v>
      </c>
      <c r="AG403" t="s">
        <v>4723</v>
      </c>
      <c r="AH403" t="str">
        <f t="shared" si="33"/>
        <v>04013330</v>
      </c>
      <c r="AJ403" t="s">
        <v>4723</v>
      </c>
      <c r="AK403" t="s">
        <v>9138</v>
      </c>
      <c r="AL403" t="s">
        <v>5375</v>
      </c>
    </row>
    <row r="404" spans="1:38" x14ac:dyDescent="0.25">
      <c r="A404">
        <v>96064</v>
      </c>
      <c r="B404">
        <v>0.99280199999999996</v>
      </c>
      <c r="C404" t="s">
        <v>3456</v>
      </c>
      <c r="D404" t="s">
        <v>4723</v>
      </c>
      <c r="E404" t="s">
        <v>4756</v>
      </c>
      <c r="F404" t="s">
        <v>1367</v>
      </c>
      <c r="G404" t="s">
        <v>6400</v>
      </c>
      <c r="H404" t="s">
        <v>3457</v>
      </c>
      <c r="I404" t="s">
        <v>4760</v>
      </c>
      <c r="J404">
        <v>5027</v>
      </c>
      <c r="K404" s="34" t="s">
        <v>9139</v>
      </c>
      <c r="M404" s="29" t="str">
        <f t="shared" si="30"/>
        <v>YES</v>
      </c>
      <c r="N404" s="9" t="str">
        <f t="shared" si="31"/>
        <v>NO</v>
      </c>
      <c r="O404" s="9">
        <f t="shared" si="32"/>
        <v>1.000736552952898</v>
      </c>
      <c r="P404" s="9" t="str">
        <f t="shared" si="34"/>
        <v>YES</v>
      </c>
      <c r="Q404" s="9" t="s">
        <v>4658</v>
      </c>
      <c r="R404" s="30" t="s">
        <v>4658</v>
      </c>
      <c r="T404" t="s">
        <v>5376</v>
      </c>
      <c r="U404">
        <v>331</v>
      </c>
      <c r="V404" t="s">
        <v>5377</v>
      </c>
      <c r="W404">
        <v>5</v>
      </c>
      <c r="X404">
        <v>12</v>
      </c>
      <c r="Y404">
        <v>2</v>
      </c>
      <c r="Z404">
        <v>5</v>
      </c>
      <c r="AA404">
        <v>27657360.166499998</v>
      </c>
      <c r="AB404">
        <v>21123.280358700002</v>
      </c>
      <c r="AC404">
        <v>604775.91790200002</v>
      </c>
      <c r="AD404">
        <v>915471.65869800001</v>
      </c>
      <c r="AE404" t="s">
        <v>5378</v>
      </c>
      <c r="AF404" t="s">
        <v>3456</v>
      </c>
      <c r="AG404" t="s">
        <v>4723</v>
      </c>
      <c r="AH404" t="str">
        <f t="shared" si="33"/>
        <v>04013331</v>
      </c>
      <c r="AJ404" t="s">
        <v>4723</v>
      </c>
      <c r="AK404" t="s">
        <v>9139</v>
      </c>
      <c r="AL404" t="s">
        <v>5378</v>
      </c>
    </row>
    <row r="405" spans="1:38" x14ac:dyDescent="0.25">
      <c r="A405">
        <v>153543</v>
      </c>
      <c r="B405">
        <v>0.50962799999999997</v>
      </c>
      <c r="C405" t="s">
        <v>3458</v>
      </c>
      <c r="D405" t="s">
        <v>4723</v>
      </c>
      <c r="E405" t="s">
        <v>4756</v>
      </c>
      <c r="F405" t="s">
        <v>1367</v>
      </c>
      <c r="G405" t="s">
        <v>6400</v>
      </c>
      <c r="H405" t="s">
        <v>3459</v>
      </c>
      <c r="I405" t="s">
        <v>4760</v>
      </c>
      <c r="J405">
        <v>3469</v>
      </c>
      <c r="K405" s="34" t="s">
        <v>9140</v>
      </c>
      <c r="M405" s="29" t="str">
        <f t="shared" si="30"/>
        <v>YES</v>
      </c>
      <c r="N405" s="9" t="str">
        <f t="shared" si="31"/>
        <v>NO</v>
      </c>
      <c r="O405" s="9">
        <f t="shared" si="32"/>
        <v>1.0006603235295084</v>
      </c>
      <c r="P405" s="9" t="str">
        <f t="shared" si="34"/>
        <v>YES</v>
      </c>
      <c r="Q405" s="9" t="s">
        <v>4658</v>
      </c>
      <c r="R405" s="30" t="s">
        <v>4658</v>
      </c>
      <c r="T405" t="s">
        <v>5379</v>
      </c>
      <c r="U405">
        <v>332</v>
      </c>
      <c r="V405" t="s">
        <v>5380</v>
      </c>
      <c r="W405">
        <v>5</v>
      </c>
      <c r="X405">
        <v>12</v>
      </c>
      <c r="Y405">
        <v>4</v>
      </c>
      <c r="Z405">
        <v>5</v>
      </c>
      <c r="AA405">
        <v>14198237.8047</v>
      </c>
      <c r="AB405">
        <v>16269.738678399999</v>
      </c>
      <c r="AC405">
        <v>608756.11447200004</v>
      </c>
      <c r="AD405">
        <v>915481.45197199995</v>
      </c>
      <c r="AE405" t="s">
        <v>5381</v>
      </c>
      <c r="AF405" t="s">
        <v>3458</v>
      </c>
      <c r="AG405" t="s">
        <v>4723</v>
      </c>
      <c r="AH405" t="str">
        <f t="shared" si="33"/>
        <v>04013332</v>
      </c>
      <c r="AJ405" t="s">
        <v>4723</v>
      </c>
      <c r="AK405" t="s">
        <v>9140</v>
      </c>
      <c r="AL405" t="s">
        <v>5381</v>
      </c>
    </row>
    <row r="406" spans="1:38" x14ac:dyDescent="0.25">
      <c r="A406">
        <v>153564</v>
      </c>
      <c r="B406">
        <v>0.48837399999999997</v>
      </c>
      <c r="C406" t="s">
        <v>3464</v>
      </c>
      <c r="D406" t="s">
        <v>4723</v>
      </c>
      <c r="E406" t="s">
        <v>4756</v>
      </c>
      <c r="F406" t="s">
        <v>1367</v>
      </c>
      <c r="G406" t="s">
        <v>6400</v>
      </c>
      <c r="H406" t="s">
        <v>3465</v>
      </c>
      <c r="I406" t="s">
        <v>4760</v>
      </c>
      <c r="J406">
        <v>4476</v>
      </c>
      <c r="K406" s="34" t="s">
        <v>9141</v>
      </c>
      <c r="M406" s="29" t="str">
        <f t="shared" si="30"/>
        <v>YES</v>
      </c>
      <c r="N406" s="9" t="str">
        <f t="shared" si="31"/>
        <v>NO</v>
      </c>
      <c r="O406" s="9">
        <f t="shared" si="32"/>
        <v>1.0042858744706369</v>
      </c>
      <c r="P406" s="9" t="str">
        <f t="shared" si="34"/>
        <v>YES</v>
      </c>
      <c r="Q406" s="9" t="s">
        <v>4658</v>
      </c>
      <c r="R406" s="30" t="s">
        <v>4658</v>
      </c>
      <c r="T406" t="s">
        <v>5382</v>
      </c>
      <c r="U406">
        <v>333</v>
      </c>
      <c r="V406" t="s">
        <v>5383</v>
      </c>
      <c r="W406">
        <v>5</v>
      </c>
      <c r="X406">
        <v>12</v>
      </c>
      <c r="Y406">
        <v>4</v>
      </c>
      <c r="Z406">
        <v>5</v>
      </c>
      <c r="AA406">
        <v>13556982.197699999</v>
      </c>
      <c r="AB406">
        <v>15956.564349099999</v>
      </c>
      <c r="AC406">
        <v>611398.60820699995</v>
      </c>
      <c r="AD406">
        <v>915586.26505499997</v>
      </c>
      <c r="AE406" t="s">
        <v>5384</v>
      </c>
      <c r="AF406" t="s">
        <v>3464</v>
      </c>
      <c r="AG406" t="s">
        <v>4723</v>
      </c>
      <c r="AH406" t="str">
        <f t="shared" si="33"/>
        <v>04013333</v>
      </c>
      <c r="AJ406" t="s">
        <v>4723</v>
      </c>
      <c r="AK406" t="s">
        <v>9141</v>
      </c>
      <c r="AL406" t="s">
        <v>5384</v>
      </c>
    </row>
    <row r="407" spans="1:38" x14ac:dyDescent="0.25">
      <c r="A407">
        <v>153625</v>
      </c>
      <c r="B407">
        <v>0.377388</v>
      </c>
      <c r="C407" t="s">
        <v>1980</v>
      </c>
      <c r="D407" t="s">
        <v>4723</v>
      </c>
      <c r="E407" t="s">
        <v>4756</v>
      </c>
      <c r="F407" t="s">
        <v>1367</v>
      </c>
      <c r="G407" t="s">
        <v>6400</v>
      </c>
      <c r="H407" t="s">
        <v>1981</v>
      </c>
      <c r="I407" t="s">
        <v>4760</v>
      </c>
      <c r="J407">
        <v>4309</v>
      </c>
      <c r="K407" s="34" t="s">
        <v>9142</v>
      </c>
      <c r="M407" s="29" t="str">
        <f t="shared" si="30"/>
        <v>YES</v>
      </c>
      <c r="N407" s="9" t="str">
        <f t="shared" si="31"/>
        <v>NO</v>
      </c>
      <c r="O407" s="9">
        <f t="shared" si="32"/>
        <v>1.0056754933213319</v>
      </c>
      <c r="P407" s="9" t="str">
        <f t="shared" si="34"/>
        <v>YES</v>
      </c>
      <c r="Q407" s="9" t="s">
        <v>4658</v>
      </c>
      <c r="R407" s="30" t="s">
        <v>4658</v>
      </c>
      <c r="T407" t="s">
        <v>5385</v>
      </c>
      <c r="U407">
        <v>334</v>
      </c>
      <c r="V407" t="s">
        <v>5386</v>
      </c>
      <c r="W407">
        <v>5</v>
      </c>
      <c r="X407">
        <v>12</v>
      </c>
      <c r="Y407">
        <v>4</v>
      </c>
      <c r="Z407">
        <v>5</v>
      </c>
      <c r="AA407">
        <v>10461598.8846</v>
      </c>
      <c r="AB407">
        <v>15799.604263699999</v>
      </c>
      <c r="AC407">
        <v>616694.06443200004</v>
      </c>
      <c r="AD407">
        <v>915160.82194399997</v>
      </c>
      <c r="AE407" t="s">
        <v>5387</v>
      </c>
      <c r="AF407" t="s">
        <v>1980</v>
      </c>
      <c r="AG407" t="s">
        <v>4723</v>
      </c>
      <c r="AH407" t="str">
        <f t="shared" si="33"/>
        <v>04013334</v>
      </c>
      <c r="AJ407" t="s">
        <v>4723</v>
      </c>
      <c r="AK407" t="s">
        <v>9142</v>
      </c>
      <c r="AL407" t="s">
        <v>5387</v>
      </c>
    </row>
    <row r="408" spans="1:38" x14ac:dyDescent="0.25">
      <c r="A408">
        <v>195640</v>
      </c>
      <c r="B408">
        <v>0.23469200000000001</v>
      </c>
      <c r="C408" t="s">
        <v>3466</v>
      </c>
      <c r="D408" t="s">
        <v>4723</v>
      </c>
      <c r="E408" t="s">
        <v>4756</v>
      </c>
      <c r="F408" t="s">
        <v>1367</v>
      </c>
      <c r="G408" t="s">
        <v>6400</v>
      </c>
      <c r="H408" t="s">
        <v>3467</v>
      </c>
      <c r="I408" t="s">
        <v>4760</v>
      </c>
      <c r="J408">
        <v>1599</v>
      </c>
      <c r="K408" s="34" t="s">
        <v>9143</v>
      </c>
      <c r="M408" s="29" t="str">
        <f t="shared" si="30"/>
        <v>YES</v>
      </c>
      <c r="N408" s="9" t="str">
        <f t="shared" si="31"/>
        <v>NO</v>
      </c>
      <c r="O408" s="9">
        <f t="shared" si="32"/>
        <v>0.98658619002747616</v>
      </c>
      <c r="P408" s="9" t="str">
        <f t="shared" si="34"/>
        <v>YES</v>
      </c>
      <c r="Q408" s="9" t="s">
        <v>4658</v>
      </c>
      <c r="R408" s="30" t="s">
        <v>4658</v>
      </c>
      <c r="T408" t="s">
        <v>5388</v>
      </c>
      <c r="U408">
        <v>335</v>
      </c>
      <c r="V408" t="s">
        <v>5389</v>
      </c>
      <c r="W408">
        <v>5</v>
      </c>
      <c r="X408">
        <v>12</v>
      </c>
      <c r="Y408">
        <v>4</v>
      </c>
      <c r="Z408">
        <v>5</v>
      </c>
      <c r="AA408">
        <v>6631795.0919399997</v>
      </c>
      <c r="AB408">
        <v>10310.0289374</v>
      </c>
      <c r="AC408">
        <v>613918.62076099997</v>
      </c>
      <c r="AD408">
        <v>914286.96947300003</v>
      </c>
      <c r="AE408" t="s">
        <v>5390</v>
      </c>
      <c r="AF408" t="s">
        <v>3466</v>
      </c>
      <c r="AG408" t="s">
        <v>4723</v>
      </c>
      <c r="AH408" t="str">
        <f t="shared" si="33"/>
        <v>04013335</v>
      </c>
      <c r="AJ408" t="s">
        <v>4723</v>
      </c>
      <c r="AK408" t="s">
        <v>9143</v>
      </c>
      <c r="AL408" t="s">
        <v>5390</v>
      </c>
    </row>
    <row r="409" spans="1:38" x14ac:dyDescent="0.25">
      <c r="A409">
        <v>153643</v>
      </c>
      <c r="B409">
        <v>1.0164390000000001</v>
      </c>
      <c r="C409" t="s">
        <v>1986</v>
      </c>
      <c r="D409" t="s">
        <v>4723</v>
      </c>
      <c r="E409" t="s">
        <v>4756</v>
      </c>
      <c r="F409" t="s">
        <v>1367</v>
      </c>
      <c r="G409" t="s">
        <v>6400</v>
      </c>
      <c r="H409" t="s">
        <v>1987</v>
      </c>
      <c r="I409" t="s">
        <v>4760</v>
      </c>
      <c r="J409">
        <v>4385</v>
      </c>
      <c r="K409" s="34" t="s">
        <v>9144</v>
      </c>
      <c r="M409" s="29" t="str">
        <f t="shared" si="30"/>
        <v>YES</v>
      </c>
      <c r="N409" s="9" t="str">
        <f t="shared" si="31"/>
        <v>NO</v>
      </c>
      <c r="O409" s="9">
        <f t="shared" si="32"/>
        <v>0.98803678858144395</v>
      </c>
      <c r="P409" s="9" t="str">
        <f t="shared" si="34"/>
        <v>YES</v>
      </c>
      <c r="Q409" s="9" t="s">
        <v>4658</v>
      </c>
      <c r="R409" s="30" t="s">
        <v>4658</v>
      </c>
      <c r="T409" t="s">
        <v>5391</v>
      </c>
      <c r="U409">
        <v>336</v>
      </c>
      <c r="V409" t="s">
        <v>5392</v>
      </c>
      <c r="W409">
        <v>5</v>
      </c>
      <c r="X409">
        <v>12</v>
      </c>
      <c r="Y409">
        <v>4</v>
      </c>
      <c r="Z409">
        <v>5</v>
      </c>
      <c r="AA409">
        <v>28679795.474300001</v>
      </c>
      <c r="AB409">
        <v>21424.593464699999</v>
      </c>
      <c r="AC409">
        <v>620497.48820499994</v>
      </c>
      <c r="AD409">
        <v>915647.64826299995</v>
      </c>
      <c r="AE409" t="s">
        <v>5393</v>
      </c>
      <c r="AF409" t="s">
        <v>1986</v>
      </c>
      <c r="AG409" t="s">
        <v>4723</v>
      </c>
      <c r="AH409" t="str">
        <f t="shared" si="33"/>
        <v>04013336</v>
      </c>
      <c r="AJ409" t="s">
        <v>4723</v>
      </c>
      <c r="AK409" t="s">
        <v>9144</v>
      </c>
      <c r="AL409" t="s">
        <v>5393</v>
      </c>
    </row>
    <row r="410" spans="1:38" x14ac:dyDescent="0.25">
      <c r="A410">
        <v>195703</v>
      </c>
      <c r="B410">
        <v>0.99534100000000003</v>
      </c>
      <c r="C410" t="s">
        <v>2002</v>
      </c>
      <c r="D410" t="s">
        <v>4723</v>
      </c>
      <c r="E410" t="s">
        <v>4756</v>
      </c>
      <c r="F410" t="s">
        <v>1367</v>
      </c>
      <c r="G410" t="s">
        <v>4758</v>
      </c>
      <c r="H410" t="s">
        <v>2003</v>
      </c>
      <c r="I410" t="s">
        <v>4760</v>
      </c>
      <c r="J410">
        <v>4547</v>
      </c>
      <c r="K410" s="34" t="s">
        <v>9145</v>
      </c>
      <c r="M410" s="29" t="str">
        <f t="shared" si="30"/>
        <v>YES</v>
      </c>
      <c r="N410" s="9" t="str">
        <f t="shared" si="31"/>
        <v>NO</v>
      </c>
      <c r="O410" s="9">
        <f t="shared" si="32"/>
        <v>1.0108992328326973</v>
      </c>
      <c r="P410" s="9" t="str">
        <f t="shared" si="34"/>
        <v>YES</v>
      </c>
      <c r="Q410" s="9" t="s">
        <v>4658</v>
      </c>
      <c r="R410" s="30" t="s">
        <v>4658</v>
      </c>
      <c r="T410" t="s">
        <v>5394</v>
      </c>
      <c r="U410">
        <v>337</v>
      </c>
      <c r="V410" t="s">
        <v>5395</v>
      </c>
      <c r="W410">
        <v>5</v>
      </c>
      <c r="X410">
        <v>13</v>
      </c>
      <c r="Y410">
        <v>4</v>
      </c>
      <c r="Z410">
        <v>5</v>
      </c>
      <c r="AA410">
        <v>27449337.8105</v>
      </c>
      <c r="AB410">
        <v>20943.978363099999</v>
      </c>
      <c r="AC410">
        <v>625768.76567800005</v>
      </c>
      <c r="AD410">
        <v>915594.41161099996</v>
      </c>
      <c r="AE410" t="s">
        <v>5396</v>
      </c>
      <c r="AF410" t="s">
        <v>2002</v>
      </c>
      <c r="AG410" t="s">
        <v>4723</v>
      </c>
      <c r="AH410" t="str">
        <f t="shared" si="33"/>
        <v>04013337</v>
      </c>
      <c r="AJ410" t="s">
        <v>4723</v>
      </c>
      <c r="AK410" t="s">
        <v>9145</v>
      </c>
      <c r="AL410" t="s">
        <v>5396</v>
      </c>
    </row>
    <row r="411" spans="1:38" x14ac:dyDescent="0.25">
      <c r="A411">
        <v>195865</v>
      </c>
      <c r="B411">
        <v>0.99746199999999996</v>
      </c>
      <c r="C411" t="s">
        <v>1990</v>
      </c>
      <c r="D411" t="s">
        <v>4723</v>
      </c>
      <c r="E411" t="s">
        <v>4756</v>
      </c>
      <c r="F411" t="s">
        <v>1367</v>
      </c>
      <c r="G411" t="s">
        <v>6400</v>
      </c>
      <c r="H411" t="s">
        <v>1991</v>
      </c>
      <c r="I411" t="s">
        <v>4760</v>
      </c>
      <c r="J411">
        <v>6200</v>
      </c>
      <c r="K411" s="34" t="s">
        <v>9146</v>
      </c>
      <c r="M411" s="29" t="str">
        <f t="shared" si="30"/>
        <v>YES</v>
      </c>
      <c r="N411" s="9" t="str">
        <f t="shared" si="31"/>
        <v>NO</v>
      </c>
      <c r="O411" s="9">
        <f t="shared" si="32"/>
        <v>0.99078286692652373</v>
      </c>
      <c r="P411" s="9" t="str">
        <f t="shared" si="34"/>
        <v>YES</v>
      </c>
      <c r="Q411" s="9" t="s">
        <v>4658</v>
      </c>
      <c r="R411" s="30" t="s">
        <v>4658</v>
      </c>
      <c r="T411" t="s">
        <v>5397</v>
      </c>
      <c r="U411">
        <v>338</v>
      </c>
      <c r="V411" t="s">
        <v>5398</v>
      </c>
      <c r="W411">
        <v>5</v>
      </c>
      <c r="X411">
        <v>13</v>
      </c>
      <c r="Y411">
        <v>4</v>
      </c>
      <c r="Z411">
        <v>5</v>
      </c>
      <c r="AA411">
        <v>28066335.772500001</v>
      </c>
      <c r="AB411">
        <v>26425.738382299998</v>
      </c>
      <c r="AC411">
        <v>617947.41252100002</v>
      </c>
      <c r="AD411">
        <v>919595.68329700001</v>
      </c>
      <c r="AE411" t="s">
        <v>5399</v>
      </c>
      <c r="AF411" t="s">
        <v>1990</v>
      </c>
      <c r="AG411" t="s">
        <v>4723</v>
      </c>
      <c r="AH411" t="str">
        <f t="shared" si="33"/>
        <v>04013338</v>
      </c>
      <c r="AJ411" t="s">
        <v>4723</v>
      </c>
      <c r="AK411" t="s">
        <v>9146</v>
      </c>
      <c r="AL411" t="s">
        <v>5399</v>
      </c>
    </row>
    <row r="412" spans="1:38" x14ac:dyDescent="0.25">
      <c r="A412">
        <v>195740</v>
      </c>
      <c r="B412">
        <v>0.84611899999999995</v>
      </c>
      <c r="C412" t="s">
        <v>2398</v>
      </c>
      <c r="D412" t="s">
        <v>4723</v>
      </c>
      <c r="E412" t="s">
        <v>4756</v>
      </c>
      <c r="F412" t="s">
        <v>6297</v>
      </c>
      <c r="G412" t="s">
        <v>2348</v>
      </c>
      <c r="H412" t="s">
        <v>2399</v>
      </c>
      <c r="I412" t="s">
        <v>4760</v>
      </c>
      <c r="J412">
        <v>4119</v>
      </c>
      <c r="K412" s="34" t="s">
        <v>9147</v>
      </c>
      <c r="M412" s="29" t="str">
        <f t="shared" si="30"/>
        <v>NO</v>
      </c>
      <c r="N412" s="9" t="str">
        <f t="shared" si="31"/>
        <v>YES</v>
      </c>
      <c r="O412" s="9">
        <f t="shared" si="32"/>
        <v>0.99871424605456616</v>
      </c>
      <c r="P412" s="9" t="str">
        <f t="shared" si="34"/>
        <v>YES</v>
      </c>
      <c r="Q412" s="9" t="s">
        <v>4658</v>
      </c>
      <c r="R412" s="30" t="s">
        <v>4658</v>
      </c>
      <c r="T412" t="s">
        <v>5400</v>
      </c>
      <c r="U412">
        <v>339</v>
      </c>
      <c r="V412" t="s">
        <v>2399</v>
      </c>
      <c r="W412">
        <v>4</v>
      </c>
      <c r="X412">
        <v>4</v>
      </c>
      <c r="Y412">
        <v>2</v>
      </c>
      <c r="Z412">
        <v>4</v>
      </c>
      <c r="AA412">
        <v>23618811.9102</v>
      </c>
      <c r="AB412">
        <v>21577.335664900002</v>
      </c>
      <c r="AC412">
        <v>599423.80962499999</v>
      </c>
      <c r="AD412">
        <v>972828.56516300002</v>
      </c>
      <c r="AE412" t="s">
        <v>5401</v>
      </c>
      <c r="AF412" t="s">
        <v>8170</v>
      </c>
      <c r="AG412" t="s">
        <v>4723</v>
      </c>
      <c r="AH412" t="str">
        <f t="shared" si="33"/>
        <v>04013339</v>
      </c>
      <c r="AJ412" t="s">
        <v>4723</v>
      </c>
      <c r="AK412" t="s">
        <v>9147</v>
      </c>
      <c r="AL412" t="s">
        <v>5401</v>
      </c>
    </row>
    <row r="413" spans="1:38" x14ac:dyDescent="0.25">
      <c r="A413">
        <v>1070245</v>
      </c>
      <c r="B413">
        <v>0.37356400000000001</v>
      </c>
      <c r="C413" t="s">
        <v>2747</v>
      </c>
      <c r="D413" t="s">
        <v>4723</v>
      </c>
      <c r="E413" t="s">
        <v>4756</v>
      </c>
      <c r="F413" t="s">
        <v>1367</v>
      </c>
      <c r="G413" t="s">
        <v>1463</v>
      </c>
      <c r="H413" t="s">
        <v>2748</v>
      </c>
      <c r="I413" t="s">
        <v>4760</v>
      </c>
      <c r="J413">
        <v>2256</v>
      </c>
      <c r="K413" s="34" t="s">
        <v>9148</v>
      </c>
      <c r="M413" s="29" t="str">
        <f t="shared" si="30"/>
        <v>YES</v>
      </c>
      <c r="N413" s="9" t="str">
        <f t="shared" si="31"/>
        <v>YES</v>
      </c>
      <c r="O413" s="9">
        <f t="shared" si="32"/>
        <v>0.99057308895738883</v>
      </c>
      <c r="P413" s="9" t="str">
        <f t="shared" si="34"/>
        <v>YES</v>
      </c>
      <c r="Q413" s="9" t="s">
        <v>4658</v>
      </c>
      <c r="R413" s="30" t="s">
        <v>4658</v>
      </c>
      <c r="T413" t="s">
        <v>7510</v>
      </c>
      <c r="U413">
        <v>34</v>
      </c>
      <c r="V413" t="s">
        <v>2748</v>
      </c>
      <c r="W413">
        <v>4</v>
      </c>
      <c r="X413">
        <v>12</v>
      </c>
      <c r="Y413">
        <v>3</v>
      </c>
      <c r="Z413">
        <v>4</v>
      </c>
      <c r="AA413">
        <v>10513476.2227</v>
      </c>
      <c r="AB413">
        <v>13499.0165941</v>
      </c>
      <c r="AC413">
        <v>630375.62150799995</v>
      </c>
      <c r="AD413">
        <v>927504.13124400005</v>
      </c>
      <c r="AE413" t="s">
        <v>7511</v>
      </c>
      <c r="AF413" t="s">
        <v>2747</v>
      </c>
      <c r="AG413" t="s">
        <v>4723</v>
      </c>
      <c r="AH413" t="str">
        <f t="shared" si="33"/>
        <v>0401334</v>
      </c>
      <c r="AJ413" t="s">
        <v>4723</v>
      </c>
      <c r="AK413" t="s">
        <v>9148</v>
      </c>
      <c r="AL413" t="s">
        <v>7511</v>
      </c>
    </row>
    <row r="414" spans="1:38" x14ac:dyDescent="0.25">
      <c r="A414">
        <v>201481</v>
      </c>
      <c r="B414">
        <v>1.277372</v>
      </c>
      <c r="C414" t="s">
        <v>3472</v>
      </c>
      <c r="D414" t="s">
        <v>4723</v>
      </c>
      <c r="E414" t="s">
        <v>4756</v>
      </c>
      <c r="F414" t="s">
        <v>1367</v>
      </c>
      <c r="G414" t="s">
        <v>4758</v>
      </c>
      <c r="H414" t="s">
        <v>3473</v>
      </c>
      <c r="I414" t="s">
        <v>4760</v>
      </c>
      <c r="J414">
        <v>4826</v>
      </c>
      <c r="K414" s="34" t="s">
        <v>9149</v>
      </c>
      <c r="M414" s="29" t="str">
        <f t="shared" si="30"/>
        <v>YES</v>
      </c>
      <c r="N414" s="9" t="str">
        <f t="shared" si="31"/>
        <v>NO</v>
      </c>
      <c r="O414" s="9">
        <f t="shared" si="32"/>
        <v>1.0021313843339372</v>
      </c>
      <c r="P414" s="9" t="str">
        <f t="shared" si="34"/>
        <v>YES</v>
      </c>
      <c r="Q414" s="9" t="s">
        <v>4658</v>
      </c>
      <c r="R414" s="30" t="s">
        <v>4658</v>
      </c>
      <c r="T414" t="s">
        <v>5402</v>
      </c>
      <c r="U414">
        <v>340</v>
      </c>
      <c r="V414" t="s">
        <v>5403</v>
      </c>
      <c r="W414">
        <v>4</v>
      </c>
      <c r="X414">
        <v>12</v>
      </c>
      <c r="Y414">
        <v>4</v>
      </c>
      <c r="Z414">
        <v>4</v>
      </c>
      <c r="AA414">
        <v>35535348.080600001</v>
      </c>
      <c r="AB414">
        <v>27005.820564900001</v>
      </c>
      <c r="AC414">
        <v>612014.83022</v>
      </c>
      <c r="AD414">
        <v>925794.15930199996</v>
      </c>
      <c r="AE414" t="s">
        <v>5404</v>
      </c>
      <c r="AF414" t="s">
        <v>3472</v>
      </c>
      <c r="AG414" t="s">
        <v>4723</v>
      </c>
      <c r="AH414" t="str">
        <f t="shared" si="33"/>
        <v>04013340</v>
      </c>
      <c r="AJ414" t="s">
        <v>4723</v>
      </c>
      <c r="AK414" t="s">
        <v>9149</v>
      </c>
      <c r="AL414" t="s">
        <v>5404</v>
      </c>
    </row>
    <row r="415" spans="1:38" x14ac:dyDescent="0.25">
      <c r="A415">
        <v>153700</v>
      </c>
      <c r="B415">
        <v>0.64227000000000001</v>
      </c>
      <c r="C415" t="s">
        <v>2124</v>
      </c>
      <c r="D415" t="s">
        <v>4723</v>
      </c>
      <c r="E415" t="s">
        <v>4756</v>
      </c>
      <c r="F415" t="s">
        <v>1367</v>
      </c>
      <c r="G415" t="s">
        <v>1463</v>
      </c>
      <c r="H415" t="s">
        <v>2125</v>
      </c>
      <c r="I415" t="s">
        <v>4760</v>
      </c>
      <c r="J415">
        <v>2516</v>
      </c>
      <c r="K415" s="34" t="s">
        <v>9150</v>
      </c>
      <c r="M415" s="29" t="str">
        <f t="shared" si="30"/>
        <v>YES</v>
      </c>
      <c r="N415" s="9" t="str">
        <f t="shared" si="31"/>
        <v>YES</v>
      </c>
      <c r="O415" s="9">
        <f t="shared" si="32"/>
        <v>1.0002555750128002</v>
      </c>
      <c r="P415" s="9" t="str">
        <f t="shared" si="34"/>
        <v>YES</v>
      </c>
      <c r="Q415" s="9" t="s">
        <v>4658</v>
      </c>
      <c r="R415" s="30" t="s">
        <v>4658</v>
      </c>
      <c r="T415" t="s">
        <v>5405</v>
      </c>
      <c r="U415">
        <v>341</v>
      </c>
      <c r="V415" t="s">
        <v>2125</v>
      </c>
      <c r="W415">
        <v>3</v>
      </c>
      <c r="X415">
        <v>11</v>
      </c>
      <c r="Y415">
        <v>3</v>
      </c>
      <c r="Z415">
        <v>3</v>
      </c>
      <c r="AA415">
        <v>17900884.949099999</v>
      </c>
      <c r="AB415">
        <v>18214.805716300001</v>
      </c>
      <c r="AC415">
        <v>648574.07912300003</v>
      </c>
      <c r="AD415">
        <v>926352.74456699996</v>
      </c>
      <c r="AE415" t="s">
        <v>5406</v>
      </c>
      <c r="AF415" t="s">
        <v>2124</v>
      </c>
      <c r="AG415" t="s">
        <v>4723</v>
      </c>
      <c r="AH415" t="str">
        <f t="shared" si="33"/>
        <v>04013341</v>
      </c>
      <c r="AJ415" t="s">
        <v>4723</v>
      </c>
      <c r="AK415" t="s">
        <v>9150</v>
      </c>
      <c r="AL415" t="s">
        <v>5406</v>
      </c>
    </row>
    <row r="416" spans="1:38" x14ac:dyDescent="0.25">
      <c r="A416">
        <v>207847</v>
      </c>
      <c r="B416">
        <v>0.39613700000000002</v>
      </c>
      <c r="C416" t="s">
        <v>2227</v>
      </c>
      <c r="D416" t="s">
        <v>4723</v>
      </c>
      <c r="E416" t="s">
        <v>4756</v>
      </c>
      <c r="F416" t="s">
        <v>1367</v>
      </c>
      <c r="G416" t="s">
        <v>1463</v>
      </c>
      <c r="H416" t="s">
        <v>2228</v>
      </c>
      <c r="I416" t="s">
        <v>4760</v>
      </c>
      <c r="J416">
        <v>2224</v>
      </c>
      <c r="K416" s="34" t="s">
        <v>9151</v>
      </c>
      <c r="M416" s="29" t="str">
        <f t="shared" si="30"/>
        <v>YES</v>
      </c>
      <c r="N416" s="9" t="str">
        <f t="shared" si="31"/>
        <v>YES</v>
      </c>
      <c r="O416" s="9">
        <f t="shared" si="32"/>
        <v>0.99917826406147137</v>
      </c>
      <c r="P416" s="9" t="str">
        <f t="shared" si="34"/>
        <v>YES</v>
      </c>
      <c r="Q416" s="9" t="s">
        <v>4658</v>
      </c>
      <c r="R416" s="30" t="s">
        <v>4658</v>
      </c>
      <c r="T416" t="s">
        <v>5407</v>
      </c>
      <c r="U416">
        <v>342</v>
      </c>
      <c r="V416" t="s">
        <v>2228</v>
      </c>
      <c r="W416">
        <v>3</v>
      </c>
      <c r="X416">
        <v>11</v>
      </c>
      <c r="Y416">
        <v>3</v>
      </c>
      <c r="Z416">
        <v>3</v>
      </c>
      <c r="AA416">
        <v>11052748.1812</v>
      </c>
      <c r="AB416">
        <v>14059.428893</v>
      </c>
      <c r="AC416">
        <v>673937.87758500001</v>
      </c>
      <c r="AD416">
        <v>909063.35765699996</v>
      </c>
      <c r="AE416" t="s">
        <v>5408</v>
      </c>
      <c r="AF416" t="s">
        <v>2227</v>
      </c>
      <c r="AG416" t="s">
        <v>4723</v>
      </c>
      <c r="AH416" t="str">
        <f t="shared" si="33"/>
        <v>04013342</v>
      </c>
      <c r="AJ416" t="s">
        <v>4723</v>
      </c>
      <c r="AK416" t="s">
        <v>9151</v>
      </c>
      <c r="AL416" t="s">
        <v>5408</v>
      </c>
    </row>
    <row r="417" spans="1:38" x14ac:dyDescent="0.25">
      <c r="A417">
        <v>238213</v>
      </c>
      <c r="B417">
        <v>0.49361500000000003</v>
      </c>
      <c r="C417" t="s">
        <v>2662</v>
      </c>
      <c r="D417" t="s">
        <v>4723</v>
      </c>
      <c r="E417" t="s">
        <v>4756</v>
      </c>
      <c r="F417" t="s">
        <v>1367</v>
      </c>
      <c r="G417" t="s">
        <v>2610</v>
      </c>
      <c r="H417" t="s">
        <v>3367</v>
      </c>
      <c r="I417" t="s">
        <v>4760</v>
      </c>
      <c r="J417">
        <v>2820</v>
      </c>
      <c r="K417" s="34" t="s">
        <v>9152</v>
      </c>
      <c r="M417" s="29" t="str">
        <f t="shared" si="30"/>
        <v>YES</v>
      </c>
      <c r="N417" s="9" t="str">
        <f t="shared" si="31"/>
        <v>YES</v>
      </c>
      <c r="O417" s="9">
        <f t="shared" si="32"/>
        <v>1.001994275291332</v>
      </c>
      <c r="P417" s="9" t="str">
        <f t="shared" si="34"/>
        <v>YES</v>
      </c>
      <c r="Q417" s="9" t="s">
        <v>4658</v>
      </c>
      <c r="R417" s="30" t="s">
        <v>4658</v>
      </c>
      <c r="T417" t="s">
        <v>5409</v>
      </c>
      <c r="U417">
        <v>343</v>
      </c>
      <c r="V417" t="s">
        <v>3367</v>
      </c>
      <c r="W417">
        <v>2</v>
      </c>
      <c r="X417">
        <v>19</v>
      </c>
      <c r="Y417">
        <v>6</v>
      </c>
      <c r="Z417">
        <v>2</v>
      </c>
      <c r="AA417">
        <v>13733807.4232</v>
      </c>
      <c r="AB417">
        <v>15694.954599000001</v>
      </c>
      <c r="AC417">
        <v>741931.96306099999</v>
      </c>
      <c r="AD417">
        <v>893269.41989400005</v>
      </c>
      <c r="AE417" t="s">
        <v>5410</v>
      </c>
      <c r="AF417" t="s">
        <v>2662</v>
      </c>
      <c r="AG417" t="s">
        <v>4723</v>
      </c>
      <c r="AH417" t="str">
        <f t="shared" si="33"/>
        <v>04013343</v>
      </c>
      <c r="AJ417" t="s">
        <v>4723</v>
      </c>
      <c r="AK417" t="s">
        <v>9152</v>
      </c>
      <c r="AL417" t="s">
        <v>5410</v>
      </c>
    </row>
    <row r="418" spans="1:38" x14ac:dyDescent="0.25">
      <c r="A418">
        <v>312358</v>
      </c>
      <c r="B418">
        <v>0.74202900000000005</v>
      </c>
      <c r="C418" t="s">
        <v>2982</v>
      </c>
      <c r="D418" t="s">
        <v>4723</v>
      </c>
      <c r="E418" t="s">
        <v>4756</v>
      </c>
      <c r="F418" t="s">
        <v>1367</v>
      </c>
      <c r="G418" t="s">
        <v>1463</v>
      </c>
      <c r="H418" t="s">
        <v>2983</v>
      </c>
      <c r="I418" t="s">
        <v>4760</v>
      </c>
      <c r="J418">
        <v>1914</v>
      </c>
      <c r="K418" s="34" t="s">
        <v>9153</v>
      </c>
      <c r="M418" s="29" t="str">
        <f t="shared" si="30"/>
        <v>YES</v>
      </c>
      <c r="N418" s="9" t="str">
        <f t="shared" si="31"/>
        <v>YES</v>
      </c>
      <c r="O418" s="9">
        <f t="shared" si="32"/>
        <v>1.024033194477679</v>
      </c>
      <c r="P418" s="9" t="str">
        <f t="shared" si="34"/>
        <v>YES</v>
      </c>
      <c r="Q418" s="9" t="s">
        <v>4658</v>
      </c>
      <c r="R418" s="30" t="s">
        <v>4658</v>
      </c>
      <c r="T418" t="s">
        <v>5411</v>
      </c>
      <c r="U418">
        <v>344</v>
      </c>
      <c r="V418" t="s">
        <v>2983</v>
      </c>
      <c r="W418">
        <v>3</v>
      </c>
      <c r="X418">
        <v>11</v>
      </c>
      <c r="Y418">
        <v>3</v>
      </c>
      <c r="Z418">
        <v>3</v>
      </c>
      <c r="AA418">
        <v>20201084.676899999</v>
      </c>
      <c r="AB418">
        <v>21011.809501200001</v>
      </c>
      <c r="AC418">
        <v>673501.45840100001</v>
      </c>
      <c r="AD418">
        <v>939048.80851700006</v>
      </c>
      <c r="AE418" t="s">
        <v>5412</v>
      </c>
      <c r="AF418" t="s">
        <v>2982</v>
      </c>
      <c r="AG418" t="s">
        <v>4723</v>
      </c>
      <c r="AH418" t="str">
        <f t="shared" si="33"/>
        <v>04013344</v>
      </c>
      <c r="AJ418" t="s">
        <v>4723</v>
      </c>
      <c r="AK418" t="s">
        <v>9153</v>
      </c>
      <c r="AL418" t="s">
        <v>5412</v>
      </c>
    </row>
    <row r="419" spans="1:38" x14ac:dyDescent="0.25">
      <c r="A419">
        <v>1213103</v>
      </c>
      <c r="B419">
        <v>0.32844899999999999</v>
      </c>
      <c r="C419" t="s">
        <v>2056</v>
      </c>
      <c r="D419" t="s">
        <v>4723</v>
      </c>
      <c r="E419" t="s">
        <v>4756</v>
      </c>
      <c r="F419" t="s">
        <v>1367</v>
      </c>
      <c r="G419" t="s">
        <v>1463</v>
      </c>
      <c r="H419" t="s">
        <v>2057</v>
      </c>
      <c r="I419" t="s">
        <v>4760</v>
      </c>
      <c r="J419">
        <v>2013</v>
      </c>
      <c r="K419" s="34" t="s">
        <v>9154</v>
      </c>
      <c r="M419" s="29" t="str">
        <f t="shared" si="30"/>
        <v>YES</v>
      </c>
      <c r="N419" s="9" t="str">
        <f t="shared" si="31"/>
        <v>YES</v>
      </c>
      <c r="O419" s="9">
        <f t="shared" si="32"/>
        <v>0.9909844526957986</v>
      </c>
      <c r="P419" s="9" t="str">
        <f t="shared" si="34"/>
        <v>YES</v>
      </c>
      <c r="Q419" s="9" t="s">
        <v>4658</v>
      </c>
      <c r="R419" s="30" t="s">
        <v>4658</v>
      </c>
      <c r="T419" t="s">
        <v>5413</v>
      </c>
      <c r="U419">
        <v>345</v>
      </c>
      <c r="V419" t="s">
        <v>2057</v>
      </c>
      <c r="W419">
        <v>4</v>
      </c>
      <c r="X419">
        <v>10</v>
      </c>
      <c r="Y419">
        <v>3</v>
      </c>
      <c r="Z419">
        <v>4</v>
      </c>
      <c r="AA419">
        <v>9239935.6787999999</v>
      </c>
      <c r="AB419">
        <v>12895.458181100001</v>
      </c>
      <c r="AC419">
        <v>629665.21546700003</v>
      </c>
      <c r="AD419">
        <v>934556.79404299997</v>
      </c>
      <c r="AE419" t="s">
        <v>5414</v>
      </c>
      <c r="AF419" t="s">
        <v>2056</v>
      </c>
      <c r="AG419" t="s">
        <v>4723</v>
      </c>
      <c r="AH419" t="str">
        <f t="shared" si="33"/>
        <v>04013345</v>
      </c>
      <c r="AJ419" t="s">
        <v>4723</v>
      </c>
      <c r="AK419" t="s">
        <v>9154</v>
      </c>
      <c r="AL419" t="s">
        <v>5414</v>
      </c>
    </row>
    <row r="420" spans="1:38" x14ac:dyDescent="0.25">
      <c r="A420">
        <v>1184125</v>
      </c>
      <c r="B420">
        <v>1.4134530000000001</v>
      </c>
      <c r="C420" t="s">
        <v>3657</v>
      </c>
      <c r="D420" t="s">
        <v>4723</v>
      </c>
      <c r="E420" t="s">
        <v>4756</v>
      </c>
      <c r="F420" t="s">
        <v>1367</v>
      </c>
      <c r="G420" t="s">
        <v>3637</v>
      </c>
      <c r="H420" t="s">
        <v>3658</v>
      </c>
      <c r="I420" t="s">
        <v>4760</v>
      </c>
      <c r="J420">
        <v>1890</v>
      </c>
      <c r="K420" s="34" t="s">
        <v>9155</v>
      </c>
      <c r="M420" s="29" t="str">
        <f t="shared" si="30"/>
        <v>YES</v>
      </c>
      <c r="N420" s="9" t="str">
        <f t="shared" si="31"/>
        <v>YES</v>
      </c>
      <c r="O420" s="9">
        <f t="shared" si="32"/>
        <v>0.98686691582572494</v>
      </c>
      <c r="P420" s="9" t="str">
        <f t="shared" si="34"/>
        <v>YES</v>
      </c>
      <c r="Q420" s="9" t="s">
        <v>4658</v>
      </c>
      <c r="R420" s="30" t="s">
        <v>4658</v>
      </c>
      <c r="T420" t="s">
        <v>5415</v>
      </c>
      <c r="U420">
        <v>346</v>
      </c>
      <c r="V420" t="s">
        <v>3658</v>
      </c>
      <c r="W420">
        <v>5</v>
      </c>
      <c r="X420">
        <v>12</v>
      </c>
      <c r="Y420">
        <v>2</v>
      </c>
      <c r="Z420">
        <v>5</v>
      </c>
      <c r="AA420">
        <v>39929201.681900002</v>
      </c>
      <c r="AB420">
        <v>36733.330905299998</v>
      </c>
      <c r="AC420">
        <v>563706.64813999995</v>
      </c>
      <c r="AD420">
        <v>888481.10442400002</v>
      </c>
      <c r="AE420" t="s">
        <v>5416</v>
      </c>
      <c r="AF420" t="s">
        <v>3657</v>
      </c>
      <c r="AG420" t="s">
        <v>4723</v>
      </c>
      <c r="AH420" t="str">
        <f t="shared" si="33"/>
        <v>04013346</v>
      </c>
      <c r="AJ420" t="s">
        <v>4723</v>
      </c>
      <c r="AK420" t="s">
        <v>9155</v>
      </c>
      <c r="AL420" t="s">
        <v>5416</v>
      </c>
    </row>
    <row r="421" spans="1:38" x14ac:dyDescent="0.25">
      <c r="A421">
        <v>96386</v>
      </c>
      <c r="B421">
        <v>0.38326399999999999</v>
      </c>
      <c r="C421" t="s">
        <v>6938</v>
      </c>
      <c r="D421" t="s">
        <v>4723</v>
      </c>
      <c r="E421" t="s">
        <v>4756</v>
      </c>
      <c r="F421" t="s">
        <v>4758</v>
      </c>
      <c r="G421" t="s">
        <v>4758</v>
      </c>
      <c r="H421" t="s">
        <v>6939</v>
      </c>
      <c r="I421" t="s">
        <v>4760</v>
      </c>
      <c r="J421">
        <v>2648</v>
      </c>
      <c r="K421" s="34" t="s">
        <v>9156</v>
      </c>
      <c r="M421" s="29" t="str">
        <f t="shared" si="30"/>
        <v>YES</v>
      </c>
      <c r="N421" s="9" t="str">
        <f t="shared" si="31"/>
        <v>YES</v>
      </c>
      <c r="O421" s="9">
        <f t="shared" si="32"/>
        <v>1.0227916572860907</v>
      </c>
      <c r="P421" s="9" t="str">
        <f t="shared" si="34"/>
        <v>YES</v>
      </c>
      <c r="Q421" s="9" t="s">
        <v>4658</v>
      </c>
      <c r="R421" s="30" t="s">
        <v>4658</v>
      </c>
      <c r="T421" t="s">
        <v>5417</v>
      </c>
      <c r="U421">
        <v>347</v>
      </c>
      <c r="V421" t="s">
        <v>6939</v>
      </c>
      <c r="W421">
        <v>1</v>
      </c>
      <c r="X421">
        <v>17</v>
      </c>
      <c r="Y421">
        <v>5</v>
      </c>
      <c r="Z421">
        <v>1</v>
      </c>
      <c r="AA421">
        <v>10446689.7256</v>
      </c>
      <c r="AB421">
        <v>13197.9201414</v>
      </c>
      <c r="AC421">
        <v>706231.11880299996</v>
      </c>
      <c r="AD421">
        <v>895032.97951400001</v>
      </c>
      <c r="AE421" t="s">
        <v>5418</v>
      </c>
      <c r="AF421" t="s">
        <v>6938</v>
      </c>
      <c r="AG421" t="s">
        <v>4723</v>
      </c>
      <c r="AH421" t="str">
        <f t="shared" si="33"/>
        <v>04013347</v>
      </c>
      <c r="AJ421" t="s">
        <v>4723</v>
      </c>
      <c r="AK421" t="s">
        <v>9156</v>
      </c>
      <c r="AL421" t="s">
        <v>5418</v>
      </c>
    </row>
    <row r="422" spans="1:38" x14ac:dyDescent="0.25">
      <c r="A422">
        <v>282446</v>
      </c>
      <c r="B422">
        <v>0.62168900000000005</v>
      </c>
      <c r="C422" t="s">
        <v>2787</v>
      </c>
      <c r="D422" t="s">
        <v>4723</v>
      </c>
      <c r="E422" t="s">
        <v>4756</v>
      </c>
      <c r="F422" t="s">
        <v>1367</v>
      </c>
      <c r="G422" t="s">
        <v>1463</v>
      </c>
      <c r="H422" t="s">
        <v>2788</v>
      </c>
      <c r="I422" t="s">
        <v>4760</v>
      </c>
      <c r="J422">
        <v>6328</v>
      </c>
      <c r="K422" s="34" t="s">
        <v>9157</v>
      </c>
      <c r="M422" s="29" t="str">
        <f t="shared" si="30"/>
        <v>YES</v>
      </c>
      <c r="N422" s="9" t="str">
        <f t="shared" si="31"/>
        <v>YES</v>
      </c>
      <c r="O422" s="9">
        <f t="shared" si="32"/>
        <v>1.0072873275087713</v>
      </c>
      <c r="P422" s="9" t="str">
        <f t="shared" si="34"/>
        <v>YES</v>
      </c>
      <c r="Q422" s="9" t="s">
        <v>4658</v>
      </c>
      <c r="R422" s="30" t="s">
        <v>4658</v>
      </c>
      <c r="T422" t="s">
        <v>5419</v>
      </c>
      <c r="U422">
        <v>348</v>
      </c>
      <c r="V422" t="s">
        <v>2788</v>
      </c>
      <c r="W422">
        <v>5</v>
      </c>
      <c r="X422">
        <v>14</v>
      </c>
      <c r="Y422">
        <v>4</v>
      </c>
      <c r="Z422">
        <v>5</v>
      </c>
      <c r="AA422">
        <v>17206306.625999998</v>
      </c>
      <c r="AB422">
        <v>18390.966912700002</v>
      </c>
      <c r="AC422">
        <v>638017.99871399999</v>
      </c>
      <c r="AD422">
        <v>910588.57277700002</v>
      </c>
      <c r="AE422" t="s">
        <v>5420</v>
      </c>
      <c r="AF422" t="s">
        <v>2787</v>
      </c>
      <c r="AG422" t="s">
        <v>4723</v>
      </c>
      <c r="AH422" t="str">
        <f t="shared" si="33"/>
        <v>04013348</v>
      </c>
      <c r="AJ422" t="s">
        <v>4723</v>
      </c>
      <c r="AK422" t="s">
        <v>9157</v>
      </c>
      <c r="AL422" t="s">
        <v>5420</v>
      </c>
    </row>
    <row r="423" spans="1:38" x14ac:dyDescent="0.25">
      <c r="A423">
        <v>201879</v>
      </c>
      <c r="B423">
        <v>0.87715900000000002</v>
      </c>
      <c r="C423" t="s">
        <v>2481</v>
      </c>
      <c r="D423" t="s">
        <v>4723</v>
      </c>
      <c r="E423" t="s">
        <v>4756</v>
      </c>
      <c r="F423" t="s">
        <v>2450</v>
      </c>
      <c r="G423" t="s">
        <v>2479</v>
      </c>
      <c r="H423" t="s">
        <v>2482</v>
      </c>
      <c r="I423" t="s">
        <v>4760</v>
      </c>
      <c r="J423">
        <v>1445</v>
      </c>
      <c r="K423" s="34" t="s">
        <v>9158</v>
      </c>
      <c r="M423" s="29" t="str">
        <f t="shared" si="30"/>
        <v>YES</v>
      </c>
      <c r="N423" s="9" t="str">
        <f t="shared" si="31"/>
        <v>YES</v>
      </c>
      <c r="O423" s="9">
        <f t="shared" si="32"/>
        <v>0.93576873884551759</v>
      </c>
      <c r="P423" s="9" t="str">
        <f t="shared" si="34"/>
        <v>NO</v>
      </c>
      <c r="Q423" s="9" t="s">
        <v>4658</v>
      </c>
      <c r="R423" s="30" t="s">
        <v>4658</v>
      </c>
      <c r="T423" t="s">
        <v>5421</v>
      </c>
      <c r="U423">
        <v>349</v>
      </c>
      <c r="V423" t="s">
        <v>2482</v>
      </c>
      <c r="W423">
        <v>4</v>
      </c>
      <c r="X423">
        <v>4</v>
      </c>
      <c r="Y423">
        <v>2</v>
      </c>
      <c r="Z423">
        <v>4</v>
      </c>
      <c r="AA423">
        <v>26132300.055</v>
      </c>
      <c r="AB423">
        <v>32218.654927</v>
      </c>
      <c r="AC423">
        <v>550789.98822599999</v>
      </c>
      <c r="AD423">
        <v>969333.91267600004</v>
      </c>
      <c r="AE423" t="s">
        <v>5422</v>
      </c>
      <c r="AF423" t="s">
        <v>2481</v>
      </c>
      <c r="AG423" t="s">
        <v>4723</v>
      </c>
      <c r="AH423" t="str">
        <f t="shared" si="33"/>
        <v>04013349</v>
      </c>
      <c r="AJ423" t="s">
        <v>4723</v>
      </c>
      <c r="AK423" t="s">
        <v>9158</v>
      </c>
      <c r="AL423" t="s">
        <v>5422</v>
      </c>
    </row>
    <row r="424" spans="1:38" x14ac:dyDescent="0.25">
      <c r="A424">
        <v>1053858</v>
      </c>
      <c r="B424">
        <v>0.22330900000000001</v>
      </c>
      <c r="C424" t="s">
        <v>2741</v>
      </c>
      <c r="D424" t="s">
        <v>4723</v>
      </c>
      <c r="E424" t="s">
        <v>4756</v>
      </c>
      <c r="F424" t="s">
        <v>1367</v>
      </c>
      <c r="G424" t="s">
        <v>1463</v>
      </c>
      <c r="H424" t="s">
        <v>2742</v>
      </c>
      <c r="I424" t="s">
        <v>4760</v>
      </c>
      <c r="J424">
        <v>1246</v>
      </c>
      <c r="K424" s="34" t="s">
        <v>9159</v>
      </c>
      <c r="M424" s="29" t="str">
        <f t="shared" si="30"/>
        <v>YES</v>
      </c>
      <c r="N424" s="9" t="str">
        <f t="shared" si="31"/>
        <v>YES</v>
      </c>
      <c r="O424" s="9">
        <f t="shared" si="32"/>
        <v>1.0143674932922344</v>
      </c>
      <c r="P424" s="9" t="str">
        <f t="shared" si="34"/>
        <v>YES</v>
      </c>
      <c r="Q424" s="9" t="s">
        <v>4658</v>
      </c>
      <c r="R424" s="30" t="s">
        <v>4658</v>
      </c>
      <c r="T424" t="s">
        <v>4595</v>
      </c>
      <c r="U424">
        <v>35</v>
      </c>
      <c r="V424" t="s">
        <v>2742</v>
      </c>
      <c r="W424">
        <v>3</v>
      </c>
      <c r="X424">
        <v>15</v>
      </c>
      <c r="Y424">
        <v>4</v>
      </c>
      <c r="Z424">
        <v>3</v>
      </c>
      <c r="AA424">
        <v>6137319.7256100001</v>
      </c>
      <c r="AB424">
        <v>10027.849091100001</v>
      </c>
      <c r="AC424">
        <v>661248.78881599999</v>
      </c>
      <c r="AD424">
        <v>903493.71666499996</v>
      </c>
      <c r="AE424" t="s">
        <v>7512</v>
      </c>
      <c r="AF424" t="s">
        <v>2741</v>
      </c>
      <c r="AG424" t="s">
        <v>4723</v>
      </c>
      <c r="AH424" t="str">
        <f t="shared" si="33"/>
        <v>0401335</v>
      </c>
      <c r="AJ424" t="s">
        <v>4723</v>
      </c>
      <c r="AK424" t="s">
        <v>9159</v>
      </c>
      <c r="AL424" t="s">
        <v>7512</v>
      </c>
    </row>
    <row r="425" spans="1:38" x14ac:dyDescent="0.25">
      <c r="A425">
        <v>223174</v>
      </c>
      <c r="B425">
        <v>21.124582</v>
      </c>
      <c r="C425" t="s">
        <v>2933</v>
      </c>
      <c r="D425" t="s">
        <v>4723</v>
      </c>
      <c r="E425" t="s">
        <v>4756</v>
      </c>
      <c r="F425" t="s">
        <v>4758</v>
      </c>
      <c r="G425" t="s">
        <v>4758</v>
      </c>
      <c r="H425" t="s">
        <v>2934</v>
      </c>
      <c r="I425" t="s">
        <v>4760</v>
      </c>
      <c r="J425">
        <v>1156</v>
      </c>
      <c r="K425" s="34" t="s">
        <v>9160</v>
      </c>
      <c r="M425" s="29" t="str">
        <f t="shared" si="30"/>
        <v>YES</v>
      </c>
      <c r="N425" s="9" t="str">
        <f t="shared" si="31"/>
        <v>YES</v>
      </c>
      <c r="O425" s="9">
        <f t="shared" si="32"/>
        <v>1.0039731930298654</v>
      </c>
      <c r="P425" s="9" t="str">
        <f t="shared" si="34"/>
        <v>YES</v>
      </c>
      <c r="Q425" s="9" t="s">
        <v>4658</v>
      </c>
      <c r="R425" s="30" t="s">
        <v>4658</v>
      </c>
      <c r="T425" t="s">
        <v>5423</v>
      </c>
      <c r="U425">
        <v>350</v>
      </c>
      <c r="V425" t="s">
        <v>2934</v>
      </c>
      <c r="W425">
        <v>2</v>
      </c>
      <c r="X425">
        <v>8</v>
      </c>
      <c r="Y425">
        <v>5</v>
      </c>
      <c r="Z425">
        <v>2</v>
      </c>
      <c r="AA425">
        <v>586588915.83700001</v>
      </c>
      <c r="AB425">
        <v>109520.55138999999</v>
      </c>
      <c r="AC425">
        <v>722089.25857499999</v>
      </c>
      <c r="AD425">
        <v>1014117.53565</v>
      </c>
      <c r="AE425" t="s">
        <v>5424</v>
      </c>
      <c r="AF425" t="s">
        <v>2933</v>
      </c>
      <c r="AG425" t="s">
        <v>4723</v>
      </c>
      <c r="AH425" t="str">
        <f t="shared" si="33"/>
        <v>04013350</v>
      </c>
      <c r="AJ425" t="s">
        <v>4723</v>
      </c>
      <c r="AK425" t="s">
        <v>9160</v>
      </c>
      <c r="AL425" t="s">
        <v>5424</v>
      </c>
    </row>
    <row r="426" spans="1:38" x14ac:dyDescent="0.25">
      <c r="A426">
        <v>1275051</v>
      </c>
      <c r="B426">
        <v>1.299331</v>
      </c>
      <c r="C426" t="s">
        <v>6399</v>
      </c>
      <c r="D426" t="s">
        <v>4723</v>
      </c>
      <c r="E426" t="s">
        <v>4756</v>
      </c>
      <c r="F426" t="s">
        <v>6297</v>
      </c>
      <c r="G426" t="s">
        <v>6400</v>
      </c>
      <c r="H426" t="s">
        <v>1893</v>
      </c>
      <c r="I426" t="s">
        <v>4760</v>
      </c>
      <c r="J426">
        <v>3858</v>
      </c>
      <c r="K426" s="34" t="s">
        <v>9161</v>
      </c>
      <c r="M426" s="29" t="str">
        <f t="shared" si="30"/>
        <v>YES</v>
      </c>
      <c r="N426" s="9" t="str">
        <f t="shared" si="31"/>
        <v>YES</v>
      </c>
      <c r="O426" s="9">
        <f t="shared" si="32"/>
        <v>1.0026187439213028</v>
      </c>
      <c r="P426" s="9" t="str">
        <f t="shared" si="34"/>
        <v>YES</v>
      </c>
      <c r="Q426" s="9" t="s">
        <v>4658</v>
      </c>
      <c r="R426" s="30" t="s">
        <v>4658</v>
      </c>
      <c r="T426" t="s">
        <v>5425</v>
      </c>
      <c r="U426">
        <v>351</v>
      </c>
      <c r="V426" t="s">
        <v>1893</v>
      </c>
      <c r="W426">
        <v>4</v>
      </c>
      <c r="X426">
        <v>4</v>
      </c>
      <c r="Y426">
        <v>2</v>
      </c>
      <c r="Z426">
        <v>4</v>
      </c>
      <c r="AA426">
        <v>36128657.647799999</v>
      </c>
      <c r="AB426">
        <v>26388.473481699999</v>
      </c>
      <c r="AC426">
        <v>616253.79939900001</v>
      </c>
      <c r="AD426">
        <v>962516.59436300001</v>
      </c>
      <c r="AE426" t="s">
        <v>5426</v>
      </c>
      <c r="AF426" t="s">
        <v>6399</v>
      </c>
      <c r="AG426" t="s">
        <v>4723</v>
      </c>
      <c r="AH426" t="str">
        <f t="shared" si="33"/>
        <v>04013351</v>
      </c>
      <c r="AJ426" t="s">
        <v>4723</v>
      </c>
      <c r="AK426" t="s">
        <v>9161</v>
      </c>
      <c r="AL426" t="s">
        <v>5426</v>
      </c>
    </row>
    <row r="427" spans="1:38" x14ac:dyDescent="0.25">
      <c r="A427">
        <v>1190125</v>
      </c>
      <c r="B427">
        <v>1.0140210000000001</v>
      </c>
      <c r="C427" t="s">
        <v>3874</v>
      </c>
      <c r="D427" t="s">
        <v>4723</v>
      </c>
      <c r="E427" t="s">
        <v>4756</v>
      </c>
      <c r="F427" t="s">
        <v>1367</v>
      </c>
      <c r="G427" t="s">
        <v>1463</v>
      </c>
      <c r="H427" t="s">
        <v>3875</v>
      </c>
      <c r="I427" t="s">
        <v>4760</v>
      </c>
      <c r="J427">
        <v>5604</v>
      </c>
      <c r="K427" s="34" t="s">
        <v>9162</v>
      </c>
      <c r="M427" s="29" t="str">
        <f t="shared" si="30"/>
        <v>YES</v>
      </c>
      <c r="N427" s="9" t="str">
        <f t="shared" si="31"/>
        <v>YES</v>
      </c>
      <c r="O427" s="9">
        <f t="shared" si="32"/>
        <v>1.0010065574425873</v>
      </c>
      <c r="P427" s="9" t="str">
        <f t="shared" si="34"/>
        <v>YES</v>
      </c>
      <c r="Q427" s="9" t="s">
        <v>4658</v>
      </c>
      <c r="R427" s="30" t="s">
        <v>4658</v>
      </c>
      <c r="T427" t="s">
        <v>5427</v>
      </c>
      <c r="U427">
        <v>352</v>
      </c>
      <c r="V427" t="s">
        <v>3875</v>
      </c>
      <c r="W427">
        <v>5</v>
      </c>
      <c r="X427">
        <v>16</v>
      </c>
      <c r="Y427">
        <v>4</v>
      </c>
      <c r="Z427">
        <v>5</v>
      </c>
      <c r="AA427">
        <v>28240857.001600001</v>
      </c>
      <c r="AB427">
        <v>21308.304935700002</v>
      </c>
      <c r="AC427">
        <v>657494.63759099995</v>
      </c>
      <c r="AD427">
        <v>867662.71823</v>
      </c>
      <c r="AE427" t="s">
        <v>5428</v>
      </c>
      <c r="AF427" t="s">
        <v>3874</v>
      </c>
      <c r="AG427" t="s">
        <v>4723</v>
      </c>
      <c r="AH427" t="str">
        <f t="shared" si="33"/>
        <v>04013352</v>
      </c>
      <c r="AJ427" t="s">
        <v>4723</v>
      </c>
      <c r="AK427" t="s">
        <v>9162</v>
      </c>
      <c r="AL427" t="s">
        <v>5428</v>
      </c>
    </row>
    <row r="428" spans="1:38" x14ac:dyDescent="0.25">
      <c r="A428">
        <v>215539</v>
      </c>
      <c r="B428">
        <v>0.53660099999999999</v>
      </c>
      <c r="C428" t="s">
        <v>3752</v>
      </c>
      <c r="D428" t="s">
        <v>4723</v>
      </c>
      <c r="E428" t="s">
        <v>4756</v>
      </c>
      <c r="F428" t="s">
        <v>1367</v>
      </c>
      <c r="G428" t="s">
        <v>2610</v>
      </c>
      <c r="H428" t="s">
        <v>3753</v>
      </c>
      <c r="I428" t="s">
        <v>4760</v>
      </c>
      <c r="J428">
        <v>1685</v>
      </c>
      <c r="K428" s="34" t="s">
        <v>9163</v>
      </c>
      <c r="M428" s="29" t="str">
        <f t="shared" si="30"/>
        <v>YES</v>
      </c>
      <c r="N428" s="9" t="str">
        <f t="shared" si="31"/>
        <v>YES</v>
      </c>
      <c r="O428" s="9">
        <f t="shared" si="32"/>
        <v>1.001811368609602</v>
      </c>
      <c r="P428" s="9" t="str">
        <f t="shared" si="34"/>
        <v>YES</v>
      </c>
      <c r="Q428" s="9" t="s">
        <v>4658</v>
      </c>
      <c r="R428" s="30" t="s">
        <v>4658</v>
      </c>
      <c r="T428" t="s">
        <v>5429</v>
      </c>
      <c r="U428">
        <v>353</v>
      </c>
      <c r="V428" t="s">
        <v>3753</v>
      </c>
      <c r="W428">
        <v>2</v>
      </c>
      <c r="X428">
        <v>19</v>
      </c>
      <c r="Y428">
        <v>6</v>
      </c>
      <c r="Z428">
        <v>2</v>
      </c>
      <c r="AA428">
        <v>14932529.0041</v>
      </c>
      <c r="AB428">
        <v>17118.027120300001</v>
      </c>
      <c r="AC428">
        <v>753513.80088999995</v>
      </c>
      <c r="AD428">
        <v>873780.164521</v>
      </c>
      <c r="AE428" t="s">
        <v>5430</v>
      </c>
      <c r="AF428" t="s">
        <v>3752</v>
      </c>
      <c r="AG428" t="s">
        <v>4723</v>
      </c>
      <c r="AH428" t="str">
        <f t="shared" si="33"/>
        <v>04013353</v>
      </c>
      <c r="AJ428" t="s">
        <v>4723</v>
      </c>
      <c r="AK428" t="s">
        <v>9163</v>
      </c>
      <c r="AL428" t="s">
        <v>5430</v>
      </c>
    </row>
    <row r="429" spans="1:38" x14ac:dyDescent="0.25">
      <c r="A429">
        <v>303548</v>
      </c>
      <c r="B429">
        <v>0.41008</v>
      </c>
      <c r="C429" t="s">
        <v>2194</v>
      </c>
      <c r="D429" t="s">
        <v>4723</v>
      </c>
      <c r="E429" t="s">
        <v>4756</v>
      </c>
      <c r="F429" t="s">
        <v>1367</v>
      </c>
      <c r="G429" t="s">
        <v>1463</v>
      </c>
      <c r="H429" t="s">
        <v>2195</v>
      </c>
      <c r="I429" t="s">
        <v>4760</v>
      </c>
      <c r="J429">
        <v>1462</v>
      </c>
      <c r="K429" s="34" t="s">
        <v>9164</v>
      </c>
      <c r="M429" s="29" t="str">
        <f t="shared" si="30"/>
        <v>YES</v>
      </c>
      <c r="N429" s="9" t="str">
        <f t="shared" si="31"/>
        <v>YES</v>
      </c>
      <c r="O429" s="9">
        <f t="shared" si="32"/>
        <v>1.0066106693741663</v>
      </c>
      <c r="P429" s="9" t="str">
        <f t="shared" si="34"/>
        <v>YES</v>
      </c>
      <c r="Q429" s="9" t="s">
        <v>4658</v>
      </c>
      <c r="R429" s="30" t="s">
        <v>4658</v>
      </c>
      <c r="T429" t="s">
        <v>5431</v>
      </c>
      <c r="U429">
        <v>354</v>
      </c>
      <c r="V429" t="s">
        <v>2195</v>
      </c>
      <c r="W429">
        <v>3</v>
      </c>
      <c r="X429">
        <v>11</v>
      </c>
      <c r="Y429">
        <v>3</v>
      </c>
      <c r="Z429">
        <v>3</v>
      </c>
      <c r="AA429">
        <v>11357294.950099999</v>
      </c>
      <c r="AB429">
        <v>13857.6865141</v>
      </c>
      <c r="AC429">
        <v>663250.99556099996</v>
      </c>
      <c r="AD429">
        <v>914160.00815100002</v>
      </c>
      <c r="AE429" t="s">
        <v>5432</v>
      </c>
      <c r="AF429" t="s">
        <v>2194</v>
      </c>
      <c r="AG429" t="s">
        <v>4723</v>
      </c>
      <c r="AH429" t="str">
        <f t="shared" si="33"/>
        <v>04013354</v>
      </c>
      <c r="AJ429" t="s">
        <v>4723</v>
      </c>
      <c r="AK429" t="s">
        <v>9164</v>
      </c>
      <c r="AL429" t="s">
        <v>5432</v>
      </c>
    </row>
    <row r="430" spans="1:38" x14ac:dyDescent="0.25">
      <c r="A430">
        <v>230063</v>
      </c>
      <c r="B430">
        <v>0.89493100000000003</v>
      </c>
      <c r="C430" t="s">
        <v>2998</v>
      </c>
      <c r="D430" t="s">
        <v>4723</v>
      </c>
      <c r="E430" t="s">
        <v>4756</v>
      </c>
      <c r="F430" t="s">
        <v>1367</v>
      </c>
      <c r="G430" t="s">
        <v>1463</v>
      </c>
      <c r="H430" t="s">
        <v>2999</v>
      </c>
      <c r="I430" t="s">
        <v>4760</v>
      </c>
      <c r="J430">
        <v>3171</v>
      </c>
      <c r="K430" s="34" t="s">
        <v>9165</v>
      </c>
      <c r="M430" s="29" t="str">
        <f t="shared" si="30"/>
        <v>YES</v>
      </c>
      <c r="N430" s="9" t="str">
        <f t="shared" si="31"/>
        <v>YES</v>
      </c>
      <c r="O430" s="9">
        <f t="shared" si="32"/>
        <v>0.98877024415722281</v>
      </c>
      <c r="P430" s="9" t="str">
        <f t="shared" si="34"/>
        <v>YES</v>
      </c>
      <c r="Q430" s="9" t="s">
        <v>4658</v>
      </c>
      <c r="R430" s="30" t="s">
        <v>4658</v>
      </c>
      <c r="T430" t="s">
        <v>5433</v>
      </c>
      <c r="U430">
        <v>355</v>
      </c>
      <c r="V430" t="s">
        <v>2999</v>
      </c>
      <c r="W430">
        <v>3</v>
      </c>
      <c r="X430">
        <v>7</v>
      </c>
      <c r="Y430">
        <v>3</v>
      </c>
      <c r="Z430">
        <v>3</v>
      </c>
      <c r="AA430">
        <v>25232600.3314</v>
      </c>
      <c r="AB430">
        <v>22905.105515499999</v>
      </c>
      <c r="AC430">
        <v>669569.95862799999</v>
      </c>
      <c r="AD430">
        <v>952835.69172500004</v>
      </c>
      <c r="AE430" t="s">
        <v>5434</v>
      </c>
      <c r="AF430" t="s">
        <v>2998</v>
      </c>
      <c r="AG430" t="s">
        <v>4723</v>
      </c>
      <c r="AH430" t="str">
        <f t="shared" si="33"/>
        <v>04013355</v>
      </c>
      <c r="AJ430" t="s">
        <v>4723</v>
      </c>
      <c r="AK430" t="s">
        <v>9165</v>
      </c>
      <c r="AL430" t="s">
        <v>5434</v>
      </c>
    </row>
    <row r="431" spans="1:38" x14ac:dyDescent="0.25">
      <c r="A431">
        <v>1213260</v>
      </c>
      <c r="B431">
        <v>0.77963899999999997</v>
      </c>
      <c r="C431" t="s">
        <v>2504</v>
      </c>
      <c r="D431" t="s">
        <v>4723</v>
      </c>
      <c r="E431" t="s">
        <v>4756</v>
      </c>
      <c r="F431" t="s">
        <v>2450</v>
      </c>
      <c r="G431" t="s">
        <v>2505</v>
      </c>
      <c r="H431" t="s">
        <v>2506</v>
      </c>
      <c r="I431" t="s">
        <v>4760</v>
      </c>
      <c r="J431">
        <v>1754</v>
      </c>
      <c r="K431" s="34" t="s">
        <v>9166</v>
      </c>
      <c r="M431" s="29" t="str">
        <f t="shared" si="30"/>
        <v>YES</v>
      </c>
      <c r="N431" s="9" t="str">
        <f t="shared" si="31"/>
        <v>YES</v>
      </c>
      <c r="O431" s="9">
        <f t="shared" si="32"/>
        <v>1.0229481618179939</v>
      </c>
      <c r="P431" s="9" t="str">
        <f t="shared" si="34"/>
        <v>YES</v>
      </c>
      <c r="Q431" s="9" t="s">
        <v>4658</v>
      </c>
      <c r="R431" s="30" t="s">
        <v>4658</v>
      </c>
      <c r="T431" t="s">
        <v>5435</v>
      </c>
      <c r="U431">
        <v>356</v>
      </c>
      <c r="V431" t="s">
        <v>2506</v>
      </c>
      <c r="W431">
        <v>4</v>
      </c>
      <c r="X431">
        <v>4</v>
      </c>
      <c r="Y431">
        <v>2</v>
      </c>
      <c r="Z431">
        <v>4</v>
      </c>
      <c r="AA431">
        <v>21247496.9005</v>
      </c>
      <c r="AB431">
        <v>21065.1608658</v>
      </c>
      <c r="AC431">
        <v>555844.00835200003</v>
      </c>
      <c r="AD431">
        <v>974298.23302599997</v>
      </c>
      <c r="AE431" t="s">
        <v>5436</v>
      </c>
      <c r="AF431" t="s">
        <v>2504</v>
      </c>
      <c r="AG431" t="s">
        <v>4723</v>
      </c>
      <c r="AH431" t="str">
        <f t="shared" si="33"/>
        <v>04013356</v>
      </c>
      <c r="AJ431" t="s">
        <v>4723</v>
      </c>
      <c r="AK431" t="s">
        <v>9166</v>
      </c>
      <c r="AL431" t="s">
        <v>5436</v>
      </c>
    </row>
    <row r="432" spans="1:38" x14ac:dyDescent="0.25">
      <c r="A432">
        <v>1054073</v>
      </c>
      <c r="B432">
        <v>0.240004</v>
      </c>
      <c r="C432" t="s">
        <v>1940</v>
      </c>
      <c r="D432" t="s">
        <v>4723</v>
      </c>
      <c r="E432" t="s">
        <v>4756</v>
      </c>
      <c r="F432" t="s">
        <v>1367</v>
      </c>
      <c r="G432" t="s">
        <v>1463</v>
      </c>
      <c r="H432" t="s">
        <v>1941</v>
      </c>
      <c r="I432" t="s">
        <v>4760</v>
      </c>
      <c r="J432">
        <v>1886</v>
      </c>
      <c r="K432" s="34" t="s">
        <v>9167</v>
      </c>
      <c r="M432" s="29" t="str">
        <f t="shared" si="30"/>
        <v>YES</v>
      </c>
      <c r="N432" s="9" t="str">
        <f t="shared" si="31"/>
        <v>YES</v>
      </c>
      <c r="O432" s="9">
        <f t="shared" si="32"/>
        <v>1.0191642446603548</v>
      </c>
      <c r="P432" s="9" t="str">
        <f t="shared" si="34"/>
        <v>YES</v>
      </c>
      <c r="Q432" s="9" t="s">
        <v>4658</v>
      </c>
      <c r="R432" s="30" t="s">
        <v>4658</v>
      </c>
      <c r="T432" t="s">
        <v>5437</v>
      </c>
      <c r="U432">
        <v>357</v>
      </c>
      <c r="V432" t="s">
        <v>1941</v>
      </c>
      <c r="W432">
        <v>4</v>
      </c>
      <c r="X432">
        <v>15</v>
      </c>
      <c r="Y432">
        <v>3</v>
      </c>
      <c r="Z432">
        <v>4</v>
      </c>
      <c r="AA432">
        <v>6565112.0991099998</v>
      </c>
      <c r="AB432">
        <v>10080.2977759</v>
      </c>
      <c r="AC432">
        <v>638930.07591999997</v>
      </c>
      <c r="AD432">
        <v>930078.94054600003</v>
      </c>
      <c r="AE432" t="s">
        <v>5438</v>
      </c>
      <c r="AF432" t="s">
        <v>1940</v>
      </c>
      <c r="AG432" t="s">
        <v>4723</v>
      </c>
      <c r="AH432" t="str">
        <f t="shared" si="33"/>
        <v>04013357</v>
      </c>
      <c r="AJ432" t="s">
        <v>4723</v>
      </c>
      <c r="AK432" t="s">
        <v>9167</v>
      </c>
      <c r="AL432" t="s">
        <v>5438</v>
      </c>
    </row>
    <row r="433" spans="1:38" x14ac:dyDescent="0.25">
      <c r="A433">
        <v>1190600</v>
      </c>
      <c r="B433">
        <v>0.47581899999999999</v>
      </c>
      <c r="C433" t="s">
        <v>1539</v>
      </c>
      <c r="D433" t="s">
        <v>4723</v>
      </c>
      <c r="E433" t="s">
        <v>4756</v>
      </c>
      <c r="F433" t="s">
        <v>1367</v>
      </c>
      <c r="G433" t="s">
        <v>1463</v>
      </c>
      <c r="H433" t="s">
        <v>1540</v>
      </c>
      <c r="I433" t="s">
        <v>4760</v>
      </c>
      <c r="J433">
        <v>4030</v>
      </c>
      <c r="K433" s="34" t="s">
        <v>9168</v>
      </c>
      <c r="M433" s="29" t="str">
        <f t="shared" si="30"/>
        <v>YES</v>
      </c>
      <c r="N433" s="9" t="str">
        <f t="shared" si="31"/>
        <v>YES</v>
      </c>
      <c r="O433" s="9">
        <f t="shared" si="32"/>
        <v>0.99753562006690544</v>
      </c>
      <c r="P433" s="9" t="str">
        <f t="shared" si="34"/>
        <v>YES</v>
      </c>
      <c r="Q433" s="9" t="s">
        <v>4658</v>
      </c>
      <c r="R433" s="30" t="s">
        <v>4658</v>
      </c>
      <c r="T433" t="s">
        <v>5439</v>
      </c>
      <c r="U433">
        <v>358</v>
      </c>
      <c r="V433" t="s">
        <v>1540</v>
      </c>
      <c r="W433">
        <v>3</v>
      </c>
      <c r="X433">
        <v>6</v>
      </c>
      <c r="Y433">
        <v>3</v>
      </c>
      <c r="Z433">
        <v>3</v>
      </c>
      <c r="AA433">
        <v>13297843.347899999</v>
      </c>
      <c r="AB433">
        <v>15621.222486799999</v>
      </c>
      <c r="AC433">
        <v>645542.37967900001</v>
      </c>
      <c r="AD433">
        <v>963133.16412199999</v>
      </c>
      <c r="AE433" t="s">
        <v>5440</v>
      </c>
      <c r="AF433" t="s">
        <v>1539</v>
      </c>
      <c r="AG433" t="s">
        <v>4723</v>
      </c>
      <c r="AH433" t="str">
        <f t="shared" si="33"/>
        <v>04013358</v>
      </c>
      <c r="AJ433" t="s">
        <v>4723</v>
      </c>
      <c r="AK433" t="s">
        <v>9168</v>
      </c>
      <c r="AL433" t="s">
        <v>5440</v>
      </c>
    </row>
    <row r="434" spans="1:38" x14ac:dyDescent="0.25">
      <c r="A434">
        <v>1206440</v>
      </c>
      <c r="B434">
        <v>0.39179700000000001</v>
      </c>
      <c r="C434" t="s">
        <v>2693</v>
      </c>
      <c r="D434" t="s">
        <v>4723</v>
      </c>
      <c r="E434" t="s">
        <v>4756</v>
      </c>
      <c r="F434" t="s">
        <v>1367</v>
      </c>
      <c r="G434" t="s">
        <v>4758</v>
      </c>
      <c r="H434" t="s">
        <v>2694</v>
      </c>
      <c r="I434" t="s">
        <v>4760</v>
      </c>
      <c r="J434">
        <v>2908</v>
      </c>
      <c r="K434" s="34" t="s">
        <v>9169</v>
      </c>
      <c r="M434" s="29" t="str">
        <f t="shared" si="30"/>
        <v>YES</v>
      </c>
      <c r="N434" s="9" t="str">
        <f t="shared" si="31"/>
        <v>YES</v>
      </c>
      <c r="O434" s="9">
        <f t="shared" si="32"/>
        <v>1.014207211780529</v>
      </c>
      <c r="P434" s="9" t="str">
        <f t="shared" si="34"/>
        <v>YES</v>
      </c>
      <c r="Q434" s="9" t="s">
        <v>4658</v>
      </c>
      <c r="R434" s="30" t="s">
        <v>4658</v>
      </c>
      <c r="T434" t="s">
        <v>5441</v>
      </c>
      <c r="U434">
        <v>359</v>
      </c>
      <c r="V434" t="s">
        <v>2694</v>
      </c>
      <c r="W434">
        <v>5</v>
      </c>
      <c r="X434">
        <v>16</v>
      </c>
      <c r="Y434">
        <v>4</v>
      </c>
      <c r="Z434">
        <v>5</v>
      </c>
      <c r="AA434">
        <v>10769666.5513</v>
      </c>
      <c r="AB434">
        <v>16763.670268900001</v>
      </c>
      <c r="AC434">
        <v>684990.09863000002</v>
      </c>
      <c r="AD434">
        <v>861709.49880199996</v>
      </c>
      <c r="AE434" t="s">
        <v>5442</v>
      </c>
      <c r="AF434" t="s">
        <v>2693</v>
      </c>
      <c r="AG434" t="s">
        <v>4723</v>
      </c>
      <c r="AH434" t="str">
        <f t="shared" si="33"/>
        <v>04013359</v>
      </c>
      <c r="AJ434" t="s">
        <v>4723</v>
      </c>
      <c r="AK434" t="s">
        <v>9169</v>
      </c>
      <c r="AL434" t="s">
        <v>5442</v>
      </c>
    </row>
    <row r="435" spans="1:38" x14ac:dyDescent="0.25">
      <c r="A435">
        <v>222693</v>
      </c>
      <c r="B435">
        <v>1.440331</v>
      </c>
      <c r="C435" t="s">
        <v>3669</v>
      </c>
      <c r="D435" t="s">
        <v>4723</v>
      </c>
      <c r="E435" t="s">
        <v>4756</v>
      </c>
      <c r="F435" t="s">
        <v>1367</v>
      </c>
      <c r="G435" t="s">
        <v>4758</v>
      </c>
      <c r="H435" t="s">
        <v>3670</v>
      </c>
      <c r="I435" t="s">
        <v>4760</v>
      </c>
      <c r="J435">
        <v>5533</v>
      </c>
      <c r="K435" s="34" t="s">
        <v>9170</v>
      </c>
      <c r="M435" s="29" t="str">
        <f t="shared" si="30"/>
        <v>YES</v>
      </c>
      <c r="N435" s="9" t="str">
        <f t="shared" si="31"/>
        <v>YES</v>
      </c>
      <c r="O435" s="9">
        <f t="shared" si="32"/>
        <v>0.97334061967973973</v>
      </c>
      <c r="P435" s="9" t="str">
        <f t="shared" si="34"/>
        <v>YES</v>
      </c>
      <c r="Q435" s="9" t="s">
        <v>4658</v>
      </c>
      <c r="R435" s="30" t="s">
        <v>4658</v>
      </c>
      <c r="T435" t="s">
        <v>7513</v>
      </c>
      <c r="U435">
        <v>36</v>
      </c>
      <c r="V435" t="s">
        <v>3670</v>
      </c>
      <c r="W435">
        <v>5</v>
      </c>
      <c r="X435">
        <v>13</v>
      </c>
      <c r="Y435">
        <v>7</v>
      </c>
      <c r="Z435">
        <v>5</v>
      </c>
      <c r="AA435">
        <v>41253927.904100001</v>
      </c>
      <c r="AB435">
        <v>32458.908790599999</v>
      </c>
      <c r="AC435">
        <v>570383.42108799994</v>
      </c>
      <c r="AD435">
        <v>889521.77531399997</v>
      </c>
      <c r="AE435" t="s">
        <v>7514</v>
      </c>
      <c r="AF435" t="s">
        <v>3669</v>
      </c>
      <c r="AG435" t="s">
        <v>4723</v>
      </c>
      <c r="AH435" t="str">
        <f t="shared" si="33"/>
        <v>0401336</v>
      </c>
      <c r="AJ435" t="s">
        <v>4723</v>
      </c>
      <c r="AK435" t="s">
        <v>9170</v>
      </c>
      <c r="AL435" t="s">
        <v>7514</v>
      </c>
    </row>
    <row r="436" spans="1:38" x14ac:dyDescent="0.25">
      <c r="A436">
        <v>96512</v>
      </c>
      <c r="B436">
        <v>0.40148200000000001</v>
      </c>
      <c r="C436" t="s">
        <v>2690</v>
      </c>
      <c r="D436" t="s">
        <v>4723</v>
      </c>
      <c r="E436" t="s">
        <v>4756</v>
      </c>
      <c r="F436" t="s">
        <v>1367</v>
      </c>
      <c r="G436" t="s">
        <v>2691</v>
      </c>
      <c r="H436" t="s">
        <v>2692</v>
      </c>
      <c r="I436" t="s">
        <v>4760</v>
      </c>
      <c r="J436">
        <v>2615</v>
      </c>
      <c r="K436" s="34" t="s">
        <v>9171</v>
      </c>
      <c r="M436" s="29" t="str">
        <f t="shared" si="30"/>
        <v>YES</v>
      </c>
      <c r="N436" s="9" t="str">
        <f t="shared" si="31"/>
        <v>YES</v>
      </c>
      <c r="O436" s="9">
        <f t="shared" si="32"/>
        <v>0.98649548904233619</v>
      </c>
      <c r="P436" s="9" t="str">
        <f t="shared" si="34"/>
        <v>YES</v>
      </c>
      <c r="Q436" s="9" t="s">
        <v>4658</v>
      </c>
      <c r="R436" s="30" t="s">
        <v>4658</v>
      </c>
      <c r="T436" t="s">
        <v>5443</v>
      </c>
      <c r="U436">
        <v>360</v>
      </c>
      <c r="V436" t="s">
        <v>2692</v>
      </c>
      <c r="W436">
        <v>5</v>
      </c>
      <c r="X436">
        <v>16</v>
      </c>
      <c r="Y436">
        <v>4</v>
      </c>
      <c r="Z436">
        <v>5</v>
      </c>
      <c r="AA436">
        <v>11345896.5734</v>
      </c>
      <c r="AB436">
        <v>16538.649238000002</v>
      </c>
      <c r="AC436">
        <v>686714.26006200002</v>
      </c>
      <c r="AD436">
        <v>860077.79575199995</v>
      </c>
      <c r="AE436" t="s">
        <v>5444</v>
      </c>
      <c r="AF436" t="s">
        <v>2690</v>
      </c>
      <c r="AG436" t="s">
        <v>4723</v>
      </c>
      <c r="AH436" t="str">
        <f t="shared" si="33"/>
        <v>04013360</v>
      </c>
      <c r="AJ436" t="s">
        <v>4723</v>
      </c>
      <c r="AK436" t="s">
        <v>9171</v>
      </c>
      <c r="AL436" t="s">
        <v>5444</v>
      </c>
    </row>
    <row r="437" spans="1:38" x14ac:dyDescent="0.25">
      <c r="A437">
        <v>222675</v>
      </c>
      <c r="B437">
        <v>0.48735200000000001</v>
      </c>
      <c r="C437" t="s">
        <v>2114</v>
      </c>
      <c r="D437" t="s">
        <v>4723</v>
      </c>
      <c r="E437" t="s">
        <v>4756</v>
      </c>
      <c r="F437" t="s">
        <v>1367</v>
      </c>
      <c r="G437" t="s">
        <v>1463</v>
      </c>
      <c r="H437" t="s">
        <v>2115</v>
      </c>
      <c r="I437" t="s">
        <v>4760</v>
      </c>
      <c r="J437">
        <v>1170</v>
      </c>
      <c r="K437" s="34" t="s">
        <v>9172</v>
      </c>
      <c r="M437" s="29" t="str">
        <f t="shared" si="30"/>
        <v>YES</v>
      </c>
      <c r="N437" s="9" t="str">
        <f t="shared" si="31"/>
        <v>YES</v>
      </c>
      <c r="O437" s="9">
        <f t="shared" si="32"/>
        <v>1.005567404767429</v>
      </c>
      <c r="P437" s="9" t="str">
        <f t="shared" si="34"/>
        <v>YES</v>
      </c>
      <c r="Q437" s="9" t="s">
        <v>4658</v>
      </c>
      <c r="R437" s="30" t="s">
        <v>4658</v>
      </c>
      <c r="T437" t="s">
        <v>5445</v>
      </c>
      <c r="U437">
        <v>361</v>
      </c>
      <c r="V437" t="s">
        <v>2115</v>
      </c>
      <c r="W437">
        <v>3</v>
      </c>
      <c r="X437">
        <v>11</v>
      </c>
      <c r="Y437">
        <v>4</v>
      </c>
      <c r="Z437">
        <v>3</v>
      </c>
      <c r="AA437">
        <v>13511370.727</v>
      </c>
      <c r="AB437">
        <v>17250.127641899999</v>
      </c>
      <c r="AC437">
        <v>652167.05449699995</v>
      </c>
      <c r="AD437">
        <v>916799.16991499998</v>
      </c>
      <c r="AE437" t="s">
        <v>5446</v>
      </c>
      <c r="AF437" t="s">
        <v>2114</v>
      </c>
      <c r="AG437" t="s">
        <v>4723</v>
      </c>
      <c r="AH437" t="str">
        <f t="shared" si="33"/>
        <v>04013361</v>
      </c>
      <c r="AJ437" t="s">
        <v>4723</v>
      </c>
      <c r="AK437" t="s">
        <v>9172</v>
      </c>
      <c r="AL437" t="s">
        <v>5446</v>
      </c>
    </row>
    <row r="438" spans="1:38" x14ac:dyDescent="0.25">
      <c r="A438">
        <v>207752</v>
      </c>
      <c r="B438">
        <v>0.62101899999999999</v>
      </c>
      <c r="C438" t="s">
        <v>2571</v>
      </c>
      <c r="D438" t="s">
        <v>4723</v>
      </c>
      <c r="E438" t="s">
        <v>4756</v>
      </c>
      <c r="F438" t="s">
        <v>2450</v>
      </c>
      <c r="G438" t="s">
        <v>2479</v>
      </c>
      <c r="H438" t="s">
        <v>2572</v>
      </c>
      <c r="I438" t="s">
        <v>4760</v>
      </c>
      <c r="J438">
        <v>1677</v>
      </c>
      <c r="K438" s="34" t="s">
        <v>9173</v>
      </c>
      <c r="M438" s="29" t="str">
        <f t="shared" si="30"/>
        <v>YES</v>
      </c>
      <c r="N438" s="9" t="str">
        <f t="shared" si="31"/>
        <v>YES</v>
      </c>
      <c r="O438" s="9">
        <f t="shared" si="32"/>
        <v>0.98893907555827631</v>
      </c>
      <c r="P438" s="9" t="str">
        <f t="shared" si="34"/>
        <v>YES</v>
      </c>
      <c r="Q438" s="9" t="s">
        <v>4658</v>
      </c>
      <c r="R438" s="30" t="s">
        <v>4658</v>
      </c>
      <c r="T438" t="s">
        <v>5447</v>
      </c>
      <c r="U438">
        <v>362</v>
      </c>
      <c r="V438" t="s">
        <v>2572</v>
      </c>
      <c r="W438">
        <v>4</v>
      </c>
      <c r="X438">
        <v>4</v>
      </c>
      <c r="Y438">
        <v>2</v>
      </c>
      <c r="Z438">
        <v>4</v>
      </c>
      <c r="AA438">
        <v>17506655.887600001</v>
      </c>
      <c r="AB438">
        <v>17433.813546500001</v>
      </c>
      <c r="AC438">
        <v>543107.60370800004</v>
      </c>
      <c r="AD438">
        <v>962994.09493799997</v>
      </c>
      <c r="AE438" t="s">
        <v>5448</v>
      </c>
      <c r="AF438" t="s">
        <v>2571</v>
      </c>
      <c r="AG438" t="s">
        <v>4723</v>
      </c>
      <c r="AH438" t="str">
        <f t="shared" si="33"/>
        <v>04013362</v>
      </c>
      <c r="AJ438" t="s">
        <v>4723</v>
      </c>
      <c r="AK438" t="s">
        <v>9173</v>
      </c>
      <c r="AL438" t="s">
        <v>5448</v>
      </c>
    </row>
    <row r="439" spans="1:38" x14ac:dyDescent="0.25">
      <c r="A439">
        <v>1042521</v>
      </c>
      <c r="B439">
        <v>1.254103</v>
      </c>
      <c r="C439" t="s">
        <v>6303</v>
      </c>
      <c r="D439" t="s">
        <v>4723</v>
      </c>
      <c r="E439" t="s">
        <v>4756</v>
      </c>
      <c r="F439" t="s">
        <v>6297</v>
      </c>
      <c r="G439" t="s">
        <v>1463</v>
      </c>
      <c r="H439" t="s">
        <v>6304</v>
      </c>
      <c r="I439" t="s">
        <v>4760</v>
      </c>
      <c r="J439">
        <v>2795</v>
      </c>
      <c r="K439" s="34" t="s">
        <v>9174</v>
      </c>
      <c r="M439" s="29" t="str">
        <f t="shared" si="30"/>
        <v>YES</v>
      </c>
      <c r="N439" s="9" t="str">
        <f t="shared" si="31"/>
        <v>YES</v>
      </c>
      <c r="O439" s="9">
        <f t="shared" si="32"/>
        <v>0.99845432267286383</v>
      </c>
      <c r="P439" s="9" t="str">
        <f t="shared" si="34"/>
        <v>YES</v>
      </c>
      <c r="Q439" s="9" t="s">
        <v>4658</v>
      </c>
      <c r="R439" s="30" t="s">
        <v>4658</v>
      </c>
      <c r="T439" t="s">
        <v>5449</v>
      </c>
      <c r="U439">
        <v>363</v>
      </c>
      <c r="V439" t="s">
        <v>6304</v>
      </c>
      <c r="W439">
        <v>4</v>
      </c>
      <c r="X439">
        <v>4</v>
      </c>
      <c r="Y439">
        <v>3</v>
      </c>
      <c r="Z439">
        <v>4</v>
      </c>
      <c r="AA439">
        <v>35016509.299699999</v>
      </c>
      <c r="AB439">
        <v>23852.365254</v>
      </c>
      <c r="AC439">
        <v>625032.98727799999</v>
      </c>
      <c r="AD439">
        <v>984243.85278900003</v>
      </c>
      <c r="AE439" t="s">
        <v>5450</v>
      </c>
      <c r="AF439" t="s">
        <v>6303</v>
      </c>
      <c r="AG439" t="s">
        <v>4723</v>
      </c>
      <c r="AH439" t="str">
        <f t="shared" si="33"/>
        <v>04013363</v>
      </c>
      <c r="AJ439" t="s">
        <v>4723</v>
      </c>
      <c r="AK439" t="s">
        <v>9174</v>
      </c>
      <c r="AL439" t="s">
        <v>5450</v>
      </c>
    </row>
    <row r="440" spans="1:38" x14ac:dyDescent="0.25">
      <c r="A440">
        <v>1206729</v>
      </c>
      <c r="B440">
        <v>0.37268200000000001</v>
      </c>
      <c r="C440" t="s">
        <v>1936</v>
      </c>
      <c r="D440" t="s">
        <v>4723</v>
      </c>
      <c r="E440" t="s">
        <v>4756</v>
      </c>
      <c r="F440" t="s">
        <v>1367</v>
      </c>
      <c r="G440" t="s">
        <v>1463</v>
      </c>
      <c r="H440" t="s">
        <v>1937</v>
      </c>
      <c r="I440" t="s">
        <v>4760</v>
      </c>
      <c r="J440">
        <v>4071</v>
      </c>
      <c r="K440" s="34" t="s">
        <v>9175</v>
      </c>
      <c r="M440" s="29" t="str">
        <f t="shared" si="30"/>
        <v>YES</v>
      </c>
      <c r="N440" s="9" t="str">
        <f t="shared" si="31"/>
        <v>YES</v>
      </c>
      <c r="O440" s="9">
        <f t="shared" si="32"/>
        <v>1.0089301914753854</v>
      </c>
      <c r="P440" s="9" t="str">
        <f t="shared" si="34"/>
        <v>YES</v>
      </c>
      <c r="Q440" s="9" t="s">
        <v>4658</v>
      </c>
      <c r="R440" s="30" t="s">
        <v>4658</v>
      </c>
      <c r="T440" t="s">
        <v>5451</v>
      </c>
      <c r="U440">
        <v>364</v>
      </c>
      <c r="V440" t="s">
        <v>1937</v>
      </c>
      <c r="W440">
        <v>4</v>
      </c>
      <c r="X440">
        <v>10</v>
      </c>
      <c r="Y440">
        <v>3</v>
      </c>
      <c r="Z440">
        <v>4</v>
      </c>
      <c r="AA440">
        <v>10297816.396600001</v>
      </c>
      <c r="AB440">
        <v>13113.913536599999</v>
      </c>
      <c r="AC440">
        <v>635690.23456300003</v>
      </c>
      <c r="AD440">
        <v>930139.14279299998</v>
      </c>
      <c r="AE440" t="s">
        <v>5452</v>
      </c>
      <c r="AF440" t="s">
        <v>1936</v>
      </c>
      <c r="AG440" t="s">
        <v>4723</v>
      </c>
      <c r="AH440" t="str">
        <f t="shared" si="33"/>
        <v>04013364</v>
      </c>
      <c r="AJ440" t="s">
        <v>4723</v>
      </c>
      <c r="AK440" t="s">
        <v>9175</v>
      </c>
      <c r="AL440" t="s">
        <v>5452</v>
      </c>
    </row>
    <row r="441" spans="1:38" x14ac:dyDescent="0.25">
      <c r="A441">
        <v>1190558</v>
      </c>
      <c r="B441">
        <v>270.48064599999998</v>
      </c>
      <c r="C441" t="s">
        <v>1436</v>
      </c>
      <c r="D441" t="s">
        <v>4723</v>
      </c>
      <c r="E441" t="s">
        <v>4756</v>
      </c>
      <c r="F441" t="s">
        <v>1437</v>
      </c>
      <c r="G441" t="s">
        <v>4758</v>
      </c>
      <c r="H441" t="s">
        <v>1438</v>
      </c>
      <c r="I441" t="s">
        <v>4760</v>
      </c>
      <c r="J441">
        <v>457</v>
      </c>
      <c r="K441" s="34" t="s">
        <v>9176</v>
      </c>
      <c r="M441" s="29" t="str">
        <f t="shared" si="30"/>
        <v>YES</v>
      </c>
      <c r="N441" s="9" t="str">
        <f t="shared" si="31"/>
        <v>YES</v>
      </c>
      <c r="O441" s="9">
        <f t="shared" si="32"/>
        <v>0.9977289627169218</v>
      </c>
      <c r="P441" s="9" t="str">
        <f t="shared" si="34"/>
        <v>YES</v>
      </c>
      <c r="Q441" s="9" t="s">
        <v>4658</v>
      </c>
      <c r="R441" s="30" t="s">
        <v>4658</v>
      </c>
      <c r="T441" t="s">
        <v>5453</v>
      </c>
      <c r="U441">
        <v>365</v>
      </c>
      <c r="V441" t="s">
        <v>1438</v>
      </c>
      <c r="W441">
        <v>5</v>
      </c>
      <c r="X441">
        <v>25</v>
      </c>
      <c r="Y441">
        <v>7</v>
      </c>
      <c r="Z441">
        <v>5</v>
      </c>
      <c r="AA441">
        <v>7557731531.5299997</v>
      </c>
      <c r="AB441">
        <v>363473.50093500002</v>
      </c>
      <c r="AC441">
        <v>305587.167059</v>
      </c>
      <c r="AD441">
        <v>880840.63480300002</v>
      </c>
      <c r="AE441" t="s">
        <v>5454</v>
      </c>
      <c r="AF441" t="s">
        <v>1436</v>
      </c>
      <c r="AG441" t="s">
        <v>4723</v>
      </c>
      <c r="AH441" t="str">
        <f t="shared" si="33"/>
        <v>04013365</v>
      </c>
      <c r="AJ441" t="s">
        <v>4723</v>
      </c>
      <c r="AK441" t="s">
        <v>9176</v>
      </c>
      <c r="AL441" t="s">
        <v>5454</v>
      </c>
    </row>
    <row r="442" spans="1:38" x14ac:dyDescent="0.25">
      <c r="A442">
        <v>83237</v>
      </c>
      <c r="B442">
        <v>1.524578</v>
      </c>
      <c r="C442" t="s">
        <v>2753</v>
      </c>
      <c r="D442" t="s">
        <v>4723</v>
      </c>
      <c r="E442" t="s">
        <v>4756</v>
      </c>
      <c r="F442" t="s">
        <v>1367</v>
      </c>
      <c r="G442" t="s">
        <v>1463</v>
      </c>
      <c r="H442" t="s">
        <v>2754</v>
      </c>
      <c r="I442" t="s">
        <v>4760</v>
      </c>
      <c r="J442">
        <v>4962</v>
      </c>
      <c r="K442" s="34" t="s">
        <v>9177</v>
      </c>
      <c r="M442" s="29" t="str">
        <f t="shared" si="30"/>
        <v>YES</v>
      </c>
      <c r="N442" s="9" t="str">
        <f t="shared" si="31"/>
        <v>YES</v>
      </c>
      <c r="O442" s="9">
        <f t="shared" si="32"/>
        <v>1.0011006567604455</v>
      </c>
      <c r="P442" s="9" t="str">
        <f t="shared" si="34"/>
        <v>YES</v>
      </c>
      <c r="Q442" s="9" t="s">
        <v>4658</v>
      </c>
      <c r="R442" s="30" t="s">
        <v>4658</v>
      </c>
      <c r="T442" t="s">
        <v>5455</v>
      </c>
      <c r="U442">
        <v>366</v>
      </c>
      <c r="V442" t="s">
        <v>2754</v>
      </c>
      <c r="W442">
        <v>5</v>
      </c>
      <c r="X442">
        <v>16</v>
      </c>
      <c r="Y442">
        <v>4</v>
      </c>
      <c r="Z442">
        <v>5</v>
      </c>
      <c r="AA442">
        <v>42456065.759400003</v>
      </c>
      <c r="AB442">
        <v>26688.457262700002</v>
      </c>
      <c r="AC442">
        <v>638852.033268</v>
      </c>
      <c r="AD442">
        <v>887841.954287</v>
      </c>
      <c r="AE442" t="s">
        <v>5456</v>
      </c>
      <c r="AF442" t="s">
        <v>2753</v>
      </c>
      <c r="AG442" t="s">
        <v>4723</v>
      </c>
      <c r="AH442" t="str">
        <f t="shared" si="33"/>
        <v>04013366</v>
      </c>
      <c r="AJ442" t="s">
        <v>4723</v>
      </c>
      <c r="AK442" t="s">
        <v>9177</v>
      </c>
      <c r="AL442" t="s">
        <v>5456</v>
      </c>
    </row>
    <row r="443" spans="1:38" x14ac:dyDescent="0.25">
      <c r="A443">
        <v>201543</v>
      </c>
      <c r="B443">
        <v>0.915493</v>
      </c>
      <c r="C443" t="s">
        <v>2840</v>
      </c>
      <c r="D443" t="s">
        <v>4723</v>
      </c>
      <c r="E443" t="s">
        <v>4756</v>
      </c>
      <c r="F443" t="s">
        <v>1367</v>
      </c>
      <c r="G443" t="s">
        <v>1463</v>
      </c>
      <c r="H443" t="s">
        <v>2841</v>
      </c>
      <c r="I443" t="s">
        <v>4760</v>
      </c>
      <c r="J443">
        <v>4278</v>
      </c>
      <c r="K443" s="34" t="s">
        <v>9178</v>
      </c>
      <c r="M443" s="29" t="str">
        <f t="shared" si="30"/>
        <v>YES</v>
      </c>
      <c r="N443" s="9" t="str">
        <f t="shared" si="31"/>
        <v>YES</v>
      </c>
      <c r="O443" s="9">
        <f t="shared" si="32"/>
        <v>1.0166138915106397</v>
      </c>
      <c r="P443" s="9" t="str">
        <f t="shared" si="34"/>
        <v>YES</v>
      </c>
      <c r="Q443" s="9" t="s">
        <v>4658</v>
      </c>
      <c r="R443" s="30" t="s">
        <v>4658</v>
      </c>
      <c r="T443" t="s">
        <v>5457</v>
      </c>
      <c r="U443">
        <v>367</v>
      </c>
      <c r="V443" t="s">
        <v>2841</v>
      </c>
      <c r="W443">
        <v>3</v>
      </c>
      <c r="X443">
        <v>7</v>
      </c>
      <c r="Y443">
        <v>3</v>
      </c>
      <c r="Z443">
        <v>3</v>
      </c>
      <c r="AA443">
        <v>25105381.958999999</v>
      </c>
      <c r="AB443">
        <v>20639.3285063</v>
      </c>
      <c r="AC443">
        <v>684005.45341900003</v>
      </c>
      <c r="AD443">
        <v>962979.55322600005</v>
      </c>
      <c r="AE443" t="s">
        <v>5458</v>
      </c>
      <c r="AF443" t="s">
        <v>2840</v>
      </c>
      <c r="AG443" t="s">
        <v>4723</v>
      </c>
      <c r="AH443" t="str">
        <f t="shared" si="33"/>
        <v>04013367</v>
      </c>
      <c r="AJ443" t="s">
        <v>4723</v>
      </c>
      <c r="AK443" t="s">
        <v>9178</v>
      </c>
      <c r="AL443" t="s">
        <v>5458</v>
      </c>
    </row>
    <row r="444" spans="1:38" x14ac:dyDescent="0.25">
      <c r="A444">
        <v>1239417</v>
      </c>
      <c r="B444">
        <v>39.929538999999998</v>
      </c>
      <c r="C444" t="s">
        <v>1454</v>
      </c>
      <c r="D444" t="s">
        <v>4723</v>
      </c>
      <c r="E444" t="s">
        <v>4756</v>
      </c>
      <c r="F444" t="s">
        <v>1437</v>
      </c>
      <c r="G444" t="s">
        <v>4758</v>
      </c>
      <c r="H444" t="s">
        <v>1455</v>
      </c>
      <c r="I444" t="s">
        <v>4760</v>
      </c>
      <c r="J444">
        <v>2057</v>
      </c>
      <c r="K444" s="34" t="s">
        <v>9179</v>
      </c>
      <c r="M444" s="29" t="str">
        <f t="shared" si="30"/>
        <v>YES</v>
      </c>
      <c r="N444" s="9" t="str">
        <f t="shared" si="31"/>
        <v>YES</v>
      </c>
      <c r="O444" s="9">
        <f t="shared" si="32"/>
        <v>0.993196722330147</v>
      </c>
      <c r="P444" s="9" t="str">
        <f t="shared" si="34"/>
        <v>YES</v>
      </c>
      <c r="Q444" s="9" t="s">
        <v>4658</v>
      </c>
      <c r="R444" s="30" t="s">
        <v>4658</v>
      </c>
      <c r="T444" t="s">
        <v>5459</v>
      </c>
      <c r="U444">
        <v>368</v>
      </c>
      <c r="V444" t="s">
        <v>1455</v>
      </c>
      <c r="W444">
        <v>4</v>
      </c>
      <c r="X444">
        <v>4</v>
      </c>
      <c r="Y444">
        <v>2</v>
      </c>
      <c r="Z444">
        <v>4</v>
      </c>
      <c r="AA444">
        <v>1120796751.5699999</v>
      </c>
      <c r="AB444">
        <v>177237.21837399999</v>
      </c>
      <c r="AC444">
        <v>460626.59526199999</v>
      </c>
      <c r="AD444">
        <v>878146.21599199995</v>
      </c>
      <c r="AE444" t="s">
        <v>5460</v>
      </c>
      <c r="AF444" t="s">
        <v>1454</v>
      </c>
      <c r="AG444" t="s">
        <v>4723</v>
      </c>
      <c r="AH444" t="str">
        <f t="shared" si="33"/>
        <v>04013368</v>
      </c>
      <c r="AJ444" t="s">
        <v>4723</v>
      </c>
      <c r="AK444" t="s">
        <v>9179</v>
      </c>
      <c r="AL444" t="s">
        <v>5460</v>
      </c>
    </row>
    <row r="445" spans="1:38" x14ac:dyDescent="0.25">
      <c r="A445">
        <v>83395</v>
      </c>
      <c r="B445">
        <v>0.37946099999999999</v>
      </c>
      <c r="C445" t="s">
        <v>6323</v>
      </c>
      <c r="D445" t="s">
        <v>4723</v>
      </c>
      <c r="E445" t="s">
        <v>4756</v>
      </c>
      <c r="F445" t="s">
        <v>1367</v>
      </c>
      <c r="G445" t="s">
        <v>1463</v>
      </c>
      <c r="H445" t="s">
        <v>6324</v>
      </c>
      <c r="I445" t="s">
        <v>4760</v>
      </c>
      <c r="J445">
        <v>2337</v>
      </c>
      <c r="K445" s="34" t="s">
        <v>9180</v>
      </c>
      <c r="M445" s="29" t="str">
        <f t="shared" si="30"/>
        <v>YES</v>
      </c>
      <c r="N445" s="9" t="str">
        <f t="shared" si="31"/>
        <v>YES</v>
      </c>
      <c r="O445" s="9">
        <f t="shared" si="32"/>
        <v>1.0002087755035109</v>
      </c>
      <c r="P445" s="9" t="str">
        <f t="shared" si="34"/>
        <v>YES</v>
      </c>
      <c r="Q445" s="9" t="s">
        <v>4658</v>
      </c>
      <c r="R445" s="30" t="s">
        <v>4658</v>
      </c>
      <c r="T445" t="s">
        <v>5461</v>
      </c>
      <c r="U445">
        <v>369</v>
      </c>
      <c r="V445" t="s">
        <v>6324</v>
      </c>
      <c r="W445">
        <v>3</v>
      </c>
      <c r="X445">
        <v>10</v>
      </c>
      <c r="Y445">
        <v>3</v>
      </c>
      <c r="Z445">
        <v>3</v>
      </c>
      <c r="AA445">
        <v>10576557.416300001</v>
      </c>
      <c r="AB445">
        <v>14316.124688</v>
      </c>
      <c r="AC445">
        <v>656342.874771</v>
      </c>
      <c r="AD445">
        <v>937672.32056400005</v>
      </c>
      <c r="AE445" t="s">
        <v>5462</v>
      </c>
      <c r="AF445" t="s">
        <v>6323</v>
      </c>
      <c r="AG445" t="s">
        <v>4723</v>
      </c>
      <c r="AH445" t="str">
        <f t="shared" si="33"/>
        <v>04013369</v>
      </c>
      <c r="AJ445" t="s">
        <v>4723</v>
      </c>
      <c r="AK445" t="s">
        <v>9180</v>
      </c>
      <c r="AL445" t="s">
        <v>5462</v>
      </c>
    </row>
    <row r="446" spans="1:38" x14ac:dyDescent="0.25">
      <c r="A446">
        <v>1206930</v>
      </c>
      <c r="B446">
        <v>1.3377030000000001</v>
      </c>
      <c r="C446" t="s">
        <v>3667</v>
      </c>
      <c r="D446" t="s">
        <v>4723</v>
      </c>
      <c r="E446" t="s">
        <v>4756</v>
      </c>
      <c r="F446" t="s">
        <v>1367</v>
      </c>
      <c r="G446" t="s">
        <v>4758</v>
      </c>
      <c r="H446" t="s">
        <v>3668</v>
      </c>
      <c r="I446" t="s">
        <v>4760</v>
      </c>
      <c r="J446">
        <v>7477</v>
      </c>
      <c r="K446" s="34" t="s">
        <v>9181</v>
      </c>
      <c r="M446" s="29" t="str">
        <f t="shared" si="30"/>
        <v>YES</v>
      </c>
      <c r="N446" s="9" t="str">
        <f t="shared" si="31"/>
        <v>YES</v>
      </c>
      <c r="O446" s="9">
        <f t="shared" si="32"/>
        <v>1.0547544390218571</v>
      </c>
      <c r="P446" s="9" t="str">
        <f t="shared" si="34"/>
        <v>NO</v>
      </c>
      <c r="Q446" s="9" t="s">
        <v>4658</v>
      </c>
      <c r="R446" s="30" t="s">
        <v>4658</v>
      </c>
      <c r="T446" t="s">
        <v>7515</v>
      </c>
      <c r="U446">
        <v>37</v>
      </c>
      <c r="V446" t="s">
        <v>3668</v>
      </c>
      <c r="W446">
        <v>5</v>
      </c>
      <c r="X446">
        <v>23</v>
      </c>
      <c r="Y446">
        <v>7</v>
      </c>
      <c r="Z446">
        <v>5</v>
      </c>
      <c r="AA446">
        <v>35357063.156599998</v>
      </c>
      <c r="AB446">
        <v>28664.520186999998</v>
      </c>
      <c r="AC446">
        <v>569358.95974199998</v>
      </c>
      <c r="AD446">
        <v>883549.256727</v>
      </c>
      <c r="AE446" t="s">
        <v>7516</v>
      </c>
      <c r="AF446" t="s">
        <v>3667</v>
      </c>
      <c r="AG446" t="s">
        <v>4723</v>
      </c>
      <c r="AH446" t="str">
        <f t="shared" si="33"/>
        <v>0401337</v>
      </c>
      <c r="AJ446" t="s">
        <v>4723</v>
      </c>
      <c r="AK446" t="s">
        <v>9181</v>
      </c>
      <c r="AL446" t="s">
        <v>7516</v>
      </c>
    </row>
    <row r="447" spans="1:38" x14ac:dyDescent="0.25">
      <c r="A447">
        <v>96492</v>
      </c>
      <c r="B447">
        <v>0.73201899999999998</v>
      </c>
      <c r="C447" t="s">
        <v>2759</v>
      </c>
      <c r="D447" t="s">
        <v>4723</v>
      </c>
      <c r="E447" t="s">
        <v>4756</v>
      </c>
      <c r="F447" t="s">
        <v>1367</v>
      </c>
      <c r="G447" t="s">
        <v>1463</v>
      </c>
      <c r="H447" t="s">
        <v>2760</v>
      </c>
      <c r="I447" t="s">
        <v>4760</v>
      </c>
      <c r="J447">
        <v>6111</v>
      </c>
      <c r="K447" s="34" t="s">
        <v>9182</v>
      </c>
      <c r="M447" s="29" t="str">
        <f t="shared" si="30"/>
        <v>YES</v>
      </c>
      <c r="N447" s="9" t="str">
        <f t="shared" si="31"/>
        <v>YES</v>
      </c>
      <c r="O447" s="9">
        <f t="shared" si="32"/>
        <v>0.99486405913497922</v>
      </c>
      <c r="P447" s="9" t="str">
        <f t="shared" si="34"/>
        <v>YES</v>
      </c>
      <c r="Q447" s="9" t="s">
        <v>4658</v>
      </c>
      <c r="R447" s="30" t="s">
        <v>4658</v>
      </c>
      <c r="T447" t="s">
        <v>5463</v>
      </c>
      <c r="U447">
        <v>370</v>
      </c>
      <c r="V447" t="s">
        <v>2760</v>
      </c>
      <c r="W447">
        <v>5</v>
      </c>
      <c r="X447">
        <v>14</v>
      </c>
      <c r="Y447">
        <v>4</v>
      </c>
      <c r="Z447">
        <v>5</v>
      </c>
      <c r="AA447">
        <v>20512871.384</v>
      </c>
      <c r="AB447">
        <v>18500.6948438</v>
      </c>
      <c r="AC447">
        <v>636144.41130599997</v>
      </c>
      <c r="AD447">
        <v>893754.16919299995</v>
      </c>
      <c r="AE447" t="s">
        <v>5464</v>
      </c>
      <c r="AF447" t="s">
        <v>2759</v>
      </c>
      <c r="AG447" t="s">
        <v>4723</v>
      </c>
      <c r="AH447" t="str">
        <f t="shared" si="33"/>
        <v>04013370</v>
      </c>
      <c r="AJ447" t="s">
        <v>4723</v>
      </c>
      <c r="AK447" t="s">
        <v>9182</v>
      </c>
      <c r="AL447" t="s">
        <v>5464</v>
      </c>
    </row>
    <row r="448" spans="1:38" x14ac:dyDescent="0.25">
      <c r="A448">
        <v>201604</v>
      </c>
      <c r="B448">
        <v>0.37826100000000001</v>
      </c>
      <c r="C448" t="s">
        <v>2104</v>
      </c>
      <c r="D448" t="s">
        <v>4723</v>
      </c>
      <c r="E448" t="s">
        <v>4756</v>
      </c>
      <c r="F448" t="s">
        <v>1367</v>
      </c>
      <c r="G448" t="s">
        <v>1463</v>
      </c>
      <c r="H448" t="s">
        <v>2105</v>
      </c>
      <c r="I448" t="s">
        <v>4760</v>
      </c>
      <c r="J448">
        <v>2410</v>
      </c>
      <c r="K448" s="34" t="s">
        <v>9183</v>
      </c>
      <c r="M448" s="29" t="str">
        <f t="shared" si="30"/>
        <v>YES</v>
      </c>
      <c r="N448" s="9" t="str">
        <f t="shared" si="31"/>
        <v>YES</v>
      </c>
      <c r="O448" s="9">
        <f t="shared" si="32"/>
        <v>0.99836808900482699</v>
      </c>
      <c r="P448" s="9" t="str">
        <f t="shared" si="34"/>
        <v>YES</v>
      </c>
      <c r="Q448" s="9" t="s">
        <v>4658</v>
      </c>
      <c r="R448" s="30" t="s">
        <v>4658</v>
      </c>
      <c r="T448" t="s">
        <v>5465</v>
      </c>
      <c r="U448">
        <v>371</v>
      </c>
      <c r="V448" t="s">
        <v>2105</v>
      </c>
      <c r="W448">
        <v>3</v>
      </c>
      <c r="X448">
        <v>15</v>
      </c>
      <c r="Y448">
        <v>4</v>
      </c>
      <c r="Z448">
        <v>3</v>
      </c>
      <c r="AA448">
        <v>10562548.601600001</v>
      </c>
      <c r="AB448">
        <v>13543.488044</v>
      </c>
      <c r="AC448">
        <v>648618.16358699999</v>
      </c>
      <c r="AD448">
        <v>911560.09721799998</v>
      </c>
      <c r="AE448" t="s">
        <v>5466</v>
      </c>
      <c r="AF448" t="s">
        <v>2104</v>
      </c>
      <c r="AG448" t="s">
        <v>4723</v>
      </c>
      <c r="AH448" t="str">
        <f t="shared" si="33"/>
        <v>04013371</v>
      </c>
      <c r="AJ448" t="s">
        <v>4723</v>
      </c>
      <c r="AK448" t="s">
        <v>9183</v>
      </c>
      <c r="AL448" t="s">
        <v>5466</v>
      </c>
    </row>
    <row r="449" spans="1:38" x14ac:dyDescent="0.25">
      <c r="A449">
        <v>207654</v>
      </c>
      <c r="B449">
        <v>0.192773</v>
      </c>
      <c r="C449" t="s">
        <v>2190</v>
      </c>
      <c r="D449" t="s">
        <v>4723</v>
      </c>
      <c r="E449" t="s">
        <v>4756</v>
      </c>
      <c r="F449" t="s">
        <v>1367</v>
      </c>
      <c r="G449" t="s">
        <v>1463</v>
      </c>
      <c r="H449" t="s">
        <v>2191</v>
      </c>
      <c r="I449" t="s">
        <v>4760</v>
      </c>
      <c r="J449">
        <v>1186</v>
      </c>
      <c r="K449" s="34" t="s">
        <v>9184</v>
      </c>
      <c r="M449" s="29" t="str">
        <f t="shared" si="30"/>
        <v>YES</v>
      </c>
      <c r="N449" s="9" t="str">
        <f t="shared" si="31"/>
        <v>YES</v>
      </c>
      <c r="O449" s="9">
        <f t="shared" si="32"/>
        <v>1.0015523291637414</v>
      </c>
      <c r="P449" s="9" t="str">
        <f t="shared" si="34"/>
        <v>YES</v>
      </c>
      <c r="Q449" s="9" t="s">
        <v>4658</v>
      </c>
      <c r="R449" s="30" t="s">
        <v>4658</v>
      </c>
      <c r="T449" t="s">
        <v>5467</v>
      </c>
      <c r="U449">
        <v>372</v>
      </c>
      <c r="V449" t="s">
        <v>2191</v>
      </c>
      <c r="W449">
        <v>3</v>
      </c>
      <c r="X449">
        <v>15</v>
      </c>
      <c r="Y449">
        <v>3</v>
      </c>
      <c r="Z449">
        <v>3</v>
      </c>
      <c r="AA449">
        <v>5365873.2017400004</v>
      </c>
      <c r="AB449">
        <v>10827.582668999999</v>
      </c>
      <c r="AC449">
        <v>663331.50530399999</v>
      </c>
      <c r="AD449">
        <v>908229.08795900003</v>
      </c>
      <c r="AE449" t="s">
        <v>5468</v>
      </c>
      <c r="AF449" t="s">
        <v>2190</v>
      </c>
      <c r="AG449" t="s">
        <v>4723</v>
      </c>
      <c r="AH449" t="str">
        <f t="shared" si="33"/>
        <v>04013372</v>
      </c>
      <c r="AJ449" t="s">
        <v>4723</v>
      </c>
      <c r="AK449" t="s">
        <v>9184</v>
      </c>
      <c r="AL449" t="s">
        <v>5468</v>
      </c>
    </row>
    <row r="450" spans="1:38" x14ac:dyDescent="0.25">
      <c r="A450">
        <v>230024</v>
      </c>
      <c r="B450">
        <v>0.27827200000000002</v>
      </c>
      <c r="C450" t="s">
        <v>3460</v>
      </c>
      <c r="D450" t="s">
        <v>4723</v>
      </c>
      <c r="E450" t="s">
        <v>4756</v>
      </c>
      <c r="F450" t="s">
        <v>1367</v>
      </c>
      <c r="G450" t="s">
        <v>1463</v>
      </c>
      <c r="H450" t="s">
        <v>3461</v>
      </c>
      <c r="I450" t="s">
        <v>4760</v>
      </c>
      <c r="J450">
        <v>3559</v>
      </c>
      <c r="K450" s="34" t="s">
        <v>9185</v>
      </c>
      <c r="M450" s="29" t="str">
        <f t="shared" si="30"/>
        <v>YES</v>
      </c>
      <c r="N450" s="9" t="str">
        <f t="shared" si="31"/>
        <v>YES</v>
      </c>
      <c r="O450" s="9">
        <f t="shared" si="32"/>
        <v>0.99643525697469704</v>
      </c>
      <c r="P450" s="9" t="str">
        <f t="shared" si="34"/>
        <v>YES</v>
      </c>
      <c r="Q450" s="9" t="s">
        <v>4658</v>
      </c>
      <c r="R450" s="30" t="s">
        <v>4658</v>
      </c>
      <c r="T450" t="s">
        <v>5469</v>
      </c>
      <c r="U450">
        <v>373</v>
      </c>
      <c r="V450" t="s">
        <v>3461</v>
      </c>
      <c r="W450">
        <v>5</v>
      </c>
      <c r="X450">
        <v>13</v>
      </c>
      <c r="Y450">
        <v>4</v>
      </c>
      <c r="Z450">
        <v>5</v>
      </c>
      <c r="AA450">
        <v>7785531.5440699998</v>
      </c>
      <c r="AB450">
        <v>13873.7020591</v>
      </c>
      <c r="AC450">
        <v>609861.72324199998</v>
      </c>
      <c r="AD450">
        <v>908410.76559800003</v>
      </c>
      <c r="AE450" t="s">
        <v>5470</v>
      </c>
      <c r="AF450" t="s">
        <v>3460</v>
      </c>
      <c r="AG450" t="s">
        <v>4723</v>
      </c>
      <c r="AH450" t="str">
        <f t="shared" si="33"/>
        <v>04013373</v>
      </c>
      <c r="AJ450" t="s">
        <v>4723</v>
      </c>
      <c r="AK450" t="s">
        <v>9185</v>
      </c>
      <c r="AL450" t="s">
        <v>5470</v>
      </c>
    </row>
    <row r="451" spans="1:38" x14ac:dyDescent="0.25">
      <c r="A451">
        <v>153584</v>
      </c>
      <c r="B451">
        <v>0.293879</v>
      </c>
      <c r="C451" t="s">
        <v>6381</v>
      </c>
      <c r="D451" t="s">
        <v>4723</v>
      </c>
      <c r="E451" t="s">
        <v>4756</v>
      </c>
      <c r="F451" t="s">
        <v>1367</v>
      </c>
      <c r="G451" t="s">
        <v>1463</v>
      </c>
      <c r="H451" t="s">
        <v>6382</v>
      </c>
      <c r="I451" t="s">
        <v>4760</v>
      </c>
      <c r="J451">
        <v>2670</v>
      </c>
      <c r="K451" s="34" t="s">
        <v>9186</v>
      </c>
      <c r="M451" s="29" t="str">
        <f t="shared" ref="M451:M514" si="35">IF(C451=AH451,"YES","NO")</f>
        <v>YES</v>
      </c>
      <c r="N451" s="9" t="str">
        <f t="shared" ref="N451:N514" si="36">IF(H451=V451,"YES","NO")</f>
        <v>YES</v>
      </c>
      <c r="O451" s="9">
        <f t="shared" ref="O451:O514" si="37">(B451*(5280*5280))/AA451</f>
        <v>1.000814387840651</v>
      </c>
      <c r="P451" s="9" t="str">
        <f t="shared" si="34"/>
        <v>YES</v>
      </c>
      <c r="Q451" s="9" t="s">
        <v>4658</v>
      </c>
      <c r="R451" s="30" t="s">
        <v>4658</v>
      </c>
      <c r="T451" t="s">
        <v>5471</v>
      </c>
      <c r="U451">
        <v>374</v>
      </c>
      <c r="V451" t="s">
        <v>6382</v>
      </c>
      <c r="W451">
        <v>4</v>
      </c>
      <c r="X451">
        <v>6</v>
      </c>
      <c r="Y451">
        <v>3</v>
      </c>
      <c r="Z451">
        <v>4</v>
      </c>
      <c r="AA451">
        <v>8186209.5640700003</v>
      </c>
      <c r="AB451">
        <v>11632.633011399999</v>
      </c>
      <c r="AC451">
        <v>635199.18123800005</v>
      </c>
      <c r="AD451">
        <v>961672.85144400003</v>
      </c>
      <c r="AE451" t="s">
        <v>5472</v>
      </c>
      <c r="AF451" t="s">
        <v>6381</v>
      </c>
      <c r="AG451" t="s">
        <v>4723</v>
      </c>
      <c r="AH451" t="str">
        <f t="shared" ref="AH451:AH514" si="38">CONCATENATE(AG451,U451)</f>
        <v>04013374</v>
      </c>
      <c r="AJ451" t="s">
        <v>4723</v>
      </c>
      <c r="AK451" t="s">
        <v>9186</v>
      </c>
      <c r="AL451" t="s">
        <v>5472</v>
      </c>
    </row>
    <row r="452" spans="1:38" x14ac:dyDescent="0.25">
      <c r="A452">
        <v>1197090</v>
      </c>
      <c r="B452">
        <v>0.75361999999999996</v>
      </c>
      <c r="C452" t="s">
        <v>3880</v>
      </c>
      <c r="D452" t="s">
        <v>4723</v>
      </c>
      <c r="E452" t="s">
        <v>4756</v>
      </c>
      <c r="F452" t="s">
        <v>1367</v>
      </c>
      <c r="G452" t="s">
        <v>1463</v>
      </c>
      <c r="H452" t="s">
        <v>3881</v>
      </c>
      <c r="I452" t="s">
        <v>4760</v>
      </c>
      <c r="J452">
        <v>3715</v>
      </c>
      <c r="K452" s="34" t="s">
        <v>9187</v>
      </c>
      <c r="M452" s="29" t="str">
        <f t="shared" si="35"/>
        <v>YES</v>
      </c>
      <c r="N452" s="9" t="str">
        <f t="shared" si="36"/>
        <v>YES</v>
      </c>
      <c r="O452" s="9">
        <f t="shared" si="37"/>
        <v>1.0051403039240543</v>
      </c>
      <c r="P452" s="9" t="str">
        <f t="shared" ref="P452:P515" si="39">IF(O452&gt;0.970001,IF(O452&lt;1.02999,"YES","NO"),"NO")</f>
        <v>YES</v>
      </c>
      <c r="Q452" s="9" t="s">
        <v>4658</v>
      </c>
      <c r="R452" s="30" t="s">
        <v>4658</v>
      </c>
      <c r="T452" t="s">
        <v>5473</v>
      </c>
      <c r="U452">
        <v>375</v>
      </c>
      <c r="V452" t="s">
        <v>3881</v>
      </c>
      <c r="W452">
        <v>5</v>
      </c>
      <c r="X452">
        <v>16</v>
      </c>
      <c r="Y452">
        <v>4</v>
      </c>
      <c r="Z452">
        <v>5</v>
      </c>
      <c r="AA452">
        <v>20902275.7579</v>
      </c>
      <c r="AB452">
        <v>21305.5470676</v>
      </c>
      <c r="AC452">
        <v>664054.209745</v>
      </c>
      <c r="AD452">
        <v>869000.52625999996</v>
      </c>
      <c r="AE452" t="s">
        <v>5474</v>
      </c>
      <c r="AF452" t="s">
        <v>3880</v>
      </c>
      <c r="AG452" t="s">
        <v>4723</v>
      </c>
      <c r="AH452" t="str">
        <f t="shared" si="38"/>
        <v>04013375</v>
      </c>
      <c r="AJ452" t="s">
        <v>4723</v>
      </c>
      <c r="AK452" t="s">
        <v>9187</v>
      </c>
      <c r="AL452" t="s">
        <v>5474</v>
      </c>
    </row>
    <row r="453" spans="1:38" x14ac:dyDescent="0.25">
      <c r="A453">
        <v>215598</v>
      </c>
      <c r="B453">
        <v>149.18620999999999</v>
      </c>
      <c r="C453" t="s">
        <v>1448</v>
      </c>
      <c r="D453" t="s">
        <v>4723</v>
      </c>
      <c r="E453" t="s">
        <v>4756</v>
      </c>
      <c r="F453" t="s">
        <v>1446</v>
      </c>
      <c r="G453" t="s">
        <v>4758</v>
      </c>
      <c r="H453" t="s">
        <v>1449</v>
      </c>
      <c r="I453" t="s">
        <v>4760</v>
      </c>
      <c r="J453">
        <v>151</v>
      </c>
      <c r="K453" s="34" t="s">
        <v>9188</v>
      </c>
      <c r="M453" s="29" t="str">
        <f t="shared" si="35"/>
        <v>YES</v>
      </c>
      <c r="N453" s="9" t="str">
        <f t="shared" si="36"/>
        <v>YES</v>
      </c>
      <c r="O453" s="9">
        <f t="shared" si="37"/>
        <v>1.0001887268302163</v>
      </c>
      <c r="P453" s="9" t="str">
        <f t="shared" si="39"/>
        <v>YES</v>
      </c>
      <c r="Q453" s="9" t="s">
        <v>4658</v>
      </c>
      <c r="R453" s="30" t="s">
        <v>4658</v>
      </c>
      <c r="T453" t="s">
        <v>5475</v>
      </c>
      <c r="U453">
        <v>376</v>
      </c>
      <c r="V453" t="s">
        <v>1449</v>
      </c>
      <c r="W453">
        <v>5</v>
      </c>
      <c r="X453">
        <v>25</v>
      </c>
      <c r="Y453">
        <v>7</v>
      </c>
      <c r="Z453">
        <v>5</v>
      </c>
      <c r="AA453">
        <v>4158288056.3400002</v>
      </c>
      <c r="AB453">
        <v>324465.64408</v>
      </c>
      <c r="AC453">
        <v>559600.79657100001</v>
      </c>
      <c r="AD453">
        <v>566980.99180299998</v>
      </c>
      <c r="AE453" t="s">
        <v>5476</v>
      </c>
      <c r="AF453" t="s">
        <v>1448</v>
      </c>
      <c r="AG453" t="s">
        <v>4723</v>
      </c>
      <c r="AH453" t="str">
        <f t="shared" si="38"/>
        <v>04013376</v>
      </c>
      <c r="AJ453" t="s">
        <v>4723</v>
      </c>
      <c r="AK453" t="s">
        <v>9188</v>
      </c>
      <c r="AL453" t="s">
        <v>5476</v>
      </c>
    </row>
    <row r="454" spans="1:38" x14ac:dyDescent="0.25">
      <c r="A454">
        <v>83332</v>
      </c>
      <c r="B454">
        <v>0.98260700000000001</v>
      </c>
      <c r="C454" t="s">
        <v>3770</v>
      </c>
      <c r="D454" t="s">
        <v>4723</v>
      </c>
      <c r="E454" t="s">
        <v>4756</v>
      </c>
      <c r="F454" t="s">
        <v>1367</v>
      </c>
      <c r="G454" t="s">
        <v>3738</v>
      </c>
      <c r="H454" t="s">
        <v>3771</v>
      </c>
      <c r="I454" t="s">
        <v>4760</v>
      </c>
      <c r="J454">
        <v>4806</v>
      </c>
      <c r="K454" s="34" t="s">
        <v>9189</v>
      </c>
      <c r="M454" s="29" t="str">
        <f t="shared" si="35"/>
        <v>YES</v>
      </c>
      <c r="N454" s="9" t="str">
        <f t="shared" si="36"/>
        <v>YES</v>
      </c>
      <c r="O454" s="9">
        <f t="shared" si="37"/>
        <v>0.99231093832148687</v>
      </c>
      <c r="P454" s="9" t="str">
        <f t="shared" si="39"/>
        <v>YES</v>
      </c>
      <c r="Q454" s="9" t="s">
        <v>4658</v>
      </c>
      <c r="R454" s="30" t="s">
        <v>4658</v>
      </c>
      <c r="T454" t="s">
        <v>5477</v>
      </c>
      <c r="U454">
        <v>377</v>
      </c>
      <c r="V454" t="s">
        <v>3771</v>
      </c>
      <c r="W454">
        <v>2</v>
      </c>
      <c r="X454">
        <v>22</v>
      </c>
      <c r="Y454">
        <v>6</v>
      </c>
      <c r="Z454">
        <v>2</v>
      </c>
      <c r="AA454">
        <v>27605773.483800001</v>
      </c>
      <c r="AB454">
        <v>20993.514262000001</v>
      </c>
      <c r="AC454">
        <v>767376.53370200004</v>
      </c>
      <c r="AD454">
        <v>857765.29666400002</v>
      </c>
      <c r="AE454" t="s">
        <v>5478</v>
      </c>
      <c r="AF454" t="s">
        <v>3770</v>
      </c>
      <c r="AG454" t="s">
        <v>4723</v>
      </c>
      <c r="AH454" t="str">
        <f t="shared" si="38"/>
        <v>04013377</v>
      </c>
      <c r="AJ454" t="s">
        <v>4723</v>
      </c>
      <c r="AK454" t="s">
        <v>9189</v>
      </c>
      <c r="AL454" t="s">
        <v>5478</v>
      </c>
    </row>
    <row r="455" spans="1:38" x14ac:dyDescent="0.25">
      <c r="A455">
        <v>303727</v>
      </c>
      <c r="B455">
        <v>2.9512659999999999</v>
      </c>
      <c r="C455" t="s">
        <v>3758</v>
      </c>
      <c r="D455" t="s">
        <v>4723</v>
      </c>
      <c r="E455" t="s">
        <v>4756</v>
      </c>
      <c r="F455" t="s">
        <v>2297</v>
      </c>
      <c r="G455" t="s">
        <v>4758</v>
      </c>
      <c r="H455" t="s">
        <v>3759</v>
      </c>
      <c r="I455" t="s">
        <v>4760</v>
      </c>
      <c r="J455">
        <v>8532</v>
      </c>
      <c r="K455" s="34" t="s">
        <v>9190</v>
      </c>
      <c r="M455" s="29" t="str">
        <f t="shared" si="35"/>
        <v>YES</v>
      </c>
      <c r="N455" s="9" t="str">
        <f t="shared" si="36"/>
        <v>YES</v>
      </c>
      <c r="O455" s="9">
        <f t="shared" si="37"/>
        <v>0.99393681876717399</v>
      </c>
      <c r="P455" s="9" t="str">
        <f t="shared" si="39"/>
        <v>YES</v>
      </c>
      <c r="Q455" s="9" t="s">
        <v>4658</v>
      </c>
      <c r="R455" s="30" t="s">
        <v>4658</v>
      </c>
      <c r="T455" t="s">
        <v>5479</v>
      </c>
      <c r="U455">
        <v>378</v>
      </c>
      <c r="V455" t="s">
        <v>3759</v>
      </c>
      <c r="W455">
        <v>1</v>
      </c>
      <c r="X455">
        <v>22</v>
      </c>
      <c r="Y455">
        <v>6</v>
      </c>
      <c r="Z455">
        <v>1</v>
      </c>
      <c r="AA455">
        <v>82778474.950200006</v>
      </c>
      <c r="AB455">
        <v>41812.854108300002</v>
      </c>
      <c r="AC455">
        <v>762335.93772199994</v>
      </c>
      <c r="AD455">
        <v>836629.38877399999</v>
      </c>
      <c r="AE455" t="s">
        <v>5480</v>
      </c>
      <c r="AF455" t="s">
        <v>3758</v>
      </c>
      <c r="AG455" t="s">
        <v>4723</v>
      </c>
      <c r="AH455" t="str">
        <f t="shared" si="38"/>
        <v>04013378</v>
      </c>
      <c r="AJ455" t="s">
        <v>4723</v>
      </c>
      <c r="AK455" t="s">
        <v>9190</v>
      </c>
      <c r="AL455" t="s">
        <v>5480</v>
      </c>
    </row>
    <row r="456" spans="1:38" x14ac:dyDescent="0.25">
      <c r="A456">
        <v>303609</v>
      </c>
      <c r="B456">
        <v>0.86585100000000004</v>
      </c>
      <c r="C456" t="s">
        <v>2519</v>
      </c>
      <c r="D456" t="s">
        <v>4723</v>
      </c>
      <c r="E456" t="s">
        <v>4756</v>
      </c>
      <c r="F456" t="s">
        <v>2450</v>
      </c>
      <c r="G456" t="s">
        <v>2505</v>
      </c>
      <c r="H456" t="s">
        <v>2520</v>
      </c>
      <c r="I456" t="s">
        <v>4760</v>
      </c>
      <c r="J456">
        <v>1463</v>
      </c>
      <c r="K456" s="34" t="s">
        <v>9191</v>
      </c>
      <c r="M456" s="29" t="str">
        <f t="shared" si="35"/>
        <v>YES</v>
      </c>
      <c r="N456" s="9" t="str">
        <f t="shared" si="36"/>
        <v>YES</v>
      </c>
      <c r="O456" s="9">
        <f t="shared" si="37"/>
        <v>1.0007420087414494</v>
      </c>
      <c r="P456" s="9" t="str">
        <f t="shared" si="39"/>
        <v>YES</v>
      </c>
      <c r="Q456" s="9" t="s">
        <v>4658</v>
      </c>
      <c r="R456" s="30" t="s">
        <v>4658</v>
      </c>
      <c r="T456" t="s">
        <v>5481</v>
      </c>
      <c r="U456">
        <v>379</v>
      </c>
      <c r="V456" t="s">
        <v>2520</v>
      </c>
      <c r="W456">
        <v>4</v>
      </c>
      <c r="X456">
        <v>4</v>
      </c>
      <c r="Y456">
        <v>2</v>
      </c>
      <c r="Z456">
        <v>4</v>
      </c>
      <c r="AA456">
        <v>24120642.790600002</v>
      </c>
      <c r="AB456">
        <v>19375.315891499999</v>
      </c>
      <c r="AC456">
        <v>568543.84503099998</v>
      </c>
      <c r="AD456">
        <v>969305.75881699997</v>
      </c>
      <c r="AE456" t="s">
        <v>5482</v>
      </c>
      <c r="AF456" t="s">
        <v>2519</v>
      </c>
      <c r="AG456" t="s">
        <v>4723</v>
      </c>
      <c r="AH456" t="str">
        <f t="shared" si="38"/>
        <v>04013379</v>
      </c>
      <c r="AJ456" t="s">
        <v>4723</v>
      </c>
      <c r="AK456" t="s">
        <v>9191</v>
      </c>
      <c r="AL456" t="s">
        <v>5482</v>
      </c>
    </row>
    <row r="457" spans="1:38" x14ac:dyDescent="0.25">
      <c r="A457">
        <v>1054207</v>
      </c>
      <c r="B457">
        <v>0.25285099999999999</v>
      </c>
      <c r="C457" t="s">
        <v>2245</v>
      </c>
      <c r="D457" t="s">
        <v>4723</v>
      </c>
      <c r="E457" t="s">
        <v>4756</v>
      </c>
      <c r="F457" t="s">
        <v>1367</v>
      </c>
      <c r="G457" t="s">
        <v>1463</v>
      </c>
      <c r="H457" t="s">
        <v>2246</v>
      </c>
      <c r="I457" t="s">
        <v>4760</v>
      </c>
      <c r="J457">
        <v>2304</v>
      </c>
      <c r="K457" s="34" t="s">
        <v>9192</v>
      </c>
      <c r="M457" s="29" t="str">
        <f t="shared" si="35"/>
        <v>YES</v>
      </c>
      <c r="N457" s="9" t="str">
        <f t="shared" si="36"/>
        <v>YES</v>
      </c>
      <c r="O457" s="9">
        <f t="shared" si="37"/>
        <v>1.0052068710999627</v>
      </c>
      <c r="P457" s="9" t="str">
        <f t="shared" si="39"/>
        <v>YES</v>
      </c>
      <c r="Q457" s="9" t="s">
        <v>4658</v>
      </c>
      <c r="R457" s="30" t="s">
        <v>4658</v>
      </c>
      <c r="T457" t="s">
        <v>7517</v>
      </c>
      <c r="U457">
        <v>38</v>
      </c>
      <c r="V457" t="s">
        <v>2246</v>
      </c>
      <c r="W457">
        <v>3</v>
      </c>
      <c r="X457">
        <v>14</v>
      </c>
      <c r="Y457">
        <v>4</v>
      </c>
      <c r="Z457">
        <v>3</v>
      </c>
      <c r="AA457">
        <v>7012567.7818799997</v>
      </c>
      <c r="AB457">
        <v>12928.1303176</v>
      </c>
      <c r="AC457">
        <v>680484.22141700005</v>
      </c>
      <c r="AD457">
        <v>894282.16171899997</v>
      </c>
      <c r="AE457" t="s">
        <v>7518</v>
      </c>
      <c r="AF457" t="s">
        <v>2245</v>
      </c>
      <c r="AG457" t="s">
        <v>4723</v>
      </c>
      <c r="AH457" t="str">
        <f t="shared" si="38"/>
        <v>0401338</v>
      </c>
      <c r="AJ457" t="s">
        <v>4723</v>
      </c>
      <c r="AK457" t="s">
        <v>9192</v>
      </c>
      <c r="AL457" t="s">
        <v>7518</v>
      </c>
    </row>
    <row r="458" spans="1:38" x14ac:dyDescent="0.25">
      <c r="A458">
        <v>238394</v>
      </c>
      <c r="B458">
        <v>0.50106799999999996</v>
      </c>
      <c r="C458" t="s">
        <v>1497</v>
      </c>
      <c r="D458" t="s">
        <v>4723</v>
      </c>
      <c r="E458" t="s">
        <v>4756</v>
      </c>
      <c r="F458" t="s">
        <v>1367</v>
      </c>
      <c r="G458" t="s">
        <v>1463</v>
      </c>
      <c r="H458" t="s">
        <v>1498</v>
      </c>
      <c r="I458" t="s">
        <v>4760</v>
      </c>
      <c r="J458">
        <v>2099</v>
      </c>
      <c r="K458" s="34" t="s">
        <v>9193</v>
      </c>
      <c r="M458" s="29" t="str">
        <f t="shared" si="35"/>
        <v>YES</v>
      </c>
      <c r="N458" s="9" t="str">
        <f t="shared" si="36"/>
        <v>YES</v>
      </c>
      <c r="O458" s="9">
        <f t="shared" si="37"/>
        <v>0.99898993967593086</v>
      </c>
      <c r="P458" s="9" t="str">
        <f t="shared" si="39"/>
        <v>YES</v>
      </c>
      <c r="Q458" s="9" t="s">
        <v>4658</v>
      </c>
      <c r="R458" s="30" t="s">
        <v>4658</v>
      </c>
      <c r="T458" t="s">
        <v>5483</v>
      </c>
      <c r="U458">
        <v>380</v>
      </c>
      <c r="V458" t="s">
        <v>1498</v>
      </c>
      <c r="W458">
        <v>3</v>
      </c>
      <c r="X458">
        <v>7</v>
      </c>
      <c r="Y458">
        <v>3</v>
      </c>
      <c r="Z458">
        <v>3</v>
      </c>
      <c r="AA458">
        <v>13983097.9036</v>
      </c>
      <c r="AB458">
        <v>15877.7770439</v>
      </c>
      <c r="AC458">
        <v>684015.01656000002</v>
      </c>
      <c r="AD458">
        <v>951362.54388899996</v>
      </c>
      <c r="AE458" t="s">
        <v>5484</v>
      </c>
      <c r="AF458" t="s">
        <v>1497</v>
      </c>
      <c r="AG458" t="s">
        <v>4723</v>
      </c>
      <c r="AH458" t="str">
        <f t="shared" si="38"/>
        <v>04013380</v>
      </c>
      <c r="AJ458" t="s">
        <v>4723</v>
      </c>
      <c r="AK458" t="s">
        <v>9193</v>
      </c>
      <c r="AL458" t="s">
        <v>5484</v>
      </c>
    </row>
    <row r="459" spans="1:38" x14ac:dyDescent="0.25">
      <c r="A459">
        <v>1219881</v>
      </c>
      <c r="B459">
        <v>0.54493100000000005</v>
      </c>
      <c r="C459" t="s">
        <v>1487</v>
      </c>
      <c r="D459" t="s">
        <v>4723</v>
      </c>
      <c r="E459" t="s">
        <v>4756</v>
      </c>
      <c r="F459" t="s">
        <v>1367</v>
      </c>
      <c r="G459" t="s">
        <v>1463</v>
      </c>
      <c r="H459" t="s">
        <v>1488</v>
      </c>
      <c r="I459" t="s">
        <v>4760</v>
      </c>
      <c r="J459">
        <v>2488</v>
      </c>
      <c r="K459" s="34" t="s">
        <v>9194</v>
      </c>
      <c r="M459" s="29" t="str">
        <f t="shared" si="35"/>
        <v>YES</v>
      </c>
      <c r="N459" s="9" t="str">
        <f t="shared" si="36"/>
        <v>YES</v>
      </c>
      <c r="O459" s="9">
        <f t="shared" si="37"/>
        <v>1.0023692498036514</v>
      </c>
      <c r="P459" s="9" t="str">
        <f t="shared" si="39"/>
        <v>YES</v>
      </c>
      <c r="Q459" s="9" t="s">
        <v>4658</v>
      </c>
      <c r="R459" s="30" t="s">
        <v>4658</v>
      </c>
      <c r="T459" t="s">
        <v>5485</v>
      </c>
      <c r="U459">
        <v>381</v>
      </c>
      <c r="V459" t="s">
        <v>1488</v>
      </c>
      <c r="W459">
        <v>3</v>
      </c>
      <c r="X459">
        <v>7</v>
      </c>
      <c r="Y459">
        <v>3</v>
      </c>
      <c r="Z459">
        <v>3</v>
      </c>
      <c r="AA459">
        <v>15155896.2861</v>
      </c>
      <c r="AB459">
        <v>16314.8889335</v>
      </c>
      <c r="AC459">
        <v>677290.76685999997</v>
      </c>
      <c r="AD459">
        <v>952781.60025799996</v>
      </c>
      <c r="AE459" t="s">
        <v>5486</v>
      </c>
      <c r="AF459" t="s">
        <v>1487</v>
      </c>
      <c r="AG459" t="s">
        <v>4723</v>
      </c>
      <c r="AH459" t="str">
        <f t="shared" si="38"/>
        <v>04013381</v>
      </c>
      <c r="AJ459" t="s">
        <v>4723</v>
      </c>
      <c r="AK459" t="s">
        <v>9194</v>
      </c>
      <c r="AL459" t="s">
        <v>5486</v>
      </c>
    </row>
    <row r="460" spans="1:38" x14ac:dyDescent="0.25">
      <c r="A460">
        <v>1219784</v>
      </c>
      <c r="B460">
        <v>2.3465090000000002</v>
      </c>
      <c r="C460" t="s">
        <v>2719</v>
      </c>
      <c r="D460" t="s">
        <v>4723</v>
      </c>
      <c r="E460" t="s">
        <v>4756</v>
      </c>
      <c r="F460" t="s">
        <v>1367</v>
      </c>
      <c r="G460" t="s">
        <v>1463</v>
      </c>
      <c r="H460" t="s">
        <v>2720</v>
      </c>
      <c r="I460" t="s">
        <v>4760</v>
      </c>
      <c r="J460">
        <v>1668</v>
      </c>
      <c r="K460" s="34" t="s">
        <v>9195</v>
      </c>
      <c r="M460" s="29" t="str">
        <f t="shared" si="35"/>
        <v>YES</v>
      </c>
      <c r="N460" s="9" t="str">
        <f t="shared" si="36"/>
        <v>YES</v>
      </c>
      <c r="O460" s="9">
        <f t="shared" si="37"/>
        <v>1.004007181059126</v>
      </c>
      <c r="P460" s="9" t="str">
        <f t="shared" si="39"/>
        <v>YES</v>
      </c>
      <c r="Q460" s="9" t="s">
        <v>4658</v>
      </c>
      <c r="R460" s="30" t="s">
        <v>4658</v>
      </c>
      <c r="T460" t="s">
        <v>5487</v>
      </c>
      <c r="U460">
        <v>382</v>
      </c>
      <c r="V460" t="s">
        <v>2720</v>
      </c>
      <c r="W460">
        <v>5</v>
      </c>
      <c r="X460">
        <v>16</v>
      </c>
      <c r="Y460">
        <v>4</v>
      </c>
      <c r="Z460">
        <v>5</v>
      </c>
      <c r="AA460">
        <v>65155825.316500001</v>
      </c>
      <c r="AB460">
        <v>41788.071327899997</v>
      </c>
      <c r="AC460">
        <v>659667.06057600002</v>
      </c>
      <c r="AD460">
        <v>882039.26451100002</v>
      </c>
      <c r="AE460" t="s">
        <v>5488</v>
      </c>
      <c r="AF460" t="s">
        <v>2719</v>
      </c>
      <c r="AG460" t="s">
        <v>4723</v>
      </c>
      <c r="AH460" t="str">
        <f t="shared" si="38"/>
        <v>04013382</v>
      </c>
      <c r="AJ460" t="s">
        <v>4723</v>
      </c>
      <c r="AK460" t="s">
        <v>9195</v>
      </c>
      <c r="AL460" t="s">
        <v>5488</v>
      </c>
    </row>
    <row r="461" spans="1:38" x14ac:dyDescent="0.25">
      <c r="A461">
        <v>222953</v>
      </c>
      <c r="B461">
        <v>0.49626399999999998</v>
      </c>
      <c r="C461" t="s">
        <v>6940</v>
      </c>
      <c r="D461" t="s">
        <v>4723</v>
      </c>
      <c r="E461" t="s">
        <v>4756</v>
      </c>
      <c r="F461" t="s">
        <v>1367</v>
      </c>
      <c r="G461" t="s">
        <v>1368</v>
      </c>
      <c r="H461" t="s">
        <v>6941</v>
      </c>
      <c r="I461" t="s">
        <v>4760</v>
      </c>
      <c r="J461">
        <v>3257</v>
      </c>
      <c r="K461" s="34" t="s">
        <v>9196</v>
      </c>
      <c r="M461" s="29" t="str">
        <f t="shared" si="35"/>
        <v>YES</v>
      </c>
      <c r="N461" s="9" t="str">
        <f t="shared" si="36"/>
        <v>YES</v>
      </c>
      <c r="O461" s="9">
        <f t="shared" si="37"/>
        <v>0.98298827934289112</v>
      </c>
      <c r="P461" s="9" t="str">
        <f t="shared" si="39"/>
        <v>YES</v>
      </c>
      <c r="Q461" s="9" t="s">
        <v>4658</v>
      </c>
      <c r="R461" s="30" t="s">
        <v>4658</v>
      </c>
      <c r="T461" t="s">
        <v>5489</v>
      </c>
      <c r="U461">
        <v>383</v>
      </c>
      <c r="V461" t="s">
        <v>6941</v>
      </c>
      <c r="W461">
        <v>1</v>
      </c>
      <c r="X461">
        <v>17</v>
      </c>
      <c r="Y461">
        <v>5</v>
      </c>
      <c r="Z461">
        <v>1</v>
      </c>
      <c r="AA461">
        <v>14074477.3751</v>
      </c>
      <c r="AB461">
        <v>15812.2937836</v>
      </c>
      <c r="AC461">
        <v>706286.68113499996</v>
      </c>
      <c r="AD461">
        <v>899658.15901399998</v>
      </c>
      <c r="AE461" t="s">
        <v>5490</v>
      </c>
      <c r="AF461" t="s">
        <v>6940</v>
      </c>
      <c r="AG461" t="s">
        <v>4723</v>
      </c>
      <c r="AH461" t="str">
        <f t="shared" si="38"/>
        <v>04013383</v>
      </c>
      <c r="AJ461" t="s">
        <v>4723</v>
      </c>
      <c r="AK461" t="s">
        <v>9196</v>
      </c>
      <c r="AL461" t="s">
        <v>5490</v>
      </c>
    </row>
    <row r="462" spans="1:38" x14ac:dyDescent="0.25">
      <c r="A462">
        <v>282464</v>
      </c>
      <c r="B462">
        <v>0.41637099999999999</v>
      </c>
      <c r="C462" t="s">
        <v>3462</v>
      </c>
      <c r="D462" t="s">
        <v>4723</v>
      </c>
      <c r="E462" t="s">
        <v>4756</v>
      </c>
      <c r="F462" t="s">
        <v>1367</v>
      </c>
      <c r="G462" t="s">
        <v>4758</v>
      </c>
      <c r="H462" t="s">
        <v>3463</v>
      </c>
      <c r="I462" t="s">
        <v>4760</v>
      </c>
      <c r="J462">
        <v>3814</v>
      </c>
      <c r="K462" s="34" t="s">
        <v>9197</v>
      </c>
      <c r="M462" s="29" t="str">
        <f t="shared" si="35"/>
        <v>YES</v>
      </c>
      <c r="N462" s="9" t="str">
        <f t="shared" si="36"/>
        <v>YES</v>
      </c>
      <c r="O462" s="9">
        <f t="shared" si="37"/>
        <v>1.0060216075812758</v>
      </c>
      <c r="P462" s="9" t="str">
        <f t="shared" si="39"/>
        <v>YES</v>
      </c>
      <c r="Q462" s="9" t="s">
        <v>4658</v>
      </c>
      <c r="R462" s="30" t="s">
        <v>4658</v>
      </c>
      <c r="T462" t="s">
        <v>5491</v>
      </c>
      <c r="U462">
        <v>384</v>
      </c>
      <c r="V462" t="s">
        <v>3463</v>
      </c>
      <c r="W462">
        <v>5</v>
      </c>
      <c r="X462">
        <v>13</v>
      </c>
      <c r="Y462">
        <v>4</v>
      </c>
      <c r="Z462">
        <v>5</v>
      </c>
      <c r="AA462">
        <v>11538278.302300001</v>
      </c>
      <c r="AB462">
        <v>15395.074209500001</v>
      </c>
      <c r="AC462">
        <v>610743.68155500002</v>
      </c>
      <c r="AD462">
        <v>911568.83573000005</v>
      </c>
      <c r="AE462" t="s">
        <v>5492</v>
      </c>
      <c r="AF462" t="s">
        <v>3462</v>
      </c>
      <c r="AG462" t="s">
        <v>4723</v>
      </c>
      <c r="AH462" t="str">
        <f t="shared" si="38"/>
        <v>04013384</v>
      </c>
      <c r="AJ462" t="s">
        <v>4723</v>
      </c>
      <c r="AK462" t="s">
        <v>9197</v>
      </c>
      <c r="AL462" t="s">
        <v>5492</v>
      </c>
    </row>
    <row r="463" spans="1:38" x14ac:dyDescent="0.25">
      <c r="A463">
        <v>153605</v>
      </c>
      <c r="B463">
        <v>0.47947699999999999</v>
      </c>
      <c r="C463" t="s">
        <v>1974</v>
      </c>
      <c r="D463" t="s">
        <v>4723</v>
      </c>
      <c r="E463" t="s">
        <v>4756</v>
      </c>
      <c r="F463" t="s">
        <v>1367</v>
      </c>
      <c r="G463" t="s">
        <v>1463</v>
      </c>
      <c r="H463" t="s">
        <v>1975</v>
      </c>
      <c r="I463" t="s">
        <v>4760</v>
      </c>
      <c r="J463">
        <v>1357</v>
      </c>
      <c r="K463" s="34" t="s">
        <v>9198</v>
      </c>
      <c r="M463" s="29" t="str">
        <f t="shared" si="35"/>
        <v>YES</v>
      </c>
      <c r="N463" s="9" t="str">
        <f t="shared" si="36"/>
        <v>YES</v>
      </c>
      <c r="O463" s="9">
        <f t="shared" si="37"/>
        <v>0.99987574787200595</v>
      </c>
      <c r="P463" s="9" t="str">
        <f t="shared" si="39"/>
        <v>YES</v>
      </c>
      <c r="Q463" s="9" t="s">
        <v>4658</v>
      </c>
      <c r="R463" s="30" t="s">
        <v>4658</v>
      </c>
      <c r="T463" t="s">
        <v>5493</v>
      </c>
      <c r="U463">
        <v>385</v>
      </c>
      <c r="V463" t="s">
        <v>1975</v>
      </c>
      <c r="W463">
        <v>5</v>
      </c>
      <c r="X463">
        <v>13</v>
      </c>
      <c r="Y463">
        <v>4</v>
      </c>
      <c r="Z463">
        <v>5</v>
      </c>
      <c r="AA463">
        <v>13368712.687799999</v>
      </c>
      <c r="AB463">
        <v>15471.7934334</v>
      </c>
      <c r="AC463">
        <v>615200.73566000001</v>
      </c>
      <c r="AD463">
        <v>909037.23410500004</v>
      </c>
      <c r="AE463" t="s">
        <v>5494</v>
      </c>
      <c r="AF463" t="s">
        <v>1974</v>
      </c>
      <c r="AG463" t="s">
        <v>4723</v>
      </c>
      <c r="AH463" t="str">
        <f t="shared" si="38"/>
        <v>04013385</v>
      </c>
      <c r="AJ463" t="s">
        <v>4723</v>
      </c>
      <c r="AK463" t="s">
        <v>9198</v>
      </c>
      <c r="AL463" t="s">
        <v>5494</v>
      </c>
    </row>
    <row r="464" spans="1:38" x14ac:dyDescent="0.25">
      <c r="A464">
        <v>195583</v>
      </c>
      <c r="B464">
        <v>0.51119800000000004</v>
      </c>
      <c r="C464" t="s">
        <v>2168</v>
      </c>
      <c r="D464" t="s">
        <v>4723</v>
      </c>
      <c r="E464" t="s">
        <v>4756</v>
      </c>
      <c r="F464" t="s">
        <v>1367</v>
      </c>
      <c r="G464" t="s">
        <v>1463</v>
      </c>
      <c r="H464" t="s">
        <v>2169</v>
      </c>
      <c r="I464" t="s">
        <v>4760</v>
      </c>
      <c r="J464">
        <v>4486</v>
      </c>
      <c r="K464" s="34" t="s">
        <v>9199</v>
      </c>
      <c r="M464" s="29" t="str">
        <f t="shared" si="35"/>
        <v>YES</v>
      </c>
      <c r="N464" s="9" t="str">
        <f t="shared" si="36"/>
        <v>YES</v>
      </c>
      <c r="O464" s="9">
        <f t="shared" si="37"/>
        <v>1.0010664998046752</v>
      </c>
      <c r="P464" s="9" t="str">
        <f t="shared" si="39"/>
        <v>YES</v>
      </c>
      <c r="Q464" s="9" t="s">
        <v>4658</v>
      </c>
      <c r="R464" s="30" t="s">
        <v>4658</v>
      </c>
      <c r="T464" t="s">
        <v>5495</v>
      </c>
      <c r="U464">
        <v>386</v>
      </c>
      <c r="V464" t="s">
        <v>2169</v>
      </c>
      <c r="W464">
        <v>5</v>
      </c>
      <c r="X464">
        <v>15</v>
      </c>
      <c r="Y464">
        <v>4</v>
      </c>
      <c r="Z464">
        <v>5</v>
      </c>
      <c r="AA464">
        <v>14236199.419299999</v>
      </c>
      <c r="AB464">
        <v>15959.2688241</v>
      </c>
      <c r="AC464">
        <v>673297.261405</v>
      </c>
      <c r="AD464">
        <v>898325.17611700005</v>
      </c>
      <c r="AE464" t="s">
        <v>5496</v>
      </c>
      <c r="AF464" t="s">
        <v>2168</v>
      </c>
      <c r="AG464" t="s">
        <v>4723</v>
      </c>
      <c r="AH464" t="str">
        <f t="shared" si="38"/>
        <v>04013386</v>
      </c>
      <c r="AJ464" t="s">
        <v>4723</v>
      </c>
      <c r="AK464" t="s">
        <v>9199</v>
      </c>
      <c r="AL464" t="s">
        <v>5496</v>
      </c>
    </row>
    <row r="465" spans="1:38" x14ac:dyDescent="0.25">
      <c r="A465">
        <v>229808</v>
      </c>
      <c r="B465">
        <v>0.35295199999999999</v>
      </c>
      <c r="C465" t="s">
        <v>3606</v>
      </c>
      <c r="D465" t="s">
        <v>4723</v>
      </c>
      <c r="E465" t="s">
        <v>4756</v>
      </c>
      <c r="F465" t="s">
        <v>1367</v>
      </c>
      <c r="G465" t="s">
        <v>1463</v>
      </c>
      <c r="H465" t="s">
        <v>3607</v>
      </c>
      <c r="I465" t="s">
        <v>4760</v>
      </c>
      <c r="J465">
        <v>3753</v>
      </c>
      <c r="K465" s="34" t="s">
        <v>9200</v>
      </c>
      <c r="M465" s="29" t="str">
        <f t="shared" si="35"/>
        <v>YES</v>
      </c>
      <c r="N465" s="9" t="str">
        <f t="shared" si="36"/>
        <v>YES</v>
      </c>
      <c r="O465" s="9">
        <f t="shared" si="37"/>
        <v>1.0005912027483925</v>
      </c>
      <c r="P465" s="9" t="str">
        <f t="shared" si="39"/>
        <v>YES</v>
      </c>
      <c r="Q465" s="9" t="s">
        <v>4658</v>
      </c>
      <c r="R465" s="30" t="s">
        <v>4658</v>
      </c>
      <c r="T465" t="s">
        <v>5497</v>
      </c>
      <c r="U465">
        <v>387</v>
      </c>
      <c r="V465" t="s">
        <v>3607</v>
      </c>
      <c r="W465">
        <v>5</v>
      </c>
      <c r="X465">
        <v>13</v>
      </c>
      <c r="Y465">
        <v>4</v>
      </c>
      <c r="Z465">
        <v>5</v>
      </c>
      <c r="AA465">
        <v>9833923.1943800002</v>
      </c>
      <c r="AB465">
        <v>13167.7014499</v>
      </c>
      <c r="AC465">
        <v>614484.92140600004</v>
      </c>
      <c r="AD465">
        <v>903744.09262799995</v>
      </c>
      <c r="AE465" t="s">
        <v>5498</v>
      </c>
      <c r="AF465" t="s">
        <v>3606</v>
      </c>
      <c r="AG465" t="s">
        <v>4723</v>
      </c>
      <c r="AH465" t="str">
        <f t="shared" si="38"/>
        <v>04013387</v>
      </c>
      <c r="AJ465" t="s">
        <v>4723</v>
      </c>
      <c r="AK465" t="s">
        <v>9200</v>
      </c>
      <c r="AL465" t="s">
        <v>5498</v>
      </c>
    </row>
    <row r="466" spans="1:38" x14ac:dyDescent="0.25">
      <c r="A466">
        <v>190399</v>
      </c>
      <c r="B466">
        <v>1.0272889999999999</v>
      </c>
      <c r="C466" t="s">
        <v>2577</v>
      </c>
      <c r="D466" t="s">
        <v>4723</v>
      </c>
      <c r="E466" t="s">
        <v>4756</v>
      </c>
      <c r="F466" t="s">
        <v>1367</v>
      </c>
      <c r="G466" t="s">
        <v>2479</v>
      </c>
      <c r="H466" t="s">
        <v>2578</v>
      </c>
      <c r="I466" t="s">
        <v>4760</v>
      </c>
      <c r="J466">
        <v>5602</v>
      </c>
      <c r="K466" s="34" t="s">
        <v>9201</v>
      </c>
      <c r="M466" s="29" t="str">
        <f t="shared" si="35"/>
        <v>NO</v>
      </c>
      <c r="N466" s="9" t="str">
        <f t="shared" si="36"/>
        <v>YES</v>
      </c>
      <c r="O466" s="9">
        <f t="shared" si="37"/>
        <v>1.0071103331391265</v>
      </c>
      <c r="P466" s="9" t="str">
        <f t="shared" si="39"/>
        <v>YES</v>
      </c>
      <c r="Q466" s="9" t="s">
        <v>4658</v>
      </c>
      <c r="R466" s="30" t="s">
        <v>4658</v>
      </c>
      <c r="T466" t="s">
        <v>5499</v>
      </c>
      <c r="U466">
        <v>388</v>
      </c>
      <c r="V466" t="s">
        <v>2578</v>
      </c>
      <c r="W466">
        <v>4</v>
      </c>
      <c r="X466">
        <v>12</v>
      </c>
      <c r="Y466">
        <v>2</v>
      </c>
      <c r="Z466">
        <v>4</v>
      </c>
      <c r="AA466">
        <v>28436977.275699999</v>
      </c>
      <c r="AB466">
        <v>25271.132112899999</v>
      </c>
      <c r="AC466">
        <v>552799.71542400005</v>
      </c>
      <c r="AD466">
        <v>957528.69897599996</v>
      </c>
      <c r="AE466" t="s">
        <v>5500</v>
      </c>
      <c r="AF466" t="s">
        <v>8171</v>
      </c>
      <c r="AG466" t="s">
        <v>4723</v>
      </c>
      <c r="AH466" t="str">
        <f t="shared" si="38"/>
        <v>04013388</v>
      </c>
      <c r="AJ466" t="s">
        <v>4723</v>
      </c>
      <c r="AK466" t="s">
        <v>9201</v>
      </c>
      <c r="AL466" t="s">
        <v>5500</v>
      </c>
    </row>
    <row r="467" spans="1:38" x14ac:dyDescent="0.25">
      <c r="A467">
        <v>1042578</v>
      </c>
      <c r="B467">
        <v>84.311289000000002</v>
      </c>
      <c r="C467" t="s">
        <v>3384</v>
      </c>
      <c r="D467" t="s">
        <v>4723</v>
      </c>
      <c r="E467" t="s">
        <v>4756</v>
      </c>
      <c r="F467" t="s">
        <v>4758</v>
      </c>
      <c r="G467" t="s">
        <v>4758</v>
      </c>
      <c r="H467" t="s">
        <v>3385</v>
      </c>
      <c r="I467" t="s">
        <v>4760</v>
      </c>
      <c r="J467">
        <v>6291</v>
      </c>
      <c r="K467" s="34" t="s">
        <v>9202</v>
      </c>
      <c r="M467" s="29" t="str">
        <f t="shared" si="35"/>
        <v>YES</v>
      </c>
      <c r="N467" s="9" t="str">
        <f t="shared" si="36"/>
        <v>YES</v>
      </c>
      <c r="O467" s="9">
        <f t="shared" si="37"/>
        <v>0.99965433294702388</v>
      </c>
      <c r="P467" s="9" t="str">
        <f t="shared" si="39"/>
        <v>YES</v>
      </c>
      <c r="Q467" s="9" t="s">
        <v>4658</v>
      </c>
      <c r="R467" s="30" t="s">
        <v>4658</v>
      </c>
      <c r="T467" t="s">
        <v>5501</v>
      </c>
      <c r="U467">
        <v>389</v>
      </c>
      <c r="V467" t="s">
        <v>3385</v>
      </c>
      <c r="W467">
        <v>2</v>
      </c>
      <c r="X467">
        <v>23</v>
      </c>
      <c r="Y467">
        <v>5</v>
      </c>
      <c r="Z467">
        <v>2</v>
      </c>
      <c r="AA467">
        <v>2351276598.1100001</v>
      </c>
      <c r="AB467">
        <v>264444.40553400002</v>
      </c>
      <c r="AC467">
        <v>737280.97001000005</v>
      </c>
      <c r="AD467">
        <v>916844.05051700003</v>
      </c>
      <c r="AE467" t="s">
        <v>5502</v>
      </c>
      <c r="AF467" t="s">
        <v>3384</v>
      </c>
      <c r="AG467" t="s">
        <v>4723</v>
      </c>
      <c r="AH467" t="str">
        <f t="shared" si="38"/>
        <v>04013389</v>
      </c>
      <c r="AJ467" t="s">
        <v>4723</v>
      </c>
      <c r="AK467" t="s">
        <v>9202</v>
      </c>
      <c r="AL467" t="s">
        <v>5502</v>
      </c>
    </row>
    <row r="468" spans="1:38" x14ac:dyDescent="0.25">
      <c r="A468">
        <v>312536</v>
      </c>
      <c r="B468">
        <v>1.535601</v>
      </c>
      <c r="C468" t="s">
        <v>2404</v>
      </c>
      <c r="D468" t="s">
        <v>4723</v>
      </c>
      <c r="E468" t="s">
        <v>4756</v>
      </c>
      <c r="F468" t="s">
        <v>1367</v>
      </c>
      <c r="G468" t="s">
        <v>4758</v>
      </c>
      <c r="H468" t="s">
        <v>2405</v>
      </c>
      <c r="I468" t="s">
        <v>4760</v>
      </c>
      <c r="J468">
        <v>3777</v>
      </c>
      <c r="K468" s="34" t="s">
        <v>9203</v>
      </c>
      <c r="M468" s="29" t="str">
        <f t="shared" si="35"/>
        <v>YES</v>
      </c>
      <c r="N468" s="9" t="str">
        <f t="shared" si="36"/>
        <v>YES</v>
      </c>
      <c r="O468" s="9">
        <f t="shared" si="37"/>
        <v>1.013763553189847</v>
      </c>
      <c r="P468" s="9" t="str">
        <f t="shared" si="39"/>
        <v>YES</v>
      </c>
      <c r="Q468" s="9" t="s">
        <v>4658</v>
      </c>
      <c r="R468" s="30" t="s">
        <v>4658</v>
      </c>
      <c r="T468" t="s">
        <v>7519</v>
      </c>
      <c r="U468">
        <v>39</v>
      </c>
      <c r="V468" t="s">
        <v>2405</v>
      </c>
      <c r="W468">
        <v>4</v>
      </c>
      <c r="X468">
        <v>9</v>
      </c>
      <c r="Y468">
        <v>2</v>
      </c>
      <c r="Z468">
        <v>4</v>
      </c>
      <c r="AA468">
        <v>42228879.489399999</v>
      </c>
      <c r="AB468">
        <v>28628.863535100001</v>
      </c>
      <c r="AC468">
        <v>605719.66585200001</v>
      </c>
      <c r="AD468">
        <v>956503.25866499997</v>
      </c>
      <c r="AE468" t="s">
        <v>7520</v>
      </c>
      <c r="AF468" t="s">
        <v>2404</v>
      </c>
      <c r="AG468" t="s">
        <v>4723</v>
      </c>
      <c r="AH468" t="str">
        <f t="shared" si="38"/>
        <v>0401339</v>
      </c>
      <c r="AJ468" t="s">
        <v>4723</v>
      </c>
      <c r="AK468" t="s">
        <v>9203</v>
      </c>
      <c r="AL468" t="s">
        <v>7520</v>
      </c>
    </row>
    <row r="469" spans="1:38" x14ac:dyDescent="0.25">
      <c r="A469">
        <v>1070306</v>
      </c>
      <c r="B469">
        <v>0.99909899999999996</v>
      </c>
      <c r="C469" t="s">
        <v>3588</v>
      </c>
      <c r="D469" t="s">
        <v>4723</v>
      </c>
      <c r="E469" t="s">
        <v>4756</v>
      </c>
      <c r="F469" t="s">
        <v>1367</v>
      </c>
      <c r="G469" t="s">
        <v>1463</v>
      </c>
      <c r="H469" t="s">
        <v>3589</v>
      </c>
      <c r="I469" t="s">
        <v>4760</v>
      </c>
      <c r="J469">
        <v>4920</v>
      </c>
      <c r="K469" s="34" t="s">
        <v>9204</v>
      </c>
      <c r="M469" s="29" t="str">
        <f t="shared" si="35"/>
        <v>YES</v>
      </c>
      <c r="N469" s="9" t="str">
        <f t="shared" si="36"/>
        <v>YES</v>
      </c>
      <c r="O469" s="9">
        <f t="shared" si="37"/>
        <v>0.99886885973187911</v>
      </c>
      <c r="P469" s="9" t="str">
        <f t="shared" si="39"/>
        <v>YES</v>
      </c>
      <c r="Q469" s="9" t="s">
        <v>4658</v>
      </c>
      <c r="R469" s="30" t="s">
        <v>4658</v>
      </c>
      <c r="T469" t="s">
        <v>5503</v>
      </c>
      <c r="U469">
        <v>390</v>
      </c>
      <c r="V469" t="s">
        <v>3589</v>
      </c>
      <c r="W469">
        <v>5</v>
      </c>
      <c r="X469">
        <v>16</v>
      </c>
      <c r="Y469">
        <v>4</v>
      </c>
      <c r="Z469">
        <v>5</v>
      </c>
      <c r="AA469">
        <v>27884823.208000001</v>
      </c>
      <c r="AB469">
        <v>21131.6125029</v>
      </c>
      <c r="AC469">
        <v>652193.41539600003</v>
      </c>
      <c r="AD469">
        <v>867640.61453899997</v>
      </c>
      <c r="AE469" t="s">
        <v>5504</v>
      </c>
      <c r="AF469" t="s">
        <v>3588</v>
      </c>
      <c r="AG469" t="s">
        <v>4723</v>
      </c>
      <c r="AH469" t="str">
        <f t="shared" si="38"/>
        <v>04013390</v>
      </c>
      <c r="AJ469" t="s">
        <v>4723</v>
      </c>
      <c r="AK469" t="s">
        <v>9204</v>
      </c>
      <c r="AL469" t="s">
        <v>5504</v>
      </c>
    </row>
    <row r="470" spans="1:38" x14ac:dyDescent="0.25">
      <c r="A470">
        <v>190208</v>
      </c>
      <c r="B470">
        <v>0.67551099999999997</v>
      </c>
      <c r="C470" t="s">
        <v>2284</v>
      </c>
      <c r="D470" t="s">
        <v>4723</v>
      </c>
      <c r="E470" t="s">
        <v>4756</v>
      </c>
      <c r="F470" t="s">
        <v>1367</v>
      </c>
      <c r="G470" t="s">
        <v>1463</v>
      </c>
      <c r="H470" t="s">
        <v>2285</v>
      </c>
      <c r="I470" t="s">
        <v>4760</v>
      </c>
      <c r="J470">
        <v>1445</v>
      </c>
      <c r="K470" s="34" t="s">
        <v>9205</v>
      </c>
      <c r="M470" s="29" t="str">
        <f t="shared" si="35"/>
        <v>YES</v>
      </c>
      <c r="N470" s="9" t="str">
        <f t="shared" si="36"/>
        <v>YES</v>
      </c>
      <c r="O470" s="9">
        <f t="shared" si="37"/>
        <v>0.99842208966463586</v>
      </c>
      <c r="P470" s="9" t="str">
        <f t="shared" si="39"/>
        <v>YES</v>
      </c>
      <c r="Q470" s="9" t="s">
        <v>4658</v>
      </c>
      <c r="R470" s="30" t="s">
        <v>4658</v>
      </c>
      <c r="T470" t="s">
        <v>5505</v>
      </c>
      <c r="U470">
        <v>391</v>
      </c>
      <c r="V470" t="s">
        <v>2285</v>
      </c>
      <c r="W470">
        <v>3</v>
      </c>
      <c r="X470">
        <v>11</v>
      </c>
      <c r="Y470">
        <v>3</v>
      </c>
      <c r="Z470">
        <v>3</v>
      </c>
      <c r="AA470">
        <v>18861928.294</v>
      </c>
      <c r="AB470">
        <v>18137.223738199998</v>
      </c>
      <c r="AC470">
        <v>684407.27437799994</v>
      </c>
      <c r="AD470">
        <v>908478.48692900001</v>
      </c>
      <c r="AE470" t="s">
        <v>5506</v>
      </c>
      <c r="AF470" t="s">
        <v>2284</v>
      </c>
      <c r="AG470" t="s">
        <v>4723</v>
      </c>
      <c r="AH470" t="str">
        <f t="shared" si="38"/>
        <v>04013391</v>
      </c>
      <c r="AJ470" t="s">
        <v>4723</v>
      </c>
      <c r="AK470" t="s">
        <v>9205</v>
      </c>
      <c r="AL470" t="s">
        <v>5506</v>
      </c>
    </row>
    <row r="471" spans="1:38" x14ac:dyDescent="0.25">
      <c r="A471">
        <v>249079</v>
      </c>
      <c r="B471">
        <v>0.528389</v>
      </c>
      <c r="C471" t="s">
        <v>1513</v>
      </c>
      <c r="D471" t="s">
        <v>4723</v>
      </c>
      <c r="E471" t="s">
        <v>4756</v>
      </c>
      <c r="F471" t="s">
        <v>1367</v>
      </c>
      <c r="G471" t="s">
        <v>1463</v>
      </c>
      <c r="H471" t="s">
        <v>1514</v>
      </c>
      <c r="I471" t="s">
        <v>4760</v>
      </c>
      <c r="J471">
        <v>2022</v>
      </c>
      <c r="K471" s="34" t="s">
        <v>9206</v>
      </c>
      <c r="M471" s="29" t="str">
        <f t="shared" si="35"/>
        <v>YES</v>
      </c>
      <c r="N471" s="9" t="str">
        <f t="shared" si="36"/>
        <v>YES</v>
      </c>
      <c r="O471" s="9">
        <f t="shared" si="37"/>
        <v>1.0005364197595947</v>
      </c>
      <c r="P471" s="9" t="str">
        <f t="shared" si="39"/>
        <v>YES</v>
      </c>
      <c r="Q471" s="9" t="s">
        <v>4658</v>
      </c>
      <c r="R471" s="30" t="s">
        <v>4658</v>
      </c>
      <c r="T471" t="s">
        <v>5507</v>
      </c>
      <c r="U471">
        <v>392</v>
      </c>
      <c r="V471" t="s">
        <v>1514</v>
      </c>
      <c r="W471">
        <v>3</v>
      </c>
      <c r="X471">
        <v>7</v>
      </c>
      <c r="Y471">
        <v>3</v>
      </c>
      <c r="Z471">
        <v>3</v>
      </c>
      <c r="AA471">
        <v>14722742.3277</v>
      </c>
      <c r="AB471">
        <v>16079.816384600001</v>
      </c>
      <c r="AC471">
        <v>690574.27749500005</v>
      </c>
      <c r="AD471">
        <v>952666.06982700003</v>
      </c>
      <c r="AE471" t="s">
        <v>5508</v>
      </c>
      <c r="AF471" t="s">
        <v>1513</v>
      </c>
      <c r="AG471" t="s">
        <v>4723</v>
      </c>
      <c r="AH471" t="str">
        <f t="shared" si="38"/>
        <v>04013392</v>
      </c>
      <c r="AJ471" t="s">
        <v>4723</v>
      </c>
      <c r="AK471" t="s">
        <v>9206</v>
      </c>
      <c r="AL471" t="s">
        <v>5508</v>
      </c>
    </row>
    <row r="472" spans="1:38" x14ac:dyDescent="0.25">
      <c r="A472">
        <v>1220039</v>
      </c>
      <c r="B472">
        <v>0.34404499999999999</v>
      </c>
      <c r="C472" t="s">
        <v>2184</v>
      </c>
      <c r="D472" t="s">
        <v>4723</v>
      </c>
      <c r="E472" t="s">
        <v>4756</v>
      </c>
      <c r="F472" t="s">
        <v>1367</v>
      </c>
      <c r="G472" t="s">
        <v>1463</v>
      </c>
      <c r="H472" t="s">
        <v>2185</v>
      </c>
      <c r="I472" t="s">
        <v>4760</v>
      </c>
      <c r="J472">
        <v>2170</v>
      </c>
      <c r="K472" s="34" t="s">
        <v>9207</v>
      </c>
      <c r="M472" s="29" t="str">
        <f t="shared" si="35"/>
        <v>YES</v>
      </c>
      <c r="N472" s="9" t="str">
        <f t="shared" si="36"/>
        <v>YES</v>
      </c>
      <c r="O472" s="9">
        <f t="shared" si="37"/>
        <v>0.9930277287015814</v>
      </c>
      <c r="P472" s="9" t="str">
        <f t="shared" si="39"/>
        <v>YES</v>
      </c>
      <c r="Q472" s="9" t="s">
        <v>4658</v>
      </c>
      <c r="R472" s="30" t="s">
        <v>4658</v>
      </c>
      <c r="T472" t="s">
        <v>5509</v>
      </c>
      <c r="U472">
        <v>393</v>
      </c>
      <c r="V472" t="s">
        <v>2185</v>
      </c>
      <c r="W472">
        <v>3</v>
      </c>
      <c r="X472">
        <v>11</v>
      </c>
      <c r="Y472">
        <v>4</v>
      </c>
      <c r="Z472">
        <v>3</v>
      </c>
      <c r="AA472">
        <v>9658767.6766500007</v>
      </c>
      <c r="AB472">
        <v>12629.449799</v>
      </c>
      <c r="AC472">
        <v>659284.118349</v>
      </c>
      <c r="AD472">
        <v>914155.65756199998</v>
      </c>
      <c r="AE472" t="s">
        <v>5510</v>
      </c>
      <c r="AF472" t="s">
        <v>2184</v>
      </c>
      <c r="AG472" t="s">
        <v>4723</v>
      </c>
      <c r="AH472" t="str">
        <f t="shared" si="38"/>
        <v>04013393</v>
      </c>
      <c r="AJ472" t="s">
        <v>4723</v>
      </c>
      <c r="AK472" t="s">
        <v>9207</v>
      </c>
      <c r="AL472" t="s">
        <v>5510</v>
      </c>
    </row>
    <row r="473" spans="1:38" x14ac:dyDescent="0.25">
      <c r="A473">
        <v>229966</v>
      </c>
      <c r="B473">
        <v>0.50767300000000004</v>
      </c>
      <c r="C473" t="s">
        <v>2268</v>
      </c>
      <c r="D473" t="s">
        <v>4723</v>
      </c>
      <c r="E473" t="s">
        <v>4756</v>
      </c>
      <c r="F473" t="s">
        <v>1367</v>
      </c>
      <c r="G473" t="s">
        <v>1368</v>
      </c>
      <c r="H473" t="s">
        <v>2269</v>
      </c>
      <c r="I473" t="s">
        <v>4760</v>
      </c>
      <c r="J473">
        <v>2634</v>
      </c>
      <c r="K473" s="34" t="s">
        <v>9208</v>
      </c>
      <c r="M473" s="29" t="str">
        <f t="shared" si="35"/>
        <v>YES</v>
      </c>
      <c r="N473" s="9" t="str">
        <f t="shared" si="36"/>
        <v>YES</v>
      </c>
      <c r="O473" s="9">
        <f t="shared" si="37"/>
        <v>1.0041347855437073</v>
      </c>
      <c r="P473" s="9" t="str">
        <f t="shared" si="39"/>
        <v>YES</v>
      </c>
      <c r="Q473" s="9" t="s">
        <v>4658</v>
      </c>
      <c r="R473" s="30" t="s">
        <v>4658</v>
      </c>
      <c r="T473" t="s">
        <v>5511</v>
      </c>
      <c r="U473">
        <v>394</v>
      </c>
      <c r="V473" t="s">
        <v>2269</v>
      </c>
      <c r="W473">
        <v>3</v>
      </c>
      <c r="X473">
        <v>17</v>
      </c>
      <c r="Y473">
        <v>5</v>
      </c>
      <c r="Z473">
        <v>3</v>
      </c>
      <c r="AA473">
        <v>14094831.8562</v>
      </c>
      <c r="AB473">
        <v>15857.417111700001</v>
      </c>
      <c r="AC473">
        <v>693151.32559599995</v>
      </c>
      <c r="AD473">
        <v>899603.65944700001</v>
      </c>
      <c r="AE473" t="s">
        <v>5512</v>
      </c>
      <c r="AF473" t="s">
        <v>2268</v>
      </c>
      <c r="AG473" t="s">
        <v>4723</v>
      </c>
      <c r="AH473" t="str">
        <f t="shared" si="38"/>
        <v>04013394</v>
      </c>
      <c r="AJ473" t="s">
        <v>4723</v>
      </c>
      <c r="AK473" t="s">
        <v>9208</v>
      </c>
      <c r="AL473" t="s">
        <v>5512</v>
      </c>
    </row>
    <row r="474" spans="1:38" x14ac:dyDescent="0.25">
      <c r="A474">
        <v>238618</v>
      </c>
      <c r="B474">
        <v>0.98492400000000002</v>
      </c>
      <c r="C474" t="s">
        <v>3468</v>
      </c>
      <c r="D474" t="s">
        <v>4723</v>
      </c>
      <c r="E474" t="s">
        <v>4756</v>
      </c>
      <c r="F474" t="s">
        <v>1367</v>
      </c>
      <c r="G474" t="s">
        <v>6400</v>
      </c>
      <c r="H474" t="s">
        <v>3469</v>
      </c>
      <c r="I474" t="s">
        <v>4760</v>
      </c>
      <c r="J474">
        <v>4905</v>
      </c>
      <c r="K474" s="34" t="s">
        <v>9209</v>
      </c>
      <c r="M474" s="29" t="str">
        <f t="shared" si="35"/>
        <v>YES</v>
      </c>
      <c r="N474" s="9" t="str">
        <f t="shared" si="36"/>
        <v>YES</v>
      </c>
      <c r="O474" s="9">
        <f t="shared" si="37"/>
        <v>1.0085204605228126</v>
      </c>
      <c r="P474" s="9" t="str">
        <f t="shared" si="39"/>
        <v>YES</v>
      </c>
      <c r="Q474" s="9" t="s">
        <v>4658</v>
      </c>
      <c r="R474" s="30" t="s">
        <v>4658</v>
      </c>
      <c r="T474" t="s">
        <v>5513</v>
      </c>
      <c r="U474">
        <v>395</v>
      </c>
      <c r="V474" t="s">
        <v>3469</v>
      </c>
      <c r="W474">
        <v>5</v>
      </c>
      <c r="X474">
        <v>12</v>
      </c>
      <c r="Y474">
        <v>2</v>
      </c>
      <c r="Z474">
        <v>5</v>
      </c>
      <c r="AA474">
        <v>27226126.108899999</v>
      </c>
      <c r="AB474">
        <v>20825.999519100002</v>
      </c>
      <c r="AC474">
        <v>604784.12277899997</v>
      </c>
      <c r="AD474">
        <v>920735.16645000002</v>
      </c>
      <c r="AE474" t="s">
        <v>5514</v>
      </c>
      <c r="AF474" t="s">
        <v>3468</v>
      </c>
      <c r="AG474" t="s">
        <v>4723</v>
      </c>
      <c r="AH474" t="str">
        <f t="shared" si="38"/>
        <v>04013395</v>
      </c>
      <c r="AJ474" t="s">
        <v>4723</v>
      </c>
      <c r="AK474" t="s">
        <v>9209</v>
      </c>
      <c r="AL474" t="s">
        <v>5514</v>
      </c>
    </row>
    <row r="475" spans="1:38" x14ac:dyDescent="0.25">
      <c r="A475">
        <v>153662</v>
      </c>
      <c r="B475">
        <v>0.44645499999999999</v>
      </c>
      <c r="C475" t="s">
        <v>3000</v>
      </c>
      <c r="D475" t="s">
        <v>4723</v>
      </c>
      <c r="E475" t="s">
        <v>4756</v>
      </c>
      <c r="F475" t="s">
        <v>1367</v>
      </c>
      <c r="G475" t="s">
        <v>1463</v>
      </c>
      <c r="H475" t="s">
        <v>3001</v>
      </c>
      <c r="I475" t="s">
        <v>4760</v>
      </c>
      <c r="J475">
        <v>2487</v>
      </c>
      <c r="K475" s="34" t="s">
        <v>9210</v>
      </c>
      <c r="M475" s="29" t="str">
        <f t="shared" si="35"/>
        <v>YES</v>
      </c>
      <c r="N475" s="9" t="str">
        <f t="shared" si="36"/>
        <v>YES</v>
      </c>
      <c r="O475" s="9">
        <f t="shared" si="37"/>
        <v>1.000078120722705</v>
      </c>
      <c r="P475" s="9" t="str">
        <f t="shared" si="39"/>
        <v>YES</v>
      </c>
      <c r="Q475" s="9" t="s">
        <v>4658</v>
      </c>
      <c r="R475" s="30" t="s">
        <v>4658</v>
      </c>
      <c r="T475" t="s">
        <v>5515</v>
      </c>
      <c r="U475">
        <v>396</v>
      </c>
      <c r="V475" t="s">
        <v>3001</v>
      </c>
      <c r="W475">
        <v>3</v>
      </c>
      <c r="X475">
        <v>7</v>
      </c>
      <c r="Y475">
        <v>3</v>
      </c>
      <c r="Z475">
        <v>3</v>
      </c>
      <c r="AA475">
        <v>12445478.8222</v>
      </c>
      <c r="AB475">
        <v>13997.1881304</v>
      </c>
      <c r="AC475">
        <v>673742.20819000003</v>
      </c>
      <c r="AD475">
        <v>948922.95823700004</v>
      </c>
      <c r="AE475" t="s">
        <v>5516</v>
      </c>
      <c r="AF475" t="s">
        <v>3000</v>
      </c>
      <c r="AG475" t="s">
        <v>4723</v>
      </c>
      <c r="AH475" t="str">
        <f t="shared" si="38"/>
        <v>04013396</v>
      </c>
      <c r="AJ475" t="s">
        <v>4723</v>
      </c>
      <c r="AK475" t="s">
        <v>9210</v>
      </c>
      <c r="AL475" t="s">
        <v>5516</v>
      </c>
    </row>
    <row r="476" spans="1:38" x14ac:dyDescent="0.25">
      <c r="A476">
        <v>1213282</v>
      </c>
      <c r="B476">
        <v>1.320513</v>
      </c>
      <c r="C476" t="s">
        <v>2470</v>
      </c>
      <c r="D476" t="s">
        <v>4723</v>
      </c>
      <c r="E476" t="s">
        <v>4756</v>
      </c>
      <c r="F476" t="s">
        <v>4758</v>
      </c>
      <c r="G476" t="s">
        <v>4758</v>
      </c>
      <c r="H476" t="s">
        <v>2471</v>
      </c>
      <c r="I476" t="s">
        <v>4760</v>
      </c>
      <c r="J476">
        <v>4508</v>
      </c>
      <c r="K476" s="34" t="s">
        <v>9211</v>
      </c>
      <c r="M476" s="29" t="str">
        <f t="shared" si="35"/>
        <v>YES</v>
      </c>
      <c r="N476" s="9" t="str">
        <f t="shared" si="36"/>
        <v>YES</v>
      </c>
      <c r="O476" s="9">
        <f t="shared" si="37"/>
        <v>0.97545731945006875</v>
      </c>
      <c r="P476" s="9" t="str">
        <f t="shared" si="39"/>
        <v>YES</v>
      </c>
      <c r="Q476" s="9" t="s">
        <v>4658</v>
      </c>
      <c r="R476" s="30" t="s">
        <v>4658</v>
      </c>
      <c r="T476" t="s">
        <v>5517</v>
      </c>
      <c r="U476">
        <v>397</v>
      </c>
      <c r="V476" t="s">
        <v>2471</v>
      </c>
      <c r="W476">
        <v>4</v>
      </c>
      <c r="X476">
        <v>4</v>
      </c>
      <c r="Y476">
        <v>2</v>
      </c>
      <c r="Z476">
        <v>4</v>
      </c>
      <c r="AA476">
        <v>37740031.147600003</v>
      </c>
      <c r="AB476">
        <v>29842.746610300001</v>
      </c>
      <c r="AC476">
        <v>585300.013867</v>
      </c>
      <c r="AD476">
        <v>969519.85261900001</v>
      </c>
      <c r="AE476" t="s">
        <v>1553</v>
      </c>
      <c r="AF476" t="s">
        <v>2470</v>
      </c>
      <c r="AG476" t="s">
        <v>4723</v>
      </c>
      <c r="AH476" t="str">
        <f t="shared" si="38"/>
        <v>04013397</v>
      </c>
      <c r="AJ476" t="s">
        <v>4723</v>
      </c>
      <c r="AK476" t="s">
        <v>9211</v>
      </c>
      <c r="AL476" t="s">
        <v>1553</v>
      </c>
    </row>
    <row r="477" spans="1:38" x14ac:dyDescent="0.25">
      <c r="A477">
        <v>1062680</v>
      </c>
      <c r="B477">
        <v>0.55779100000000004</v>
      </c>
      <c r="C477" t="s">
        <v>2233</v>
      </c>
      <c r="D477" t="s">
        <v>4723</v>
      </c>
      <c r="E477" t="s">
        <v>4756</v>
      </c>
      <c r="F477" t="s">
        <v>1367</v>
      </c>
      <c r="G477" t="s">
        <v>4758</v>
      </c>
      <c r="H477" t="s">
        <v>2234</v>
      </c>
      <c r="I477" t="s">
        <v>4760</v>
      </c>
      <c r="J477">
        <v>769</v>
      </c>
      <c r="K477" s="34" t="s">
        <v>9212</v>
      </c>
      <c r="M477" s="29" t="str">
        <f t="shared" si="35"/>
        <v>YES</v>
      </c>
      <c r="N477" s="9" t="str">
        <f t="shared" si="36"/>
        <v>YES</v>
      </c>
      <c r="O477" s="9">
        <f t="shared" si="37"/>
        <v>1.0020733333368315</v>
      </c>
      <c r="P477" s="9" t="str">
        <f t="shared" si="39"/>
        <v>YES</v>
      </c>
      <c r="Q477" s="9" t="s">
        <v>4658</v>
      </c>
      <c r="R477" s="30" t="s">
        <v>4658</v>
      </c>
      <c r="T477" t="s">
        <v>1554</v>
      </c>
      <c r="U477">
        <v>398</v>
      </c>
      <c r="V477" t="s">
        <v>2234</v>
      </c>
      <c r="W477">
        <v>3</v>
      </c>
      <c r="X477">
        <v>11</v>
      </c>
      <c r="Y477">
        <v>3</v>
      </c>
      <c r="Z477">
        <v>3</v>
      </c>
      <c r="AA477">
        <v>15518146.3243</v>
      </c>
      <c r="AB477">
        <v>18447.315196899999</v>
      </c>
      <c r="AC477">
        <v>668421.43555099994</v>
      </c>
      <c r="AD477">
        <v>918888.21295299998</v>
      </c>
      <c r="AE477" t="s">
        <v>1555</v>
      </c>
      <c r="AF477" t="s">
        <v>2233</v>
      </c>
      <c r="AG477" t="s">
        <v>4723</v>
      </c>
      <c r="AH477" t="str">
        <f t="shared" si="38"/>
        <v>04013398</v>
      </c>
      <c r="AJ477" t="s">
        <v>4723</v>
      </c>
      <c r="AK477" t="s">
        <v>9212</v>
      </c>
      <c r="AL477" t="s">
        <v>1555</v>
      </c>
    </row>
    <row r="478" spans="1:38" x14ac:dyDescent="0.25">
      <c r="A478">
        <v>238267</v>
      </c>
      <c r="B478">
        <v>0.50099700000000003</v>
      </c>
      <c r="C478" t="s">
        <v>2264</v>
      </c>
      <c r="D478" t="s">
        <v>4723</v>
      </c>
      <c r="E478" t="s">
        <v>4756</v>
      </c>
      <c r="F478" t="s">
        <v>1367</v>
      </c>
      <c r="G478" t="s">
        <v>4758</v>
      </c>
      <c r="H478" t="s">
        <v>2265</v>
      </c>
      <c r="I478" t="s">
        <v>4760</v>
      </c>
      <c r="J478">
        <v>1005</v>
      </c>
      <c r="K478" s="34" t="s">
        <v>9213</v>
      </c>
      <c r="M478" s="29" t="str">
        <f t="shared" si="35"/>
        <v>YES</v>
      </c>
      <c r="N478" s="9" t="str">
        <f t="shared" si="36"/>
        <v>YES</v>
      </c>
      <c r="O478" s="9">
        <f t="shared" si="37"/>
        <v>0.9975790219041224</v>
      </c>
      <c r="P478" s="9" t="str">
        <f t="shared" si="39"/>
        <v>YES</v>
      </c>
      <c r="Q478" s="9" t="s">
        <v>4658</v>
      </c>
      <c r="R478" s="30" t="s">
        <v>4658</v>
      </c>
      <c r="T478" t="s">
        <v>1556</v>
      </c>
      <c r="U478">
        <v>399</v>
      </c>
      <c r="V478" t="s">
        <v>2265</v>
      </c>
      <c r="W478">
        <v>3</v>
      </c>
      <c r="X478">
        <v>11</v>
      </c>
      <c r="Y478">
        <v>5</v>
      </c>
      <c r="Z478">
        <v>3</v>
      </c>
      <c r="AA478">
        <v>14000890.6143</v>
      </c>
      <c r="AB478">
        <v>17845.0209101</v>
      </c>
      <c r="AC478">
        <v>687627.99821200001</v>
      </c>
      <c r="AD478">
        <v>904017.45103500003</v>
      </c>
      <c r="AE478" t="s">
        <v>1557</v>
      </c>
      <c r="AF478" t="s">
        <v>2264</v>
      </c>
      <c r="AG478" t="s">
        <v>4723</v>
      </c>
      <c r="AH478" t="str">
        <f t="shared" si="38"/>
        <v>04013399</v>
      </c>
      <c r="AJ478" t="s">
        <v>4723</v>
      </c>
      <c r="AK478" t="s">
        <v>9213</v>
      </c>
      <c r="AL478" t="s">
        <v>1557</v>
      </c>
    </row>
    <row r="479" spans="1:38" x14ac:dyDescent="0.25">
      <c r="A479">
        <v>238576</v>
      </c>
      <c r="B479">
        <v>2.4378519999999999</v>
      </c>
      <c r="C479" t="s">
        <v>6311</v>
      </c>
      <c r="D479" t="s">
        <v>4723</v>
      </c>
      <c r="E479" t="s">
        <v>4756</v>
      </c>
      <c r="F479" t="s">
        <v>4758</v>
      </c>
      <c r="G479" t="s">
        <v>1463</v>
      </c>
      <c r="H479" t="s">
        <v>6312</v>
      </c>
      <c r="I479" t="s">
        <v>4760</v>
      </c>
      <c r="J479">
        <v>5215</v>
      </c>
      <c r="K479" s="34" t="s">
        <v>9214</v>
      </c>
      <c r="M479" s="29" t="str">
        <f t="shared" si="35"/>
        <v>YES</v>
      </c>
      <c r="N479" s="9" t="str">
        <f t="shared" si="36"/>
        <v>YES</v>
      </c>
      <c r="O479" s="9">
        <f t="shared" si="37"/>
        <v>1.0171446111814615</v>
      </c>
      <c r="P479" s="9" t="str">
        <f t="shared" si="39"/>
        <v>YES</v>
      </c>
      <c r="Q479" s="9" t="s">
        <v>4658</v>
      </c>
      <c r="R479" s="30" t="s">
        <v>4658</v>
      </c>
      <c r="T479" t="s">
        <v>7456</v>
      </c>
      <c r="U479">
        <v>4</v>
      </c>
      <c r="V479" t="s">
        <v>6312</v>
      </c>
      <c r="W479">
        <v>4</v>
      </c>
      <c r="X479">
        <v>6</v>
      </c>
      <c r="Y479">
        <v>3</v>
      </c>
      <c r="Z479">
        <v>4</v>
      </c>
      <c r="AA479">
        <v>66817847.186800003</v>
      </c>
      <c r="AB479">
        <v>37214.902102400003</v>
      </c>
      <c r="AC479">
        <v>636623.70554600004</v>
      </c>
      <c r="AD479">
        <v>981334.45727999997</v>
      </c>
      <c r="AE479" t="s">
        <v>7457</v>
      </c>
      <c r="AF479" t="s">
        <v>6311</v>
      </c>
      <c r="AG479" t="s">
        <v>4723</v>
      </c>
      <c r="AH479" t="str">
        <f t="shared" si="38"/>
        <v>040134</v>
      </c>
      <c r="AJ479" t="s">
        <v>4723</v>
      </c>
      <c r="AK479" t="s">
        <v>9214</v>
      </c>
      <c r="AL479" t="s">
        <v>7457</v>
      </c>
    </row>
    <row r="480" spans="1:38" x14ac:dyDescent="0.25">
      <c r="A480">
        <v>1206806</v>
      </c>
      <c r="B480">
        <v>0.273345</v>
      </c>
      <c r="C480" t="s">
        <v>2018</v>
      </c>
      <c r="D480" t="s">
        <v>4723</v>
      </c>
      <c r="E480" t="s">
        <v>4756</v>
      </c>
      <c r="F480" t="s">
        <v>1367</v>
      </c>
      <c r="G480" t="s">
        <v>1463</v>
      </c>
      <c r="H480" t="s">
        <v>2019</v>
      </c>
      <c r="I480" t="s">
        <v>4760</v>
      </c>
      <c r="J480">
        <v>1664</v>
      </c>
      <c r="K480" s="34" t="s">
        <v>9215</v>
      </c>
      <c r="M480" s="29" t="str">
        <f t="shared" si="35"/>
        <v>YES</v>
      </c>
      <c r="N480" s="9" t="str">
        <f t="shared" si="36"/>
        <v>YES</v>
      </c>
      <c r="O480" s="9">
        <f t="shared" si="37"/>
        <v>0.98035260563203885</v>
      </c>
      <c r="P480" s="9" t="str">
        <f t="shared" si="39"/>
        <v>YES</v>
      </c>
      <c r="Q480" s="9" t="s">
        <v>4658</v>
      </c>
      <c r="R480" s="30" t="s">
        <v>4658</v>
      </c>
      <c r="T480" t="s">
        <v>4571</v>
      </c>
      <c r="U480">
        <v>40</v>
      </c>
      <c r="V480" t="s">
        <v>2019</v>
      </c>
      <c r="W480">
        <v>5</v>
      </c>
      <c r="X480">
        <v>14</v>
      </c>
      <c r="Y480">
        <v>4</v>
      </c>
      <c r="Z480">
        <v>5</v>
      </c>
      <c r="AA480">
        <v>7773143.2590899998</v>
      </c>
      <c r="AB480">
        <v>13257.8897882</v>
      </c>
      <c r="AC480">
        <v>629913.66531499999</v>
      </c>
      <c r="AD480">
        <v>922174.74966500001</v>
      </c>
      <c r="AE480" t="s">
        <v>7521</v>
      </c>
      <c r="AF480" t="s">
        <v>2018</v>
      </c>
      <c r="AG480" t="s">
        <v>4723</v>
      </c>
      <c r="AH480" t="str">
        <f t="shared" si="38"/>
        <v>0401340</v>
      </c>
      <c r="AJ480" t="s">
        <v>4723</v>
      </c>
      <c r="AK480" t="s">
        <v>9215</v>
      </c>
      <c r="AL480" t="s">
        <v>7521</v>
      </c>
    </row>
    <row r="481" spans="1:38" x14ac:dyDescent="0.25">
      <c r="A481">
        <v>196022</v>
      </c>
      <c r="B481">
        <v>0.21231900000000001</v>
      </c>
      <c r="C481" t="s">
        <v>2062</v>
      </c>
      <c r="D481" t="s">
        <v>4723</v>
      </c>
      <c r="E481" t="s">
        <v>4756</v>
      </c>
      <c r="F481" t="s">
        <v>1367</v>
      </c>
      <c r="G481" t="s">
        <v>1463</v>
      </c>
      <c r="H481" t="s">
        <v>2063</v>
      </c>
      <c r="I481" t="s">
        <v>4760</v>
      </c>
      <c r="J481">
        <v>916</v>
      </c>
      <c r="K481" s="34" t="s">
        <v>9216</v>
      </c>
      <c r="M481" s="29" t="str">
        <f t="shared" si="35"/>
        <v>YES</v>
      </c>
      <c r="N481" s="9" t="str">
        <f t="shared" si="36"/>
        <v>YES</v>
      </c>
      <c r="O481" s="9">
        <f t="shared" si="37"/>
        <v>0.9959596897968388</v>
      </c>
      <c r="P481" s="9" t="str">
        <f t="shared" si="39"/>
        <v>YES</v>
      </c>
      <c r="Q481" s="9" t="s">
        <v>4658</v>
      </c>
      <c r="R481" s="30" t="s">
        <v>4658</v>
      </c>
      <c r="T481" t="s">
        <v>1558</v>
      </c>
      <c r="U481">
        <v>400</v>
      </c>
      <c r="V481" t="s">
        <v>2063</v>
      </c>
      <c r="W481">
        <v>4</v>
      </c>
      <c r="X481">
        <v>10</v>
      </c>
      <c r="Y481">
        <v>2</v>
      </c>
      <c r="Z481">
        <v>4</v>
      </c>
      <c r="AA481">
        <v>5943126.0825500004</v>
      </c>
      <c r="AB481">
        <v>13024.5751017</v>
      </c>
      <c r="AC481">
        <v>631440.20744100004</v>
      </c>
      <c r="AD481">
        <v>938685.04023499996</v>
      </c>
      <c r="AE481" t="s">
        <v>1559</v>
      </c>
      <c r="AF481" t="s">
        <v>2062</v>
      </c>
      <c r="AG481" t="s">
        <v>4723</v>
      </c>
      <c r="AH481" t="str">
        <f t="shared" si="38"/>
        <v>04013400</v>
      </c>
      <c r="AJ481" t="s">
        <v>4723</v>
      </c>
      <c r="AK481" t="s">
        <v>9216</v>
      </c>
      <c r="AL481" t="s">
        <v>1559</v>
      </c>
    </row>
    <row r="482" spans="1:38" x14ac:dyDescent="0.25">
      <c r="A482">
        <v>1184186</v>
      </c>
      <c r="B482">
        <v>1.2594529999999999</v>
      </c>
      <c r="C482" t="s">
        <v>2761</v>
      </c>
      <c r="D482" t="s">
        <v>4723</v>
      </c>
      <c r="E482" t="s">
        <v>4756</v>
      </c>
      <c r="F482" t="s">
        <v>1367</v>
      </c>
      <c r="G482" t="s">
        <v>1463</v>
      </c>
      <c r="H482" t="s">
        <v>2762</v>
      </c>
      <c r="I482" t="s">
        <v>4760</v>
      </c>
      <c r="J482">
        <v>4467</v>
      </c>
      <c r="K482" s="34" t="s">
        <v>9217</v>
      </c>
      <c r="M482" s="29" t="str">
        <f t="shared" si="35"/>
        <v>YES</v>
      </c>
      <c r="N482" s="9" t="str">
        <f t="shared" si="36"/>
        <v>YES</v>
      </c>
      <c r="O482" s="9">
        <f t="shared" si="37"/>
        <v>0.99532358173181568</v>
      </c>
      <c r="P482" s="9" t="str">
        <f t="shared" si="39"/>
        <v>YES</v>
      </c>
      <c r="Q482" s="9" t="s">
        <v>4658</v>
      </c>
      <c r="R482" s="30" t="s">
        <v>4658</v>
      </c>
      <c r="T482" t="s">
        <v>1560</v>
      </c>
      <c r="U482">
        <v>401</v>
      </c>
      <c r="V482" t="s">
        <v>2762</v>
      </c>
      <c r="W482">
        <v>5</v>
      </c>
      <c r="X482">
        <v>14</v>
      </c>
      <c r="Y482">
        <v>4</v>
      </c>
      <c r="Z482">
        <v>5</v>
      </c>
      <c r="AA482">
        <v>35276502.194499999</v>
      </c>
      <c r="AB482">
        <v>23822.888070699999</v>
      </c>
      <c r="AC482">
        <v>636259.13640800002</v>
      </c>
      <c r="AD482">
        <v>899053.67789799999</v>
      </c>
      <c r="AE482" t="s">
        <v>1561</v>
      </c>
      <c r="AF482" t="s">
        <v>2761</v>
      </c>
      <c r="AG482" t="s">
        <v>4723</v>
      </c>
      <c r="AH482" t="str">
        <f t="shared" si="38"/>
        <v>04013401</v>
      </c>
      <c r="AJ482" t="s">
        <v>4723</v>
      </c>
      <c r="AK482" t="s">
        <v>9217</v>
      </c>
      <c r="AL482" t="s">
        <v>1561</v>
      </c>
    </row>
    <row r="483" spans="1:38" x14ac:dyDescent="0.25">
      <c r="A483">
        <v>201623</v>
      </c>
      <c r="B483">
        <v>0.49926700000000002</v>
      </c>
      <c r="C483" t="s">
        <v>2848</v>
      </c>
      <c r="D483" t="s">
        <v>4723</v>
      </c>
      <c r="E483" t="s">
        <v>4756</v>
      </c>
      <c r="F483" t="s">
        <v>1367</v>
      </c>
      <c r="G483" t="s">
        <v>1463</v>
      </c>
      <c r="H483" t="s">
        <v>2849</v>
      </c>
      <c r="I483" t="s">
        <v>4760</v>
      </c>
      <c r="J483">
        <v>3895</v>
      </c>
      <c r="K483" s="34" t="s">
        <v>9218</v>
      </c>
      <c r="M483" s="29" t="str">
        <f t="shared" si="35"/>
        <v>YES</v>
      </c>
      <c r="N483" s="9" t="str">
        <f t="shared" si="36"/>
        <v>YES</v>
      </c>
      <c r="O483" s="9">
        <f t="shared" si="37"/>
        <v>1.0003346618479139</v>
      </c>
      <c r="P483" s="9" t="str">
        <f t="shared" si="39"/>
        <v>YES</v>
      </c>
      <c r="Q483" s="9" t="s">
        <v>4658</v>
      </c>
      <c r="R483" s="30" t="s">
        <v>4658</v>
      </c>
      <c r="T483" t="s">
        <v>1562</v>
      </c>
      <c r="U483">
        <v>402</v>
      </c>
      <c r="V483" t="s">
        <v>2849</v>
      </c>
      <c r="W483">
        <v>3</v>
      </c>
      <c r="X483">
        <v>7</v>
      </c>
      <c r="Y483">
        <v>3</v>
      </c>
      <c r="Z483">
        <v>3</v>
      </c>
      <c r="AA483">
        <v>13914108.611500001</v>
      </c>
      <c r="AB483">
        <v>15744.8506194</v>
      </c>
      <c r="AC483">
        <v>688042.32720900001</v>
      </c>
      <c r="AD483">
        <v>957915.18477099994</v>
      </c>
      <c r="AE483" t="s">
        <v>1563</v>
      </c>
      <c r="AF483" t="s">
        <v>2848</v>
      </c>
      <c r="AG483" t="s">
        <v>4723</v>
      </c>
      <c r="AH483" t="str">
        <f t="shared" si="38"/>
        <v>04013402</v>
      </c>
      <c r="AJ483" t="s">
        <v>4723</v>
      </c>
      <c r="AK483" t="s">
        <v>9218</v>
      </c>
      <c r="AL483" t="s">
        <v>1563</v>
      </c>
    </row>
    <row r="484" spans="1:38" x14ac:dyDescent="0.25">
      <c r="A484">
        <v>1239500</v>
      </c>
      <c r="B484">
        <v>0.68927400000000005</v>
      </c>
      <c r="C484" t="s">
        <v>2755</v>
      </c>
      <c r="D484" t="s">
        <v>4723</v>
      </c>
      <c r="E484" t="s">
        <v>4756</v>
      </c>
      <c r="F484" t="s">
        <v>1367</v>
      </c>
      <c r="G484" t="s">
        <v>1463</v>
      </c>
      <c r="H484" t="s">
        <v>2756</v>
      </c>
      <c r="I484" t="s">
        <v>4760</v>
      </c>
      <c r="J484">
        <v>2867</v>
      </c>
      <c r="K484" s="34" t="s">
        <v>9219</v>
      </c>
      <c r="M484" s="29" t="str">
        <f t="shared" si="35"/>
        <v>YES</v>
      </c>
      <c r="N484" s="9" t="str">
        <f t="shared" si="36"/>
        <v>YES</v>
      </c>
      <c r="O484" s="9">
        <f t="shared" si="37"/>
        <v>1.0039693379399064</v>
      </c>
      <c r="P484" s="9" t="str">
        <f t="shared" si="39"/>
        <v>YES</v>
      </c>
      <c r="Q484" s="9" t="s">
        <v>4658</v>
      </c>
      <c r="R484" s="30" t="s">
        <v>4658</v>
      </c>
      <c r="T484" t="s">
        <v>1564</v>
      </c>
      <c r="U484">
        <v>403</v>
      </c>
      <c r="V484" t="s">
        <v>2756</v>
      </c>
      <c r="W484">
        <v>5</v>
      </c>
      <c r="X484">
        <v>16</v>
      </c>
      <c r="Y484">
        <v>4</v>
      </c>
      <c r="Z484">
        <v>5</v>
      </c>
      <c r="AA484">
        <v>19139883.615400001</v>
      </c>
      <c r="AB484">
        <v>20341.434265899999</v>
      </c>
      <c r="AC484">
        <v>642872.88303000003</v>
      </c>
      <c r="AD484">
        <v>887820.45794899995</v>
      </c>
      <c r="AE484" t="s">
        <v>1565</v>
      </c>
      <c r="AF484" t="s">
        <v>2755</v>
      </c>
      <c r="AG484" t="s">
        <v>4723</v>
      </c>
      <c r="AH484" t="str">
        <f t="shared" si="38"/>
        <v>04013403</v>
      </c>
      <c r="AJ484" t="s">
        <v>4723</v>
      </c>
      <c r="AK484" t="s">
        <v>9219</v>
      </c>
      <c r="AL484" t="s">
        <v>1565</v>
      </c>
    </row>
    <row r="485" spans="1:38" x14ac:dyDescent="0.25">
      <c r="A485">
        <v>201564</v>
      </c>
      <c r="B485">
        <v>0.65240299999999996</v>
      </c>
      <c r="C485" t="s">
        <v>2174</v>
      </c>
      <c r="D485" t="s">
        <v>4723</v>
      </c>
      <c r="E485" t="s">
        <v>4756</v>
      </c>
      <c r="F485" t="s">
        <v>1367</v>
      </c>
      <c r="G485" t="s">
        <v>1463</v>
      </c>
      <c r="H485" t="s">
        <v>2175</v>
      </c>
      <c r="I485" t="s">
        <v>4760</v>
      </c>
      <c r="J485">
        <v>5954</v>
      </c>
      <c r="K485" s="34" t="s">
        <v>9220</v>
      </c>
      <c r="M485" s="29" t="str">
        <f t="shared" si="35"/>
        <v>YES</v>
      </c>
      <c r="N485" s="9" t="str">
        <f t="shared" si="36"/>
        <v>YES</v>
      </c>
      <c r="O485" s="9">
        <f t="shared" si="37"/>
        <v>1.0006823663383591</v>
      </c>
      <c r="P485" s="9" t="str">
        <f t="shared" si="39"/>
        <v>YES</v>
      </c>
      <c r="Q485" s="9" t="s">
        <v>4658</v>
      </c>
      <c r="R485" s="30" t="s">
        <v>4658</v>
      </c>
      <c r="T485" t="s">
        <v>1566</v>
      </c>
      <c r="U485">
        <v>404</v>
      </c>
      <c r="V485" t="s">
        <v>2175</v>
      </c>
      <c r="W485">
        <v>3</v>
      </c>
      <c r="X485">
        <v>15</v>
      </c>
      <c r="Y485">
        <v>3</v>
      </c>
      <c r="Z485">
        <v>3</v>
      </c>
      <c r="AA485">
        <v>18175549.412099998</v>
      </c>
      <c r="AB485">
        <v>18958.551547499999</v>
      </c>
      <c r="AC485">
        <v>673593.46974299999</v>
      </c>
      <c r="AD485">
        <v>904138.32875300001</v>
      </c>
      <c r="AE485" t="s">
        <v>1567</v>
      </c>
      <c r="AF485" t="s">
        <v>2174</v>
      </c>
      <c r="AG485" t="s">
        <v>4723</v>
      </c>
      <c r="AH485" t="str">
        <f t="shared" si="38"/>
        <v>04013404</v>
      </c>
      <c r="AJ485" t="s">
        <v>4723</v>
      </c>
      <c r="AK485" t="s">
        <v>9220</v>
      </c>
      <c r="AL485" t="s">
        <v>1567</v>
      </c>
    </row>
    <row r="486" spans="1:38" x14ac:dyDescent="0.25">
      <c r="A486">
        <v>229866</v>
      </c>
      <c r="B486">
        <v>0.62428899999999998</v>
      </c>
      <c r="C486" t="s">
        <v>1465</v>
      </c>
      <c r="D486" t="s">
        <v>4723</v>
      </c>
      <c r="E486" t="s">
        <v>4756</v>
      </c>
      <c r="F486" t="s">
        <v>1367</v>
      </c>
      <c r="G486" t="s">
        <v>1463</v>
      </c>
      <c r="H486" t="s">
        <v>1466</v>
      </c>
      <c r="I486" t="s">
        <v>4760</v>
      </c>
      <c r="J486">
        <v>3437</v>
      </c>
      <c r="K486" s="34" t="s">
        <v>9221</v>
      </c>
      <c r="M486" s="29" t="str">
        <f t="shared" si="35"/>
        <v>YES</v>
      </c>
      <c r="N486" s="9" t="str">
        <f t="shared" si="36"/>
        <v>YES</v>
      </c>
      <c r="O486" s="9">
        <f t="shared" si="37"/>
        <v>1.0195287603283574</v>
      </c>
      <c r="P486" s="9" t="str">
        <f t="shared" si="39"/>
        <v>YES</v>
      </c>
      <c r="Q486" s="9" t="s">
        <v>4658</v>
      </c>
      <c r="R486" s="30" t="s">
        <v>4658</v>
      </c>
      <c r="T486" t="s">
        <v>1568</v>
      </c>
      <c r="U486">
        <v>405</v>
      </c>
      <c r="V486" t="s">
        <v>1466</v>
      </c>
      <c r="W486">
        <v>3</v>
      </c>
      <c r="X486">
        <v>7</v>
      </c>
      <c r="Y486">
        <v>3</v>
      </c>
      <c r="Z486">
        <v>3</v>
      </c>
      <c r="AA486">
        <v>17070806.763700001</v>
      </c>
      <c r="AB486">
        <v>17318.302272500001</v>
      </c>
      <c r="AC486">
        <v>674163.00614399998</v>
      </c>
      <c r="AD486">
        <v>955166.43548999995</v>
      </c>
      <c r="AE486" t="s">
        <v>1569</v>
      </c>
      <c r="AF486" t="s">
        <v>1465</v>
      </c>
      <c r="AG486" t="s">
        <v>4723</v>
      </c>
      <c r="AH486" t="str">
        <f t="shared" si="38"/>
        <v>04013405</v>
      </c>
      <c r="AJ486" t="s">
        <v>4723</v>
      </c>
      <c r="AK486" t="s">
        <v>9221</v>
      </c>
      <c r="AL486" t="s">
        <v>1569</v>
      </c>
    </row>
    <row r="487" spans="1:38" x14ac:dyDescent="0.25">
      <c r="A487">
        <v>1219558</v>
      </c>
      <c r="B487">
        <v>0.72534299999999996</v>
      </c>
      <c r="C487" t="s">
        <v>2468</v>
      </c>
      <c r="D487" t="s">
        <v>4723</v>
      </c>
      <c r="E487" t="s">
        <v>4756</v>
      </c>
      <c r="F487" t="s">
        <v>1367</v>
      </c>
      <c r="G487" t="s">
        <v>2419</v>
      </c>
      <c r="H487" t="s">
        <v>2469</v>
      </c>
      <c r="I487" t="s">
        <v>4760</v>
      </c>
      <c r="J487">
        <v>1525</v>
      </c>
      <c r="K487" s="34" t="s">
        <v>9222</v>
      </c>
      <c r="M487" s="29" t="str">
        <f t="shared" si="35"/>
        <v>YES</v>
      </c>
      <c r="N487" s="9" t="str">
        <f t="shared" si="36"/>
        <v>YES</v>
      </c>
      <c r="O487" s="9">
        <f t="shared" si="37"/>
        <v>0.99461731512624629</v>
      </c>
      <c r="P487" s="9" t="str">
        <f t="shared" si="39"/>
        <v>YES</v>
      </c>
      <c r="Q487" s="9" t="s">
        <v>4658</v>
      </c>
      <c r="R487" s="30" t="s">
        <v>4658</v>
      </c>
      <c r="T487" t="s">
        <v>1570</v>
      </c>
      <c r="U487">
        <v>406</v>
      </c>
      <c r="V487" t="s">
        <v>2469</v>
      </c>
      <c r="W487">
        <v>4</v>
      </c>
      <c r="X487">
        <v>9</v>
      </c>
      <c r="Y487">
        <v>2</v>
      </c>
      <c r="Z487">
        <v>4</v>
      </c>
      <c r="AA487">
        <v>20330836.7788</v>
      </c>
      <c r="AB487">
        <v>24243.850017799999</v>
      </c>
      <c r="AC487">
        <v>593513.25431800005</v>
      </c>
      <c r="AD487">
        <v>962904.59918799996</v>
      </c>
      <c r="AE487" t="s">
        <v>1571</v>
      </c>
      <c r="AF487" t="s">
        <v>2468</v>
      </c>
      <c r="AG487" t="s">
        <v>4723</v>
      </c>
      <c r="AH487" t="str">
        <f t="shared" si="38"/>
        <v>04013406</v>
      </c>
      <c r="AJ487" t="s">
        <v>4723</v>
      </c>
      <c r="AK487" t="s">
        <v>9222</v>
      </c>
      <c r="AL487" t="s">
        <v>1571</v>
      </c>
    </row>
    <row r="488" spans="1:38" x14ac:dyDescent="0.25">
      <c r="A488">
        <v>1062658</v>
      </c>
      <c r="B488">
        <v>10.106998000000001</v>
      </c>
      <c r="C488" t="s">
        <v>2864</v>
      </c>
      <c r="D488" t="s">
        <v>4723</v>
      </c>
      <c r="E488" t="s">
        <v>4756</v>
      </c>
      <c r="F488" t="s">
        <v>4758</v>
      </c>
      <c r="G488" t="s">
        <v>4758</v>
      </c>
      <c r="H488" t="s">
        <v>2865</v>
      </c>
      <c r="I488" t="s">
        <v>4760</v>
      </c>
      <c r="J488">
        <v>2635</v>
      </c>
      <c r="K488" s="34" t="s">
        <v>9223</v>
      </c>
      <c r="M488" s="29" t="str">
        <f t="shared" si="35"/>
        <v>YES</v>
      </c>
      <c r="N488" s="9" t="str">
        <f t="shared" si="36"/>
        <v>YES</v>
      </c>
      <c r="O488" s="9">
        <f t="shared" si="37"/>
        <v>1.0031844568620465</v>
      </c>
      <c r="P488" s="9" t="str">
        <f t="shared" si="39"/>
        <v>YES</v>
      </c>
      <c r="Q488" s="9" t="s">
        <v>4658</v>
      </c>
      <c r="R488" s="30" t="s">
        <v>4658</v>
      </c>
      <c r="T488" t="s">
        <v>1572</v>
      </c>
      <c r="U488">
        <v>407</v>
      </c>
      <c r="V488" t="s">
        <v>2865</v>
      </c>
      <c r="W488">
        <v>3</v>
      </c>
      <c r="X488">
        <v>7</v>
      </c>
      <c r="Y488">
        <v>3</v>
      </c>
      <c r="Z488">
        <v>3</v>
      </c>
      <c r="AA488">
        <v>280872506.662</v>
      </c>
      <c r="AB488">
        <v>77045.131666700006</v>
      </c>
      <c r="AC488">
        <v>683342.56403000001</v>
      </c>
      <c r="AD488">
        <v>986652.13969900005</v>
      </c>
      <c r="AE488" t="s">
        <v>1573</v>
      </c>
      <c r="AF488" t="s">
        <v>2864</v>
      </c>
      <c r="AG488" t="s">
        <v>4723</v>
      </c>
      <c r="AH488" t="str">
        <f t="shared" si="38"/>
        <v>04013407</v>
      </c>
      <c r="AJ488" t="s">
        <v>4723</v>
      </c>
      <c r="AK488" t="s">
        <v>9223</v>
      </c>
      <c r="AL488" t="s">
        <v>1573</v>
      </c>
    </row>
    <row r="489" spans="1:38" x14ac:dyDescent="0.25">
      <c r="A489">
        <v>1239661</v>
      </c>
      <c r="B489">
        <v>1.761361</v>
      </c>
      <c r="C489" t="s">
        <v>1902</v>
      </c>
      <c r="D489" t="s">
        <v>4723</v>
      </c>
      <c r="E489" t="s">
        <v>4756</v>
      </c>
      <c r="F489" t="s">
        <v>6297</v>
      </c>
      <c r="G489" t="s">
        <v>4758</v>
      </c>
      <c r="H489" t="s">
        <v>1903</v>
      </c>
      <c r="I489" t="s">
        <v>4760</v>
      </c>
      <c r="J489">
        <v>5763</v>
      </c>
      <c r="K489" s="34" t="s">
        <v>9224</v>
      </c>
      <c r="M489" s="29" t="str">
        <f t="shared" si="35"/>
        <v>YES</v>
      </c>
      <c r="N489" s="9" t="str">
        <f t="shared" si="36"/>
        <v>YES</v>
      </c>
      <c r="O489" s="9">
        <f t="shared" si="37"/>
        <v>1.0109807765450662</v>
      </c>
      <c r="P489" s="9" t="str">
        <f t="shared" si="39"/>
        <v>YES</v>
      </c>
      <c r="Q489" s="9" t="s">
        <v>4658</v>
      </c>
      <c r="R489" s="30" t="s">
        <v>4658</v>
      </c>
      <c r="T489" t="s">
        <v>1574</v>
      </c>
      <c r="U489">
        <v>408</v>
      </c>
      <c r="V489" t="s">
        <v>1903</v>
      </c>
      <c r="W489">
        <v>4</v>
      </c>
      <c r="X489">
        <v>4</v>
      </c>
      <c r="Y489">
        <v>2</v>
      </c>
      <c r="Z489">
        <v>4</v>
      </c>
      <c r="AA489">
        <v>48570583.775300004</v>
      </c>
      <c r="AB489">
        <v>31947.7647989</v>
      </c>
      <c r="AC489">
        <v>620749.79157500004</v>
      </c>
      <c r="AD489">
        <v>966108.07299300004</v>
      </c>
      <c r="AE489" t="s">
        <v>1575</v>
      </c>
      <c r="AF489" t="s">
        <v>1902</v>
      </c>
      <c r="AG489" t="s">
        <v>4723</v>
      </c>
      <c r="AH489" t="str">
        <f t="shared" si="38"/>
        <v>04013408</v>
      </c>
      <c r="AJ489" t="s">
        <v>4723</v>
      </c>
      <c r="AK489" t="s">
        <v>9224</v>
      </c>
      <c r="AL489" t="s">
        <v>1575</v>
      </c>
    </row>
    <row r="490" spans="1:38" x14ac:dyDescent="0.25">
      <c r="A490">
        <v>1190220</v>
      </c>
      <c r="B490">
        <v>8.2285570000000003</v>
      </c>
      <c r="C490" t="s">
        <v>2235</v>
      </c>
      <c r="D490" t="s">
        <v>4723</v>
      </c>
      <c r="E490" t="s">
        <v>4756</v>
      </c>
      <c r="F490" t="s">
        <v>1367</v>
      </c>
      <c r="G490" t="s">
        <v>4758</v>
      </c>
      <c r="H490" t="s">
        <v>2236</v>
      </c>
      <c r="I490" t="s">
        <v>4760</v>
      </c>
      <c r="J490">
        <v>2120</v>
      </c>
      <c r="K490" s="34" t="s">
        <v>9225</v>
      </c>
      <c r="M490" s="29" t="str">
        <f t="shared" si="35"/>
        <v>YES</v>
      </c>
      <c r="N490" s="9" t="str">
        <f t="shared" si="36"/>
        <v>YES</v>
      </c>
      <c r="O490" s="9">
        <f t="shared" si="37"/>
        <v>0.99675323063831489</v>
      </c>
      <c r="P490" s="9" t="str">
        <f t="shared" si="39"/>
        <v>YES</v>
      </c>
      <c r="Q490" s="9" t="s">
        <v>4658</v>
      </c>
      <c r="R490" s="30" t="s">
        <v>4658</v>
      </c>
      <c r="T490" t="s">
        <v>1576</v>
      </c>
      <c r="U490">
        <v>409</v>
      </c>
      <c r="V490" t="s">
        <v>2236</v>
      </c>
      <c r="W490">
        <v>3</v>
      </c>
      <c r="X490">
        <v>11</v>
      </c>
      <c r="Y490">
        <v>3</v>
      </c>
      <c r="Z490">
        <v>3</v>
      </c>
      <c r="AA490">
        <v>230146235.21399999</v>
      </c>
      <c r="AB490">
        <v>75521.685037599993</v>
      </c>
      <c r="AC490">
        <v>673118.60718000005</v>
      </c>
      <c r="AD490">
        <v>927741.01001199998</v>
      </c>
      <c r="AE490" t="s">
        <v>1577</v>
      </c>
      <c r="AF490" t="s">
        <v>2235</v>
      </c>
      <c r="AG490" t="s">
        <v>4723</v>
      </c>
      <c r="AH490" t="str">
        <f t="shared" si="38"/>
        <v>04013409</v>
      </c>
      <c r="AJ490" t="s">
        <v>4723</v>
      </c>
      <c r="AK490" t="s">
        <v>9225</v>
      </c>
      <c r="AL490" t="s">
        <v>1577</v>
      </c>
    </row>
    <row r="491" spans="1:38" x14ac:dyDescent="0.25">
      <c r="A491">
        <v>238285</v>
      </c>
      <c r="B491">
        <v>0.50527</v>
      </c>
      <c r="C491" t="s">
        <v>2262</v>
      </c>
      <c r="D491" t="s">
        <v>4723</v>
      </c>
      <c r="E491" t="s">
        <v>4756</v>
      </c>
      <c r="F491" t="s">
        <v>1367</v>
      </c>
      <c r="G491" t="s">
        <v>1368</v>
      </c>
      <c r="H491" t="s">
        <v>2263</v>
      </c>
      <c r="I491" t="s">
        <v>4760</v>
      </c>
      <c r="J491">
        <v>1372</v>
      </c>
      <c r="K491" s="34" t="s">
        <v>9226</v>
      </c>
      <c r="M491" s="29" t="str">
        <f t="shared" si="35"/>
        <v>YES</v>
      </c>
      <c r="N491" s="9" t="str">
        <f t="shared" si="36"/>
        <v>YES</v>
      </c>
      <c r="O491" s="9">
        <f t="shared" si="37"/>
        <v>0.9928969941277932</v>
      </c>
      <c r="P491" s="9" t="str">
        <f t="shared" si="39"/>
        <v>YES</v>
      </c>
      <c r="Q491" s="9" t="s">
        <v>4658</v>
      </c>
      <c r="R491" s="30" t="s">
        <v>4658</v>
      </c>
      <c r="T491" t="s">
        <v>7522</v>
      </c>
      <c r="U491">
        <v>41</v>
      </c>
      <c r="V491" t="s">
        <v>2263</v>
      </c>
      <c r="W491">
        <v>3</v>
      </c>
      <c r="X491">
        <v>17</v>
      </c>
      <c r="Y491">
        <v>5</v>
      </c>
      <c r="Z491">
        <v>3</v>
      </c>
      <c r="AA491">
        <v>14186888.721899999</v>
      </c>
      <c r="AB491">
        <v>16072.0025828</v>
      </c>
      <c r="AC491">
        <v>689161.51747700002</v>
      </c>
      <c r="AD491">
        <v>900879.17220399994</v>
      </c>
      <c r="AE491" t="s">
        <v>7523</v>
      </c>
      <c r="AF491" t="s">
        <v>2262</v>
      </c>
      <c r="AG491" t="s">
        <v>4723</v>
      </c>
      <c r="AH491" t="str">
        <f t="shared" si="38"/>
        <v>0401341</v>
      </c>
      <c r="AJ491" t="s">
        <v>4723</v>
      </c>
      <c r="AK491" t="s">
        <v>9226</v>
      </c>
      <c r="AL491" t="s">
        <v>7523</v>
      </c>
    </row>
    <row r="492" spans="1:38" x14ac:dyDescent="0.25">
      <c r="A492">
        <v>238557</v>
      </c>
      <c r="B492">
        <v>1.1856310000000001</v>
      </c>
      <c r="C492" t="s">
        <v>3884</v>
      </c>
      <c r="D492" t="s">
        <v>4723</v>
      </c>
      <c r="E492" t="s">
        <v>4756</v>
      </c>
      <c r="F492" t="s">
        <v>1367</v>
      </c>
      <c r="G492" t="s">
        <v>1463</v>
      </c>
      <c r="H492" t="s">
        <v>3885</v>
      </c>
      <c r="I492" t="s">
        <v>4760</v>
      </c>
      <c r="J492">
        <v>4415</v>
      </c>
      <c r="K492" s="34" t="s">
        <v>9227</v>
      </c>
      <c r="M492" s="29" t="str">
        <f t="shared" si="35"/>
        <v>YES</v>
      </c>
      <c r="N492" s="9" t="str">
        <f t="shared" si="36"/>
        <v>YES</v>
      </c>
      <c r="O492" s="9">
        <f t="shared" si="37"/>
        <v>0.99522932835772504</v>
      </c>
      <c r="P492" s="9" t="str">
        <f t="shared" si="39"/>
        <v>YES</v>
      </c>
      <c r="Q492" s="9" t="s">
        <v>4658</v>
      </c>
      <c r="R492" s="30" t="s">
        <v>4658</v>
      </c>
      <c r="T492" t="s">
        <v>1578</v>
      </c>
      <c r="U492">
        <v>410</v>
      </c>
      <c r="V492" t="s">
        <v>3885</v>
      </c>
      <c r="W492">
        <v>5</v>
      </c>
      <c r="X492">
        <v>16</v>
      </c>
      <c r="Y492">
        <v>4</v>
      </c>
      <c r="Z492">
        <v>5</v>
      </c>
      <c r="AA492">
        <v>33211938.523699999</v>
      </c>
      <c r="AB492">
        <v>23803.710368700002</v>
      </c>
      <c r="AC492">
        <v>662795.05031399999</v>
      </c>
      <c r="AD492">
        <v>876101.789704</v>
      </c>
      <c r="AE492" t="s">
        <v>1579</v>
      </c>
      <c r="AF492" t="s">
        <v>3884</v>
      </c>
      <c r="AG492" t="s">
        <v>4723</v>
      </c>
      <c r="AH492" t="str">
        <f t="shared" si="38"/>
        <v>04013410</v>
      </c>
      <c r="AJ492" t="s">
        <v>4723</v>
      </c>
      <c r="AK492" t="s">
        <v>9227</v>
      </c>
      <c r="AL492" t="s">
        <v>1579</v>
      </c>
    </row>
    <row r="493" spans="1:38" x14ac:dyDescent="0.25">
      <c r="A493">
        <v>215636</v>
      </c>
      <c r="B493">
        <v>0.55154000000000003</v>
      </c>
      <c r="C493" t="s">
        <v>1924</v>
      </c>
      <c r="D493" t="s">
        <v>4723</v>
      </c>
      <c r="E493" t="s">
        <v>4756</v>
      </c>
      <c r="F493" t="s">
        <v>4758</v>
      </c>
      <c r="G493" t="s">
        <v>1463</v>
      </c>
      <c r="H493" t="s">
        <v>1925</v>
      </c>
      <c r="I493" t="s">
        <v>4760</v>
      </c>
      <c r="J493">
        <v>3872</v>
      </c>
      <c r="K493" s="34" t="s">
        <v>9228</v>
      </c>
      <c r="M493" s="29" t="str">
        <f t="shared" si="35"/>
        <v>YES</v>
      </c>
      <c r="N493" s="9" t="str">
        <f t="shared" si="36"/>
        <v>YES</v>
      </c>
      <c r="O493" s="9">
        <f t="shared" si="37"/>
        <v>0.97995830868988998</v>
      </c>
      <c r="P493" s="9" t="str">
        <f t="shared" si="39"/>
        <v>YES</v>
      </c>
      <c r="Q493" s="9" t="s">
        <v>4658</v>
      </c>
      <c r="R493" s="30" t="s">
        <v>4658</v>
      </c>
      <c r="T493" t="s">
        <v>1580</v>
      </c>
      <c r="U493">
        <v>411</v>
      </c>
      <c r="V493" t="s">
        <v>1925</v>
      </c>
      <c r="W493">
        <v>4</v>
      </c>
      <c r="X493">
        <v>6</v>
      </c>
      <c r="Y493">
        <v>2</v>
      </c>
      <c r="Z493">
        <v>4</v>
      </c>
      <c r="AA493">
        <v>15690517.239</v>
      </c>
      <c r="AB493">
        <v>16584.666691300001</v>
      </c>
      <c r="AC493">
        <v>625847.13957700005</v>
      </c>
      <c r="AD493">
        <v>967280.53115000005</v>
      </c>
      <c r="AE493" t="s">
        <v>1581</v>
      </c>
      <c r="AF493" t="s">
        <v>1924</v>
      </c>
      <c r="AG493" t="s">
        <v>4723</v>
      </c>
      <c r="AH493" t="str">
        <f t="shared" si="38"/>
        <v>04013411</v>
      </c>
      <c r="AJ493" t="s">
        <v>4723</v>
      </c>
      <c r="AK493" t="s">
        <v>9228</v>
      </c>
      <c r="AL493" t="s">
        <v>1581</v>
      </c>
    </row>
    <row r="494" spans="1:38" x14ac:dyDescent="0.25">
      <c r="A494">
        <v>1190439</v>
      </c>
      <c r="B494">
        <v>0.48946000000000001</v>
      </c>
      <c r="C494" t="s">
        <v>1914</v>
      </c>
      <c r="D494" t="s">
        <v>4723</v>
      </c>
      <c r="E494" t="s">
        <v>4756</v>
      </c>
      <c r="F494" t="s">
        <v>1367</v>
      </c>
      <c r="G494" t="s">
        <v>1463</v>
      </c>
      <c r="H494" t="s">
        <v>1915</v>
      </c>
      <c r="I494" t="s">
        <v>4760</v>
      </c>
      <c r="J494">
        <v>2586</v>
      </c>
      <c r="K494" s="34" t="s">
        <v>9229</v>
      </c>
      <c r="M494" s="29" t="str">
        <f t="shared" si="35"/>
        <v>YES</v>
      </c>
      <c r="N494" s="9" t="str">
        <f t="shared" si="36"/>
        <v>YES</v>
      </c>
      <c r="O494" s="9">
        <f t="shared" si="37"/>
        <v>1.0007914102835878</v>
      </c>
      <c r="P494" s="9" t="str">
        <f t="shared" si="39"/>
        <v>YES</v>
      </c>
      <c r="Q494" s="9" t="s">
        <v>4658</v>
      </c>
      <c r="R494" s="30" t="s">
        <v>4658</v>
      </c>
      <c r="T494" t="s">
        <v>1582</v>
      </c>
      <c r="U494">
        <v>412</v>
      </c>
      <c r="V494" t="s">
        <v>1915</v>
      </c>
      <c r="W494">
        <v>4</v>
      </c>
      <c r="X494">
        <v>10</v>
      </c>
      <c r="Y494">
        <v>3</v>
      </c>
      <c r="Z494">
        <v>4</v>
      </c>
      <c r="AA494">
        <v>13634571.124199999</v>
      </c>
      <c r="AB494">
        <v>15761.3230234</v>
      </c>
      <c r="AC494">
        <v>631210.95491299999</v>
      </c>
      <c r="AD494">
        <v>958980.69163699995</v>
      </c>
      <c r="AE494" t="s">
        <v>1583</v>
      </c>
      <c r="AF494" t="s">
        <v>1914</v>
      </c>
      <c r="AG494" t="s">
        <v>4723</v>
      </c>
      <c r="AH494" t="str">
        <f t="shared" si="38"/>
        <v>04013412</v>
      </c>
      <c r="AJ494" t="s">
        <v>4723</v>
      </c>
      <c r="AK494" t="s">
        <v>9229</v>
      </c>
      <c r="AL494" t="s">
        <v>1583</v>
      </c>
    </row>
    <row r="495" spans="1:38" x14ac:dyDescent="0.25">
      <c r="A495">
        <v>1190341</v>
      </c>
      <c r="B495">
        <v>0.45826699999999998</v>
      </c>
      <c r="C495" t="s">
        <v>3834</v>
      </c>
      <c r="D495" t="s">
        <v>4723</v>
      </c>
      <c r="E495" t="s">
        <v>4756</v>
      </c>
      <c r="F495" t="s">
        <v>2297</v>
      </c>
      <c r="G495" t="s">
        <v>2307</v>
      </c>
      <c r="H495" t="s">
        <v>3835</v>
      </c>
      <c r="I495" t="s">
        <v>4760</v>
      </c>
      <c r="J495">
        <v>2663</v>
      </c>
      <c r="K495" s="34" t="s">
        <v>9230</v>
      </c>
      <c r="M495" s="29" t="str">
        <f t="shared" si="35"/>
        <v>YES</v>
      </c>
      <c r="N495" s="9" t="str">
        <f t="shared" si="36"/>
        <v>YES</v>
      </c>
      <c r="O495" s="9">
        <f t="shared" si="37"/>
        <v>0.99767325336893675</v>
      </c>
      <c r="P495" s="9" t="str">
        <f t="shared" si="39"/>
        <v>YES</v>
      </c>
      <c r="Q495" s="9" t="s">
        <v>4658</v>
      </c>
      <c r="R495" s="30" t="s">
        <v>4658</v>
      </c>
      <c r="T495" t="s">
        <v>1584</v>
      </c>
      <c r="U495">
        <v>413</v>
      </c>
      <c r="V495" t="s">
        <v>3835</v>
      </c>
      <c r="W495">
        <v>1</v>
      </c>
      <c r="X495">
        <v>20</v>
      </c>
      <c r="Y495">
        <v>5</v>
      </c>
      <c r="Z495">
        <v>1</v>
      </c>
      <c r="AA495">
        <v>12805545.993799999</v>
      </c>
      <c r="AB495">
        <v>16057.1304748</v>
      </c>
      <c r="AC495">
        <v>695467.10609400005</v>
      </c>
      <c r="AD495">
        <v>835920.25796900003</v>
      </c>
      <c r="AE495" t="s">
        <v>1585</v>
      </c>
      <c r="AF495" t="s">
        <v>3834</v>
      </c>
      <c r="AG495" t="s">
        <v>4723</v>
      </c>
      <c r="AH495" t="str">
        <f t="shared" si="38"/>
        <v>04013413</v>
      </c>
      <c r="AJ495" t="s">
        <v>4723</v>
      </c>
      <c r="AK495" t="s">
        <v>9230</v>
      </c>
      <c r="AL495" t="s">
        <v>1585</v>
      </c>
    </row>
    <row r="496" spans="1:38" x14ac:dyDescent="0.25">
      <c r="A496">
        <v>258203</v>
      </c>
      <c r="B496">
        <v>0.41253099999999998</v>
      </c>
      <c r="C496" t="s">
        <v>2850</v>
      </c>
      <c r="D496" t="s">
        <v>4723</v>
      </c>
      <c r="E496" t="s">
        <v>4756</v>
      </c>
      <c r="F496" t="s">
        <v>1367</v>
      </c>
      <c r="G496" t="s">
        <v>1463</v>
      </c>
      <c r="H496" t="s">
        <v>2851</v>
      </c>
      <c r="I496" t="s">
        <v>4760</v>
      </c>
      <c r="J496">
        <v>1712</v>
      </c>
      <c r="K496" s="34" t="s">
        <v>9231</v>
      </c>
      <c r="M496" s="29" t="str">
        <f t="shared" si="35"/>
        <v>YES</v>
      </c>
      <c r="N496" s="9" t="str">
        <f t="shared" si="36"/>
        <v>YES</v>
      </c>
      <c r="O496" s="9">
        <f t="shared" si="37"/>
        <v>0.98936588289598415</v>
      </c>
      <c r="P496" s="9" t="str">
        <f t="shared" si="39"/>
        <v>YES</v>
      </c>
      <c r="Q496" s="9" t="s">
        <v>4658</v>
      </c>
      <c r="R496" s="30" t="s">
        <v>4658</v>
      </c>
      <c r="T496" t="s">
        <v>1586</v>
      </c>
      <c r="U496">
        <v>414</v>
      </c>
      <c r="V496" t="s">
        <v>2851</v>
      </c>
      <c r="W496">
        <v>3</v>
      </c>
      <c r="X496">
        <v>7</v>
      </c>
      <c r="Y496">
        <v>3</v>
      </c>
      <c r="Z496">
        <v>3</v>
      </c>
      <c r="AA496">
        <v>11624318.5956</v>
      </c>
      <c r="AB496">
        <v>19566.879821800001</v>
      </c>
      <c r="AC496">
        <v>689010.97231999994</v>
      </c>
      <c r="AD496">
        <v>961730.12398599996</v>
      </c>
      <c r="AE496" t="s">
        <v>1587</v>
      </c>
      <c r="AF496" t="s">
        <v>2850</v>
      </c>
      <c r="AG496" t="s">
        <v>4723</v>
      </c>
      <c r="AH496" t="str">
        <f t="shared" si="38"/>
        <v>04013414</v>
      </c>
      <c r="AJ496" t="s">
        <v>4723</v>
      </c>
      <c r="AK496" t="s">
        <v>9231</v>
      </c>
      <c r="AL496" t="s">
        <v>1587</v>
      </c>
    </row>
    <row r="497" spans="1:38" x14ac:dyDescent="0.25">
      <c r="A497">
        <v>1239518</v>
      </c>
      <c r="B497">
        <v>0.60765800000000003</v>
      </c>
      <c r="C497" t="s">
        <v>2272</v>
      </c>
      <c r="D497" t="s">
        <v>4723</v>
      </c>
      <c r="E497" t="s">
        <v>4756</v>
      </c>
      <c r="F497" t="s">
        <v>1367</v>
      </c>
      <c r="G497" t="s">
        <v>1463</v>
      </c>
      <c r="H497" t="s">
        <v>2273</v>
      </c>
      <c r="I497" t="s">
        <v>4760</v>
      </c>
      <c r="J497">
        <v>3158</v>
      </c>
      <c r="K497" s="34" t="s">
        <v>9232</v>
      </c>
      <c r="M497" s="29" t="str">
        <f t="shared" si="35"/>
        <v>YES</v>
      </c>
      <c r="N497" s="9" t="str">
        <f t="shared" si="36"/>
        <v>YES</v>
      </c>
      <c r="O497" s="9">
        <f t="shared" si="37"/>
        <v>0.99668048321108615</v>
      </c>
      <c r="P497" s="9" t="str">
        <f t="shared" si="39"/>
        <v>YES</v>
      </c>
      <c r="Q497" s="9" t="s">
        <v>4658</v>
      </c>
      <c r="R497" s="30" t="s">
        <v>4658</v>
      </c>
      <c r="T497" t="s">
        <v>1588</v>
      </c>
      <c r="U497">
        <v>415</v>
      </c>
      <c r="V497" t="s">
        <v>2273</v>
      </c>
      <c r="W497">
        <v>3</v>
      </c>
      <c r="X497">
        <v>11</v>
      </c>
      <c r="Y497">
        <v>3</v>
      </c>
      <c r="Z497">
        <v>3</v>
      </c>
      <c r="AA497">
        <v>16996954.462900002</v>
      </c>
      <c r="AB497">
        <v>18834.243513099998</v>
      </c>
      <c r="AC497">
        <v>677994.72810499999</v>
      </c>
      <c r="AD497">
        <v>909508.17320399999</v>
      </c>
      <c r="AE497" t="s">
        <v>1589</v>
      </c>
      <c r="AF497" t="s">
        <v>2272</v>
      </c>
      <c r="AG497" t="s">
        <v>4723</v>
      </c>
      <c r="AH497" t="str">
        <f t="shared" si="38"/>
        <v>04013415</v>
      </c>
      <c r="AJ497" t="s">
        <v>4723</v>
      </c>
      <c r="AK497" t="s">
        <v>9232</v>
      </c>
      <c r="AL497" t="s">
        <v>1589</v>
      </c>
    </row>
    <row r="498" spans="1:38" x14ac:dyDescent="0.25">
      <c r="A498">
        <v>238658</v>
      </c>
      <c r="B498">
        <v>0.78184299999999995</v>
      </c>
      <c r="C498" t="s">
        <v>2286</v>
      </c>
      <c r="D498" t="s">
        <v>4723</v>
      </c>
      <c r="E498" t="s">
        <v>4756</v>
      </c>
      <c r="F498" t="s">
        <v>1367</v>
      </c>
      <c r="G498" t="s">
        <v>1463</v>
      </c>
      <c r="H498" t="s">
        <v>2287</v>
      </c>
      <c r="I498" t="s">
        <v>4760</v>
      </c>
      <c r="J498">
        <v>2002</v>
      </c>
      <c r="K498" s="34" t="s">
        <v>9233</v>
      </c>
      <c r="M498" s="29" t="str">
        <f t="shared" si="35"/>
        <v>YES</v>
      </c>
      <c r="N498" s="9" t="str">
        <f t="shared" si="36"/>
        <v>YES</v>
      </c>
      <c r="O498" s="9">
        <f t="shared" si="37"/>
        <v>0.99784679527838727</v>
      </c>
      <c r="P498" s="9" t="str">
        <f t="shared" si="39"/>
        <v>YES</v>
      </c>
      <c r="Q498" s="9" t="s">
        <v>4658</v>
      </c>
      <c r="R498" s="30" t="s">
        <v>4658</v>
      </c>
      <c r="T498" t="s">
        <v>1590</v>
      </c>
      <c r="U498">
        <v>416</v>
      </c>
      <c r="V498" t="s">
        <v>2287</v>
      </c>
      <c r="W498">
        <v>2</v>
      </c>
      <c r="X498">
        <v>11</v>
      </c>
      <c r="Y498">
        <v>3</v>
      </c>
      <c r="Z498">
        <v>2</v>
      </c>
      <c r="AA498">
        <v>21843565.559700001</v>
      </c>
      <c r="AB498">
        <v>20620.862919300002</v>
      </c>
      <c r="AC498">
        <v>689240.59555299999</v>
      </c>
      <c r="AD498">
        <v>908103.96472000005</v>
      </c>
      <c r="AE498" t="s">
        <v>1591</v>
      </c>
      <c r="AF498" t="s">
        <v>2286</v>
      </c>
      <c r="AG498" t="s">
        <v>4723</v>
      </c>
      <c r="AH498" t="str">
        <f t="shared" si="38"/>
        <v>04013416</v>
      </c>
      <c r="AJ498" t="s">
        <v>4723</v>
      </c>
      <c r="AK498" t="s">
        <v>9233</v>
      </c>
      <c r="AL498" t="s">
        <v>1591</v>
      </c>
    </row>
    <row r="499" spans="1:38" x14ac:dyDescent="0.25">
      <c r="A499">
        <v>249097</v>
      </c>
      <c r="B499">
        <v>1.441764</v>
      </c>
      <c r="C499" t="s">
        <v>1374</v>
      </c>
      <c r="D499" t="s">
        <v>4723</v>
      </c>
      <c r="E499" t="s">
        <v>4756</v>
      </c>
      <c r="F499" t="s">
        <v>1367</v>
      </c>
      <c r="G499" t="s">
        <v>1368</v>
      </c>
      <c r="H499" t="s">
        <v>1375</v>
      </c>
      <c r="I499" t="s">
        <v>4760</v>
      </c>
      <c r="J499">
        <v>3074</v>
      </c>
      <c r="K499" s="34" t="s">
        <v>9234</v>
      </c>
      <c r="M499" s="29" t="str">
        <f t="shared" si="35"/>
        <v>YES</v>
      </c>
      <c r="N499" s="9" t="str">
        <f t="shared" si="36"/>
        <v>YES</v>
      </c>
      <c r="O499" s="9">
        <f t="shared" si="37"/>
        <v>1.0005576961512712</v>
      </c>
      <c r="P499" s="9" t="str">
        <f t="shared" si="39"/>
        <v>YES</v>
      </c>
      <c r="Q499" s="9" t="s">
        <v>4658</v>
      </c>
      <c r="R499" s="30" t="s">
        <v>4658</v>
      </c>
      <c r="T499" t="s">
        <v>1592</v>
      </c>
      <c r="U499">
        <v>417</v>
      </c>
      <c r="V499" t="s">
        <v>1375</v>
      </c>
      <c r="W499">
        <v>2</v>
      </c>
      <c r="X499">
        <v>8</v>
      </c>
      <c r="Y499">
        <v>5</v>
      </c>
      <c r="Z499">
        <v>2</v>
      </c>
      <c r="AA499">
        <v>40171669.911899999</v>
      </c>
      <c r="AB499">
        <v>26704.1905238</v>
      </c>
      <c r="AC499">
        <v>699720.38499699999</v>
      </c>
      <c r="AD499">
        <v>940789.87995199999</v>
      </c>
      <c r="AE499" t="s">
        <v>1593</v>
      </c>
      <c r="AF499" t="s">
        <v>1374</v>
      </c>
      <c r="AG499" t="s">
        <v>4723</v>
      </c>
      <c r="AH499" t="str">
        <f t="shared" si="38"/>
        <v>04013417</v>
      </c>
      <c r="AJ499" t="s">
        <v>4723</v>
      </c>
      <c r="AK499" t="s">
        <v>9234</v>
      </c>
      <c r="AL499" t="s">
        <v>1593</v>
      </c>
    </row>
    <row r="500" spans="1:38" x14ac:dyDescent="0.25">
      <c r="A500">
        <v>1247122</v>
      </c>
      <c r="B500">
        <v>0.373276</v>
      </c>
      <c r="C500" t="s">
        <v>2016</v>
      </c>
      <c r="D500" t="s">
        <v>4723</v>
      </c>
      <c r="E500" t="s">
        <v>4756</v>
      </c>
      <c r="F500" t="s">
        <v>1367</v>
      </c>
      <c r="G500" t="s">
        <v>1463</v>
      </c>
      <c r="H500" t="s">
        <v>2017</v>
      </c>
      <c r="I500" t="s">
        <v>4760</v>
      </c>
      <c r="J500">
        <v>3016</v>
      </c>
      <c r="K500" s="34" t="s">
        <v>9235</v>
      </c>
      <c r="M500" s="29" t="str">
        <f t="shared" si="35"/>
        <v>YES</v>
      </c>
      <c r="N500" s="9" t="str">
        <f t="shared" si="36"/>
        <v>YES</v>
      </c>
      <c r="O500" s="9">
        <f t="shared" si="37"/>
        <v>0.98625320950046758</v>
      </c>
      <c r="P500" s="9" t="str">
        <f t="shared" si="39"/>
        <v>YES</v>
      </c>
      <c r="Q500" s="9" t="s">
        <v>4658</v>
      </c>
      <c r="R500" s="30" t="s">
        <v>4658</v>
      </c>
      <c r="T500" t="s">
        <v>1594</v>
      </c>
      <c r="U500">
        <v>418</v>
      </c>
      <c r="V500" t="s">
        <v>2017</v>
      </c>
      <c r="W500">
        <v>5</v>
      </c>
      <c r="X500">
        <v>14</v>
      </c>
      <c r="Y500">
        <v>4</v>
      </c>
      <c r="Z500">
        <v>5</v>
      </c>
      <c r="AA500">
        <v>10551385.321900001</v>
      </c>
      <c r="AB500">
        <v>13277.810604800001</v>
      </c>
      <c r="AC500">
        <v>630382.76107300003</v>
      </c>
      <c r="AD500">
        <v>919554.13375499996</v>
      </c>
      <c r="AE500" t="s">
        <v>1595</v>
      </c>
      <c r="AF500" t="s">
        <v>2016</v>
      </c>
      <c r="AG500" t="s">
        <v>4723</v>
      </c>
      <c r="AH500" t="str">
        <f t="shared" si="38"/>
        <v>04013418</v>
      </c>
      <c r="AJ500" t="s">
        <v>4723</v>
      </c>
      <c r="AK500" t="s">
        <v>9235</v>
      </c>
      <c r="AL500" t="s">
        <v>1595</v>
      </c>
    </row>
    <row r="501" spans="1:38" x14ac:dyDescent="0.25">
      <c r="A501">
        <v>196004</v>
      </c>
      <c r="B501">
        <v>2.4139750000000002</v>
      </c>
      <c r="C501" t="s">
        <v>3687</v>
      </c>
      <c r="D501" t="s">
        <v>4723</v>
      </c>
      <c r="E501" t="s">
        <v>4756</v>
      </c>
      <c r="F501" t="s">
        <v>4758</v>
      </c>
      <c r="G501" t="s">
        <v>4758</v>
      </c>
      <c r="H501" t="s">
        <v>3688</v>
      </c>
      <c r="I501" t="s">
        <v>4760</v>
      </c>
      <c r="J501">
        <v>4773</v>
      </c>
      <c r="K501" s="34" t="s">
        <v>9236</v>
      </c>
      <c r="M501" s="29" t="str">
        <f t="shared" si="35"/>
        <v>NO</v>
      </c>
      <c r="N501" s="9" t="str">
        <f t="shared" si="36"/>
        <v>YES</v>
      </c>
      <c r="O501" s="9">
        <f t="shared" si="37"/>
        <v>1.0061430606650248</v>
      </c>
      <c r="P501" s="9" t="str">
        <f t="shared" si="39"/>
        <v>YES</v>
      </c>
      <c r="Q501" s="9" t="s">
        <v>4658</v>
      </c>
      <c r="R501" s="30" t="s">
        <v>4658</v>
      </c>
      <c r="T501" t="s">
        <v>1596</v>
      </c>
      <c r="U501">
        <v>419</v>
      </c>
      <c r="V501" t="s">
        <v>3688</v>
      </c>
      <c r="W501">
        <v>1</v>
      </c>
      <c r="X501">
        <v>22</v>
      </c>
      <c r="Y501">
        <v>6</v>
      </c>
      <c r="Z501">
        <v>1</v>
      </c>
      <c r="AA501">
        <v>66886870.536600001</v>
      </c>
      <c r="AB501">
        <v>41118.867650400003</v>
      </c>
      <c r="AC501">
        <v>780733.14091800002</v>
      </c>
      <c r="AD501">
        <v>856342.91317900002</v>
      </c>
      <c r="AE501" t="s">
        <v>1597</v>
      </c>
      <c r="AF501" t="s">
        <v>8172</v>
      </c>
      <c r="AG501" t="s">
        <v>4723</v>
      </c>
      <c r="AH501" t="str">
        <f t="shared" si="38"/>
        <v>04013419</v>
      </c>
      <c r="AJ501" t="s">
        <v>4723</v>
      </c>
      <c r="AK501" t="s">
        <v>9236</v>
      </c>
      <c r="AL501" t="s">
        <v>1597</v>
      </c>
    </row>
    <row r="502" spans="1:38" x14ac:dyDescent="0.25">
      <c r="A502">
        <v>347067</v>
      </c>
      <c r="B502">
        <v>0.41456999999999999</v>
      </c>
      <c r="C502" t="s">
        <v>6974</v>
      </c>
      <c r="D502" t="s">
        <v>4723</v>
      </c>
      <c r="E502" t="s">
        <v>4756</v>
      </c>
      <c r="F502" t="s">
        <v>1367</v>
      </c>
      <c r="G502" t="s">
        <v>4758</v>
      </c>
      <c r="H502" t="s">
        <v>6975</v>
      </c>
      <c r="I502" t="s">
        <v>4760</v>
      </c>
      <c r="J502">
        <v>2859</v>
      </c>
      <c r="K502" s="34" t="s">
        <v>9237</v>
      </c>
      <c r="M502" s="29" t="str">
        <f t="shared" si="35"/>
        <v>YES</v>
      </c>
      <c r="N502" s="9" t="str">
        <f t="shared" si="36"/>
        <v>YES</v>
      </c>
      <c r="O502" s="9">
        <f t="shared" si="37"/>
        <v>1.0009677424393566</v>
      </c>
      <c r="P502" s="9" t="str">
        <f t="shared" si="39"/>
        <v>YES</v>
      </c>
      <c r="Q502" s="9" t="s">
        <v>4658</v>
      </c>
      <c r="R502" s="30" t="s">
        <v>4658</v>
      </c>
      <c r="T502" t="s">
        <v>7524</v>
      </c>
      <c r="U502">
        <v>42</v>
      </c>
      <c r="V502" t="s">
        <v>6975</v>
      </c>
      <c r="W502">
        <v>2</v>
      </c>
      <c r="X502">
        <v>22</v>
      </c>
      <c r="Y502">
        <v>6</v>
      </c>
      <c r="Z502">
        <v>2</v>
      </c>
      <c r="AA502">
        <v>11546374.3715</v>
      </c>
      <c r="AB502">
        <v>15618.3016584</v>
      </c>
      <c r="AC502">
        <v>731099.83174099994</v>
      </c>
      <c r="AD502">
        <v>850862.00464000006</v>
      </c>
      <c r="AE502" t="s">
        <v>7525</v>
      </c>
      <c r="AF502" t="s">
        <v>6974</v>
      </c>
      <c r="AG502" t="s">
        <v>4723</v>
      </c>
      <c r="AH502" t="str">
        <f t="shared" si="38"/>
        <v>0401342</v>
      </c>
      <c r="AJ502" t="s">
        <v>4723</v>
      </c>
      <c r="AK502" t="s">
        <v>9237</v>
      </c>
      <c r="AL502" t="s">
        <v>7525</v>
      </c>
    </row>
    <row r="503" spans="1:38" x14ac:dyDescent="0.25">
      <c r="A503">
        <v>275541</v>
      </c>
      <c r="B503">
        <v>2.2876379999999998</v>
      </c>
      <c r="C503" t="s">
        <v>3677</v>
      </c>
      <c r="D503" t="s">
        <v>4723</v>
      </c>
      <c r="E503" t="s">
        <v>4756</v>
      </c>
      <c r="F503" t="s">
        <v>1367</v>
      </c>
      <c r="G503" t="s">
        <v>4758</v>
      </c>
      <c r="H503" t="s">
        <v>3678</v>
      </c>
      <c r="I503" t="s">
        <v>4760</v>
      </c>
      <c r="J503">
        <v>7170</v>
      </c>
      <c r="K503" s="34" t="s">
        <v>9238</v>
      </c>
      <c r="M503" s="29" t="str">
        <f t="shared" si="35"/>
        <v>NO</v>
      </c>
      <c r="N503" s="9" t="str">
        <f t="shared" si="36"/>
        <v>YES</v>
      </c>
      <c r="O503" s="9">
        <f t="shared" si="37"/>
        <v>0.99566456959733007</v>
      </c>
      <c r="P503" s="9" t="str">
        <f t="shared" si="39"/>
        <v>YES</v>
      </c>
      <c r="Q503" s="9" t="s">
        <v>4658</v>
      </c>
      <c r="R503" s="30" t="s">
        <v>4658</v>
      </c>
      <c r="T503" t="s">
        <v>1598</v>
      </c>
      <c r="U503">
        <v>420</v>
      </c>
      <c r="V503" t="s">
        <v>3678</v>
      </c>
      <c r="W503">
        <v>4</v>
      </c>
      <c r="X503">
        <v>12</v>
      </c>
      <c r="Y503">
        <v>7</v>
      </c>
      <c r="Z503">
        <v>4</v>
      </c>
      <c r="AA503">
        <v>64053386.217200004</v>
      </c>
      <c r="AB503">
        <v>46091.169173599999</v>
      </c>
      <c r="AC503">
        <v>572702.34134599997</v>
      </c>
      <c r="AD503">
        <v>905008.28186900006</v>
      </c>
      <c r="AE503" t="s">
        <v>1599</v>
      </c>
      <c r="AF503" t="s">
        <v>8173</v>
      </c>
      <c r="AG503" t="s">
        <v>4723</v>
      </c>
      <c r="AH503" t="str">
        <f t="shared" si="38"/>
        <v>04013420</v>
      </c>
      <c r="AJ503" t="s">
        <v>4723</v>
      </c>
      <c r="AK503" t="s">
        <v>9238</v>
      </c>
      <c r="AL503" t="s">
        <v>1599</v>
      </c>
    </row>
    <row r="504" spans="1:38" x14ac:dyDescent="0.25">
      <c r="A504">
        <v>96588</v>
      </c>
      <c r="B504">
        <v>0.49555100000000002</v>
      </c>
      <c r="C504" t="s">
        <v>3018</v>
      </c>
      <c r="D504" t="s">
        <v>4723</v>
      </c>
      <c r="E504" t="s">
        <v>4756</v>
      </c>
      <c r="F504" t="s">
        <v>1367</v>
      </c>
      <c r="G504" t="s">
        <v>1463</v>
      </c>
      <c r="H504" t="s">
        <v>3019</v>
      </c>
      <c r="I504" t="s">
        <v>4760</v>
      </c>
      <c r="J504">
        <v>3075</v>
      </c>
      <c r="K504" s="34" t="s">
        <v>9239</v>
      </c>
      <c r="M504" s="29" t="str">
        <f t="shared" si="35"/>
        <v>YES</v>
      </c>
      <c r="N504" s="9" t="str">
        <f t="shared" si="36"/>
        <v>YES</v>
      </c>
      <c r="O504" s="9">
        <f t="shared" si="37"/>
        <v>1.0000277067986065</v>
      </c>
      <c r="P504" s="9" t="str">
        <f t="shared" si="39"/>
        <v>YES</v>
      </c>
      <c r="Q504" s="9" t="s">
        <v>4658</v>
      </c>
      <c r="R504" s="30" t="s">
        <v>4658</v>
      </c>
      <c r="T504" t="s">
        <v>1600</v>
      </c>
      <c r="U504">
        <v>421</v>
      </c>
      <c r="V504" t="s">
        <v>3019</v>
      </c>
      <c r="W504">
        <v>3</v>
      </c>
      <c r="X504">
        <v>6</v>
      </c>
      <c r="Y504">
        <v>3</v>
      </c>
      <c r="Z504">
        <v>3</v>
      </c>
      <c r="AA504">
        <v>13814786.2349</v>
      </c>
      <c r="AB504">
        <v>15725.865725199999</v>
      </c>
      <c r="AC504">
        <v>657279.00757000002</v>
      </c>
      <c r="AD504">
        <v>967160.71342399996</v>
      </c>
      <c r="AE504" t="s">
        <v>1601</v>
      </c>
      <c r="AF504" t="s">
        <v>3018</v>
      </c>
      <c r="AG504" t="s">
        <v>4723</v>
      </c>
      <c r="AH504" t="str">
        <f t="shared" si="38"/>
        <v>04013421</v>
      </c>
      <c r="AJ504" t="s">
        <v>4723</v>
      </c>
      <c r="AK504" t="s">
        <v>9239</v>
      </c>
      <c r="AL504" t="s">
        <v>1601</v>
      </c>
    </row>
    <row r="505" spans="1:38" x14ac:dyDescent="0.25">
      <c r="A505">
        <v>1213464</v>
      </c>
      <c r="B505">
        <v>0.75922299999999998</v>
      </c>
      <c r="C505" t="s">
        <v>1932</v>
      </c>
      <c r="D505" t="s">
        <v>4723</v>
      </c>
      <c r="E505" t="s">
        <v>4756</v>
      </c>
      <c r="F505" t="s">
        <v>1367</v>
      </c>
      <c r="G505" t="s">
        <v>1463</v>
      </c>
      <c r="H505" t="s">
        <v>1933</v>
      </c>
      <c r="I505" t="s">
        <v>4760</v>
      </c>
      <c r="J505">
        <v>2630</v>
      </c>
      <c r="K505" s="34" t="s">
        <v>9240</v>
      </c>
      <c r="M505" s="29" t="str">
        <f t="shared" si="35"/>
        <v>YES</v>
      </c>
      <c r="N505" s="9" t="str">
        <f t="shared" si="36"/>
        <v>YES</v>
      </c>
      <c r="O505" s="9">
        <f t="shared" si="37"/>
        <v>1.0111393603016934</v>
      </c>
      <c r="P505" s="9" t="str">
        <f t="shared" si="39"/>
        <v>YES</v>
      </c>
      <c r="Q505" s="9" t="s">
        <v>4658</v>
      </c>
      <c r="R505" s="30" t="s">
        <v>4658</v>
      </c>
      <c r="T505" t="s">
        <v>1602</v>
      </c>
      <c r="U505">
        <v>422</v>
      </c>
      <c r="V505" t="s">
        <v>1933</v>
      </c>
      <c r="W505">
        <v>4</v>
      </c>
      <c r="X505">
        <v>6</v>
      </c>
      <c r="Y505">
        <v>3</v>
      </c>
      <c r="Z505">
        <v>4</v>
      </c>
      <c r="AA505">
        <v>20932745.093499999</v>
      </c>
      <c r="AB505">
        <v>21298.303365799999</v>
      </c>
      <c r="AC505">
        <v>634067.69236300001</v>
      </c>
      <c r="AD505">
        <v>968885.77194600005</v>
      </c>
      <c r="AE505" t="s">
        <v>1603</v>
      </c>
      <c r="AF505" t="s">
        <v>1932</v>
      </c>
      <c r="AG505" t="s">
        <v>4723</v>
      </c>
      <c r="AH505" t="str">
        <f t="shared" si="38"/>
        <v>04013422</v>
      </c>
      <c r="AJ505" t="s">
        <v>4723</v>
      </c>
      <c r="AK505" t="s">
        <v>9240</v>
      </c>
      <c r="AL505" t="s">
        <v>1603</v>
      </c>
    </row>
    <row r="506" spans="1:38" x14ac:dyDescent="0.25">
      <c r="A506">
        <v>1190516</v>
      </c>
      <c r="B506">
        <v>0.90176000000000001</v>
      </c>
      <c r="C506" t="s">
        <v>6377</v>
      </c>
      <c r="D506" t="s">
        <v>4723</v>
      </c>
      <c r="E506" t="s">
        <v>4756</v>
      </c>
      <c r="F506" t="s">
        <v>1367</v>
      </c>
      <c r="G506" t="s">
        <v>1463</v>
      </c>
      <c r="H506" t="s">
        <v>6378</v>
      </c>
      <c r="I506" t="s">
        <v>4760</v>
      </c>
      <c r="J506">
        <v>2920</v>
      </c>
      <c r="K506" s="34" t="s">
        <v>9241</v>
      </c>
      <c r="M506" s="29" t="str">
        <f t="shared" si="35"/>
        <v>YES</v>
      </c>
      <c r="N506" s="9" t="str">
        <f t="shared" si="36"/>
        <v>YES</v>
      </c>
      <c r="O506" s="9">
        <f t="shared" si="37"/>
        <v>1.0250403808585526</v>
      </c>
      <c r="P506" s="9" t="str">
        <f t="shared" si="39"/>
        <v>YES</v>
      </c>
      <c r="Q506" s="9" t="s">
        <v>4658</v>
      </c>
      <c r="R506" s="30" t="s">
        <v>4658</v>
      </c>
      <c r="T506" t="s">
        <v>1604</v>
      </c>
      <c r="U506">
        <v>423</v>
      </c>
      <c r="V506" t="s">
        <v>6378</v>
      </c>
      <c r="W506">
        <v>4</v>
      </c>
      <c r="X506">
        <v>10</v>
      </c>
      <c r="Y506">
        <v>3</v>
      </c>
      <c r="Z506">
        <v>4</v>
      </c>
      <c r="AA506">
        <v>24525498.169100001</v>
      </c>
      <c r="AB506">
        <v>22324.550348199999</v>
      </c>
      <c r="AC506">
        <v>636806.49628600001</v>
      </c>
      <c r="AD506">
        <v>957984.04687199998</v>
      </c>
      <c r="AE506" t="s">
        <v>1605</v>
      </c>
      <c r="AF506" t="s">
        <v>6377</v>
      </c>
      <c r="AG506" t="s">
        <v>4723</v>
      </c>
      <c r="AH506" t="str">
        <f t="shared" si="38"/>
        <v>04013423</v>
      </c>
      <c r="AJ506" t="s">
        <v>4723</v>
      </c>
      <c r="AK506" t="s">
        <v>9241</v>
      </c>
      <c r="AL506" t="s">
        <v>1605</v>
      </c>
    </row>
    <row r="507" spans="1:38" x14ac:dyDescent="0.25">
      <c r="A507">
        <v>1197050</v>
      </c>
      <c r="B507">
        <v>1.5751029999999999</v>
      </c>
      <c r="C507" t="s">
        <v>2589</v>
      </c>
      <c r="D507" t="s">
        <v>4723</v>
      </c>
      <c r="E507" t="s">
        <v>4756</v>
      </c>
      <c r="F507" t="s">
        <v>1367</v>
      </c>
      <c r="G507" t="s">
        <v>4758</v>
      </c>
      <c r="H507" t="s">
        <v>2590</v>
      </c>
      <c r="I507" t="s">
        <v>4760</v>
      </c>
      <c r="J507">
        <v>1360</v>
      </c>
      <c r="K507" s="34" t="s">
        <v>9242</v>
      </c>
      <c r="M507" s="29" t="str">
        <f t="shared" si="35"/>
        <v>YES</v>
      </c>
      <c r="N507" s="9" t="str">
        <f t="shared" si="36"/>
        <v>YES</v>
      </c>
      <c r="O507" s="9">
        <f t="shared" si="37"/>
        <v>1.0023632221093024</v>
      </c>
      <c r="P507" s="9" t="str">
        <f t="shared" si="39"/>
        <v>YES</v>
      </c>
      <c r="Q507" s="9" t="s">
        <v>4658</v>
      </c>
      <c r="R507" s="30" t="s">
        <v>4658</v>
      </c>
      <c r="T507" t="s">
        <v>1606</v>
      </c>
      <c r="U507">
        <v>424</v>
      </c>
      <c r="V507" t="s">
        <v>2590</v>
      </c>
      <c r="W507">
        <v>2</v>
      </c>
      <c r="X507">
        <v>11</v>
      </c>
      <c r="Y507">
        <v>3</v>
      </c>
      <c r="Z507">
        <v>2</v>
      </c>
      <c r="AA507">
        <v>43807823.857299998</v>
      </c>
      <c r="AB507">
        <v>42017.437467900003</v>
      </c>
      <c r="AC507">
        <v>694680.96544000006</v>
      </c>
      <c r="AD507">
        <v>917461.41136499995</v>
      </c>
      <c r="AE507" t="s">
        <v>1607</v>
      </c>
      <c r="AF507" t="s">
        <v>2589</v>
      </c>
      <c r="AG507" t="s">
        <v>4723</v>
      </c>
      <c r="AH507" t="str">
        <f t="shared" si="38"/>
        <v>04013424</v>
      </c>
      <c r="AJ507" t="s">
        <v>4723</v>
      </c>
      <c r="AK507" t="s">
        <v>9242</v>
      </c>
      <c r="AL507" t="s">
        <v>1607</v>
      </c>
    </row>
    <row r="508" spans="1:38" x14ac:dyDescent="0.25">
      <c r="A508">
        <v>289233</v>
      </c>
      <c r="B508">
        <v>0.58698099999999998</v>
      </c>
      <c r="C508" t="s">
        <v>2513</v>
      </c>
      <c r="D508" t="s">
        <v>4723</v>
      </c>
      <c r="E508" t="s">
        <v>4756</v>
      </c>
      <c r="F508" t="s">
        <v>2450</v>
      </c>
      <c r="G508" t="s">
        <v>4758</v>
      </c>
      <c r="H508" t="s">
        <v>2514</v>
      </c>
      <c r="I508" t="s">
        <v>4760</v>
      </c>
      <c r="J508">
        <v>1504</v>
      </c>
      <c r="K508" s="34" t="s">
        <v>9243</v>
      </c>
      <c r="M508" s="29" t="str">
        <f t="shared" si="35"/>
        <v>YES</v>
      </c>
      <c r="N508" s="9" t="str">
        <f t="shared" si="36"/>
        <v>YES</v>
      </c>
      <c r="O508" s="9">
        <f t="shared" si="37"/>
        <v>0.99874029299530831</v>
      </c>
      <c r="P508" s="9" t="str">
        <f t="shared" si="39"/>
        <v>YES</v>
      </c>
      <c r="Q508" s="9" t="s">
        <v>4658</v>
      </c>
      <c r="R508" s="30" t="s">
        <v>4658</v>
      </c>
      <c r="T508" t="s">
        <v>1608</v>
      </c>
      <c r="U508">
        <v>425</v>
      </c>
      <c r="V508" t="s">
        <v>2514</v>
      </c>
      <c r="W508">
        <v>4</v>
      </c>
      <c r="X508">
        <v>4</v>
      </c>
      <c r="Y508">
        <v>2</v>
      </c>
      <c r="Z508">
        <v>4</v>
      </c>
      <c r="AA508">
        <v>16384731.070900001</v>
      </c>
      <c r="AB508">
        <v>19140.496040800001</v>
      </c>
      <c r="AC508">
        <v>568723.10195599997</v>
      </c>
      <c r="AD508">
        <v>963954.49076700001</v>
      </c>
      <c r="AE508" t="s">
        <v>1609</v>
      </c>
      <c r="AF508" t="s">
        <v>2513</v>
      </c>
      <c r="AG508" t="s">
        <v>4723</v>
      </c>
      <c r="AH508" t="str">
        <f t="shared" si="38"/>
        <v>04013425</v>
      </c>
      <c r="AJ508" t="s">
        <v>4723</v>
      </c>
      <c r="AK508" t="s">
        <v>9243</v>
      </c>
      <c r="AL508" t="s">
        <v>1609</v>
      </c>
    </row>
    <row r="509" spans="1:38" x14ac:dyDescent="0.25">
      <c r="A509">
        <v>1054150</v>
      </c>
      <c r="B509">
        <v>0.45058599999999999</v>
      </c>
      <c r="C509" t="s">
        <v>3898</v>
      </c>
      <c r="D509" t="s">
        <v>4723</v>
      </c>
      <c r="E509" t="s">
        <v>4756</v>
      </c>
      <c r="F509" t="s">
        <v>1367</v>
      </c>
      <c r="G509" t="s">
        <v>1463</v>
      </c>
      <c r="H509" t="s">
        <v>3899</v>
      </c>
      <c r="I509" t="s">
        <v>4760</v>
      </c>
      <c r="J509">
        <v>4098</v>
      </c>
      <c r="K509" s="34" t="s">
        <v>9244</v>
      </c>
      <c r="M509" s="29" t="str">
        <f t="shared" si="35"/>
        <v>YES</v>
      </c>
      <c r="N509" s="9" t="str">
        <f t="shared" si="36"/>
        <v>YES</v>
      </c>
      <c r="O509" s="9">
        <f t="shared" si="37"/>
        <v>0.98966152618799585</v>
      </c>
      <c r="P509" s="9" t="str">
        <f t="shared" si="39"/>
        <v>YES</v>
      </c>
      <c r="Q509" s="9" t="s">
        <v>4658</v>
      </c>
      <c r="R509" s="30" t="s">
        <v>4658</v>
      </c>
      <c r="T509" t="s">
        <v>1610</v>
      </c>
      <c r="U509">
        <v>426</v>
      </c>
      <c r="V509" t="s">
        <v>3899</v>
      </c>
      <c r="W509">
        <v>1</v>
      </c>
      <c r="X509">
        <v>20</v>
      </c>
      <c r="Y509">
        <v>5</v>
      </c>
      <c r="Z509">
        <v>1</v>
      </c>
      <c r="AA509">
        <v>12692841.350299999</v>
      </c>
      <c r="AB509">
        <v>16657.0699795</v>
      </c>
      <c r="AC509">
        <v>680610.41496800003</v>
      </c>
      <c r="AD509">
        <v>845194.23811499996</v>
      </c>
      <c r="AE509" t="s">
        <v>1611</v>
      </c>
      <c r="AF509" t="s">
        <v>3898</v>
      </c>
      <c r="AG509" t="s">
        <v>4723</v>
      </c>
      <c r="AH509" t="str">
        <f t="shared" si="38"/>
        <v>04013426</v>
      </c>
      <c r="AJ509" t="s">
        <v>4723</v>
      </c>
      <c r="AK509" t="s">
        <v>9244</v>
      </c>
      <c r="AL509" t="s">
        <v>1611</v>
      </c>
    </row>
    <row r="510" spans="1:38" x14ac:dyDescent="0.25">
      <c r="A510">
        <v>215776</v>
      </c>
      <c r="B510">
        <v>8.79556</v>
      </c>
      <c r="C510" t="s">
        <v>3474</v>
      </c>
      <c r="D510" t="s">
        <v>4723</v>
      </c>
      <c r="E510" t="s">
        <v>4756</v>
      </c>
      <c r="F510" t="s">
        <v>3475</v>
      </c>
      <c r="G510" t="s">
        <v>4758</v>
      </c>
      <c r="H510" t="s">
        <v>3476</v>
      </c>
      <c r="I510" t="s">
        <v>4760</v>
      </c>
      <c r="J510">
        <v>1864</v>
      </c>
      <c r="K510" s="34" t="s">
        <v>9245</v>
      </c>
      <c r="M510" s="29" t="str">
        <f t="shared" si="35"/>
        <v>YES</v>
      </c>
      <c r="N510" s="9" t="str">
        <f t="shared" si="36"/>
        <v>YES</v>
      </c>
      <c r="O510" s="9">
        <f t="shared" si="37"/>
        <v>0.98118546384525951</v>
      </c>
      <c r="P510" s="9" t="str">
        <f t="shared" si="39"/>
        <v>YES</v>
      </c>
      <c r="Q510" s="9" t="s">
        <v>4658</v>
      </c>
      <c r="R510" s="30" t="s">
        <v>4658</v>
      </c>
      <c r="T510" t="s">
        <v>1612</v>
      </c>
      <c r="U510">
        <v>427</v>
      </c>
      <c r="V510" t="s">
        <v>3476</v>
      </c>
      <c r="W510">
        <v>5</v>
      </c>
      <c r="X510">
        <v>23</v>
      </c>
      <c r="Y510">
        <v>7</v>
      </c>
      <c r="Z510">
        <v>5</v>
      </c>
      <c r="AA510">
        <v>249908043.83000001</v>
      </c>
      <c r="AB510">
        <v>78475.613598299999</v>
      </c>
      <c r="AC510">
        <v>622765.88508799998</v>
      </c>
      <c r="AD510">
        <v>833915.12712900003</v>
      </c>
      <c r="AE510" t="s">
        <v>1613</v>
      </c>
      <c r="AF510" t="s">
        <v>3474</v>
      </c>
      <c r="AG510" t="s">
        <v>4723</v>
      </c>
      <c r="AH510" t="str">
        <f t="shared" si="38"/>
        <v>04013427</v>
      </c>
      <c r="AJ510" t="s">
        <v>4723</v>
      </c>
      <c r="AK510" t="s">
        <v>9245</v>
      </c>
      <c r="AL510" t="s">
        <v>1613</v>
      </c>
    </row>
    <row r="511" spans="1:38" x14ac:dyDescent="0.25">
      <c r="A511">
        <v>175690</v>
      </c>
      <c r="B511">
        <v>0.68204200000000004</v>
      </c>
      <c r="C511" t="s">
        <v>6393</v>
      </c>
      <c r="D511" t="s">
        <v>4723</v>
      </c>
      <c r="E511" t="s">
        <v>4756</v>
      </c>
      <c r="F511" t="s">
        <v>1367</v>
      </c>
      <c r="G511" t="s">
        <v>1463</v>
      </c>
      <c r="H511" t="s">
        <v>6394</v>
      </c>
      <c r="I511" t="s">
        <v>4760</v>
      </c>
      <c r="J511">
        <v>3623</v>
      </c>
      <c r="K511" s="34" t="s">
        <v>9246</v>
      </c>
      <c r="M511" s="29" t="str">
        <f t="shared" si="35"/>
        <v>YES</v>
      </c>
      <c r="N511" s="9" t="str">
        <f t="shared" si="36"/>
        <v>YES</v>
      </c>
      <c r="O511" s="9">
        <f t="shared" si="37"/>
        <v>1.0039207888806405</v>
      </c>
      <c r="P511" s="9" t="str">
        <f t="shared" si="39"/>
        <v>YES</v>
      </c>
      <c r="Q511" s="9" t="s">
        <v>4658</v>
      </c>
      <c r="R511" s="30" t="s">
        <v>4658</v>
      </c>
      <c r="T511" t="s">
        <v>1614</v>
      </c>
      <c r="U511">
        <v>428</v>
      </c>
      <c r="V511" t="s">
        <v>6394</v>
      </c>
      <c r="W511">
        <v>4</v>
      </c>
      <c r="X511">
        <v>6</v>
      </c>
      <c r="Y511">
        <v>3</v>
      </c>
      <c r="Z511">
        <v>4</v>
      </c>
      <c r="AA511">
        <v>18939980.0297</v>
      </c>
      <c r="AB511">
        <v>19255.7936262</v>
      </c>
      <c r="AC511">
        <v>638133.51017400005</v>
      </c>
      <c r="AD511">
        <v>968441.63147400005</v>
      </c>
      <c r="AE511" t="s">
        <v>1615</v>
      </c>
      <c r="AF511" t="s">
        <v>6393</v>
      </c>
      <c r="AG511" t="s">
        <v>4723</v>
      </c>
      <c r="AH511" t="str">
        <f t="shared" si="38"/>
        <v>04013428</v>
      </c>
      <c r="AJ511" t="s">
        <v>4723</v>
      </c>
      <c r="AK511" t="s">
        <v>9246</v>
      </c>
      <c r="AL511" t="s">
        <v>1615</v>
      </c>
    </row>
    <row r="512" spans="1:38" x14ac:dyDescent="0.25">
      <c r="A512">
        <v>1197202</v>
      </c>
      <c r="B512">
        <v>1.022402</v>
      </c>
      <c r="C512" t="s">
        <v>3810</v>
      </c>
      <c r="D512" t="s">
        <v>4723</v>
      </c>
      <c r="E512" t="s">
        <v>4756</v>
      </c>
      <c r="F512" t="s">
        <v>2297</v>
      </c>
      <c r="G512" t="s">
        <v>4758</v>
      </c>
      <c r="H512" t="s">
        <v>3811</v>
      </c>
      <c r="I512" t="s">
        <v>4760</v>
      </c>
      <c r="J512">
        <v>714</v>
      </c>
      <c r="K512" s="34" t="s">
        <v>9247</v>
      </c>
      <c r="M512" s="29" t="str">
        <f t="shared" si="35"/>
        <v>NO</v>
      </c>
      <c r="N512" s="9" t="str">
        <f t="shared" si="36"/>
        <v>YES</v>
      </c>
      <c r="O512" s="9">
        <f t="shared" si="37"/>
        <v>1.0138626291653416</v>
      </c>
      <c r="P512" s="9" t="str">
        <f t="shared" si="39"/>
        <v>YES</v>
      </c>
      <c r="Q512" s="9" t="s">
        <v>4658</v>
      </c>
      <c r="R512" s="30" t="s">
        <v>4658</v>
      </c>
      <c r="T512" t="s">
        <v>1616</v>
      </c>
      <c r="U512">
        <v>429</v>
      </c>
      <c r="V512" t="s">
        <v>3811</v>
      </c>
      <c r="W512">
        <v>1</v>
      </c>
      <c r="X512">
        <v>21</v>
      </c>
      <c r="Y512">
        <v>6</v>
      </c>
      <c r="Z512">
        <v>1</v>
      </c>
      <c r="AA512">
        <v>28113208.926800001</v>
      </c>
      <c r="AB512">
        <v>21163.6609522</v>
      </c>
      <c r="AC512">
        <v>746664.97909699997</v>
      </c>
      <c r="AD512">
        <v>809965.40037299995</v>
      </c>
      <c r="AE512" t="s">
        <v>1617</v>
      </c>
      <c r="AF512" t="s">
        <v>8174</v>
      </c>
      <c r="AG512" t="s">
        <v>4723</v>
      </c>
      <c r="AH512" t="str">
        <f t="shared" si="38"/>
        <v>04013429</v>
      </c>
      <c r="AJ512" t="s">
        <v>4723</v>
      </c>
      <c r="AK512" t="s">
        <v>9247</v>
      </c>
      <c r="AL512" t="s">
        <v>1617</v>
      </c>
    </row>
    <row r="513" spans="1:38" x14ac:dyDescent="0.25">
      <c r="A513">
        <v>257965</v>
      </c>
      <c r="B513">
        <v>2.1005669999999999</v>
      </c>
      <c r="C513" t="s">
        <v>1904</v>
      </c>
      <c r="D513" t="s">
        <v>4723</v>
      </c>
      <c r="E513" t="s">
        <v>4756</v>
      </c>
      <c r="F513" t="s">
        <v>6297</v>
      </c>
      <c r="G513" t="s">
        <v>4758</v>
      </c>
      <c r="H513" t="s">
        <v>1905</v>
      </c>
      <c r="I513" t="s">
        <v>4760</v>
      </c>
      <c r="J513">
        <v>3072</v>
      </c>
      <c r="K513" s="34" t="s">
        <v>9248</v>
      </c>
      <c r="M513" s="29" t="str">
        <f t="shared" si="35"/>
        <v>YES</v>
      </c>
      <c r="N513" s="9" t="str">
        <f t="shared" si="36"/>
        <v>YES</v>
      </c>
      <c r="O513" s="9">
        <f t="shared" si="37"/>
        <v>1.0368563689348584</v>
      </c>
      <c r="P513" s="9" t="str">
        <f t="shared" si="39"/>
        <v>NO</v>
      </c>
      <c r="Q513" s="9" t="s">
        <v>4658</v>
      </c>
      <c r="R513" s="30" t="s">
        <v>4658</v>
      </c>
      <c r="T513" t="s">
        <v>7526</v>
      </c>
      <c r="U513">
        <v>43</v>
      </c>
      <c r="V513" t="s">
        <v>1905</v>
      </c>
      <c r="W513">
        <v>4</v>
      </c>
      <c r="X513">
        <v>4</v>
      </c>
      <c r="Y513">
        <v>2</v>
      </c>
      <c r="Z513">
        <v>4</v>
      </c>
      <c r="AA513">
        <v>56478842.0145</v>
      </c>
      <c r="AB513">
        <v>32146.214570700002</v>
      </c>
      <c r="AC513">
        <v>620481.246697</v>
      </c>
      <c r="AD513">
        <v>976177.10084800003</v>
      </c>
      <c r="AE513" t="s">
        <v>7527</v>
      </c>
      <c r="AF513" t="s">
        <v>1904</v>
      </c>
      <c r="AG513" t="s">
        <v>4723</v>
      </c>
      <c r="AH513" t="str">
        <f t="shared" si="38"/>
        <v>0401343</v>
      </c>
      <c r="AJ513" t="s">
        <v>4723</v>
      </c>
      <c r="AK513" t="s">
        <v>9248</v>
      </c>
      <c r="AL513" t="s">
        <v>7527</v>
      </c>
    </row>
    <row r="514" spans="1:38" x14ac:dyDescent="0.25">
      <c r="A514">
        <v>1190242</v>
      </c>
      <c r="B514">
        <v>0.462115</v>
      </c>
      <c r="C514" t="s">
        <v>2587</v>
      </c>
      <c r="D514" t="s">
        <v>4723</v>
      </c>
      <c r="E514" t="s">
        <v>4756</v>
      </c>
      <c r="F514" t="s">
        <v>1367</v>
      </c>
      <c r="G514" t="s">
        <v>1368</v>
      </c>
      <c r="H514" t="s">
        <v>2588</v>
      </c>
      <c r="I514" t="s">
        <v>4760</v>
      </c>
      <c r="J514">
        <v>2345</v>
      </c>
      <c r="K514" s="34" t="s">
        <v>9249</v>
      </c>
      <c r="M514" s="29" t="str">
        <f t="shared" si="35"/>
        <v>YES</v>
      </c>
      <c r="N514" s="9" t="str">
        <f t="shared" si="36"/>
        <v>YES</v>
      </c>
      <c r="O514" s="9">
        <f t="shared" si="37"/>
        <v>1.0061140736808762</v>
      </c>
      <c r="P514" s="9" t="str">
        <f t="shared" si="39"/>
        <v>YES</v>
      </c>
      <c r="Q514" s="9" t="s">
        <v>4658</v>
      </c>
      <c r="R514" s="30" t="s">
        <v>4658</v>
      </c>
      <c r="T514" t="s">
        <v>1618</v>
      </c>
      <c r="U514">
        <v>430</v>
      </c>
      <c r="V514" t="s">
        <v>2588</v>
      </c>
      <c r="W514">
        <v>2</v>
      </c>
      <c r="X514">
        <v>8</v>
      </c>
      <c r="Y514">
        <v>5</v>
      </c>
      <c r="Z514">
        <v>2</v>
      </c>
      <c r="AA514">
        <v>12804737.7062</v>
      </c>
      <c r="AB514">
        <v>15063.465272699999</v>
      </c>
      <c r="AC514">
        <v>702597.91082500003</v>
      </c>
      <c r="AD514">
        <v>916819.25895599998</v>
      </c>
      <c r="AE514" t="s">
        <v>1619</v>
      </c>
      <c r="AF514" t="s">
        <v>2587</v>
      </c>
      <c r="AG514" t="s">
        <v>4723</v>
      </c>
      <c r="AH514" t="str">
        <f t="shared" si="38"/>
        <v>04013430</v>
      </c>
      <c r="AJ514" t="s">
        <v>4723</v>
      </c>
      <c r="AK514" t="s">
        <v>9249</v>
      </c>
      <c r="AL514" t="s">
        <v>1619</v>
      </c>
    </row>
    <row r="515" spans="1:38" x14ac:dyDescent="0.25">
      <c r="A515">
        <v>289212</v>
      </c>
      <c r="B515">
        <v>0.78592099999999998</v>
      </c>
      <c r="C515" t="s">
        <v>2433</v>
      </c>
      <c r="D515" t="s">
        <v>4723</v>
      </c>
      <c r="E515" t="s">
        <v>4756</v>
      </c>
      <c r="F515" t="s">
        <v>1367</v>
      </c>
      <c r="G515" t="s">
        <v>2419</v>
      </c>
      <c r="H515" t="s">
        <v>2434</v>
      </c>
      <c r="I515" t="s">
        <v>4760</v>
      </c>
      <c r="J515">
        <v>1613</v>
      </c>
      <c r="K515" s="34" t="s">
        <v>9250</v>
      </c>
      <c r="M515" s="29" t="str">
        <f t="shared" ref="M515:M578" si="40">IF(C515=AH515,"YES","NO")</f>
        <v>YES</v>
      </c>
      <c r="N515" s="9" t="str">
        <f t="shared" ref="N515:N578" si="41">IF(H515=V515,"YES","NO")</f>
        <v>YES</v>
      </c>
      <c r="O515" s="9">
        <f t="shared" ref="O515:O578" si="42">(B515*(5280*5280))/AA515</f>
        <v>1.0021667215856618</v>
      </c>
      <c r="P515" s="9" t="str">
        <f t="shared" si="39"/>
        <v>YES</v>
      </c>
      <c r="Q515" s="9" t="s">
        <v>4658</v>
      </c>
      <c r="R515" s="30" t="s">
        <v>4658</v>
      </c>
      <c r="T515" t="s">
        <v>1620</v>
      </c>
      <c r="U515">
        <v>431</v>
      </c>
      <c r="V515" t="s">
        <v>2434</v>
      </c>
      <c r="W515">
        <v>4</v>
      </c>
      <c r="X515">
        <v>9</v>
      </c>
      <c r="Y515">
        <v>2</v>
      </c>
      <c r="Z515">
        <v>4</v>
      </c>
      <c r="AA515">
        <v>21862849.298900001</v>
      </c>
      <c r="AB515">
        <v>21503.958985599998</v>
      </c>
      <c r="AC515">
        <v>588181.40419599996</v>
      </c>
      <c r="AD515">
        <v>950187.47910800006</v>
      </c>
      <c r="AE515" t="s">
        <v>1621</v>
      </c>
      <c r="AF515" t="s">
        <v>2433</v>
      </c>
      <c r="AG515" t="s">
        <v>4723</v>
      </c>
      <c r="AH515" t="str">
        <f t="shared" ref="AH515:AH578" si="43">CONCATENATE(AG515,U515)</f>
        <v>04013431</v>
      </c>
      <c r="AJ515" t="s">
        <v>4723</v>
      </c>
      <c r="AK515" t="s">
        <v>9250</v>
      </c>
      <c r="AL515" t="s">
        <v>1621</v>
      </c>
    </row>
    <row r="516" spans="1:38" x14ac:dyDescent="0.25">
      <c r="A516">
        <v>1062313</v>
      </c>
      <c r="B516">
        <v>0.40331099999999998</v>
      </c>
      <c r="C516" t="s">
        <v>2144</v>
      </c>
      <c r="D516" t="s">
        <v>4723</v>
      </c>
      <c r="E516" t="s">
        <v>4756</v>
      </c>
      <c r="F516" t="s">
        <v>4758</v>
      </c>
      <c r="G516" t="s">
        <v>4758</v>
      </c>
      <c r="H516" t="s">
        <v>2145</v>
      </c>
      <c r="I516" t="s">
        <v>4760</v>
      </c>
      <c r="J516">
        <v>2718</v>
      </c>
      <c r="K516" s="34" t="s">
        <v>9251</v>
      </c>
      <c r="M516" s="29" t="str">
        <f t="shared" si="40"/>
        <v>YES</v>
      </c>
      <c r="N516" s="9" t="str">
        <f t="shared" si="41"/>
        <v>YES</v>
      </c>
      <c r="O516" s="9">
        <f t="shared" si="42"/>
        <v>1.0033680726553555</v>
      </c>
      <c r="P516" s="9" t="str">
        <f t="shared" ref="P516:P579" si="44">IF(O516&gt;0.970001,IF(O516&lt;1.02999,"YES","NO"),"NO")</f>
        <v>YES</v>
      </c>
      <c r="Q516" s="9" t="s">
        <v>4658</v>
      </c>
      <c r="R516" s="30" t="s">
        <v>4658</v>
      </c>
      <c r="T516" t="s">
        <v>1622</v>
      </c>
      <c r="U516">
        <v>432</v>
      </c>
      <c r="V516" t="s">
        <v>2145</v>
      </c>
      <c r="W516">
        <v>1</v>
      </c>
      <c r="X516">
        <v>20</v>
      </c>
      <c r="Y516">
        <v>5</v>
      </c>
      <c r="Z516">
        <v>1</v>
      </c>
      <c r="AA516">
        <v>11205923.0195</v>
      </c>
      <c r="AB516">
        <v>15437.5752271</v>
      </c>
      <c r="AC516">
        <v>671208.97225500003</v>
      </c>
      <c r="AD516">
        <v>835993.52122300002</v>
      </c>
      <c r="AE516" t="s">
        <v>1623</v>
      </c>
      <c r="AF516" t="s">
        <v>2144</v>
      </c>
      <c r="AG516" t="s">
        <v>4723</v>
      </c>
      <c r="AH516" t="str">
        <f t="shared" si="43"/>
        <v>04013432</v>
      </c>
      <c r="AJ516" t="s">
        <v>4723</v>
      </c>
      <c r="AK516" t="s">
        <v>9251</v>
      </c>
      <c r="AL516" t="s">
        <v>1623</v>
      </c>
    </row>
    <row r="517" spans="1:38" x14ac:dyDescent="0.25">
      <c r="A517">
        <v>208042</v>
      </c>
      <c r="B517">
        <v>0.506351</v>
      </c>
      <c r="C517" t="s">
        <v>2200</v>
      </c>
      <c r="D517" t="s">
        <v>4723</v>
      </c>
      <c r="E517" t="s">
        <v>4756</v>
      </c>
      <c r="F517" t="s">
        <v>1367</v>
      </c>
      <c r="G517" t="s">
        <v>1463</v>
      </c>
      <c r="H517" t="s">
        <v>2201</v>
      </c>
      <c r="I517" t="s">
        <v>4760</v>
      </c>
      <c r="J517">
        <v>2304</v>
      </c>
      <c r="K517" s="34" t="s">
        <v>9252</v>
      </c>
      <c r="M517" s="29" t="str">
        <f t="shared" si="40"/>
        <v>YES</v>
      </c>
      <c r="N517" s="9" t="str">
        <f t="shared" si="41"/>
        <v>YES</v>
      </c>
      <c r="O517" s="9">
        <f t="shared" si="42"/>
        <v>1.0004832865966649</v>
      </c>
      <c r="P517" s="9" t="str">
        <f t="shared" si="44"/>
        <v>YES</v>
      </c>
      <c r="Q517" s="9" t="s">
        <v>4658</v>
      </c>
      <c r="R517" s="30" t="s">
        <v>4658</v>
      </c>
      <c r="T517" t="s">
        <v>1624</v>
      </c>
      <c r="U517">
        <v>433</v>
      </c>
      <c r="V517" t="s">
        <v>2201</v>
      </c>
      <c r="W517">
        <v>3</v>
      </c>
      <c r="X517">
        <v>11</v>
      </c>
      <c r="Y517">
        <v>3</v>
      </c>
      <c r="Z517">
        <v>3</v>
      </c>
      <c r="AA517">
        <v>14109436.8167</v>
      </c>
      <c r="AB517">
        <v>15929.193855199999</v>
      </c>
      <c r="AC517">
        <v>654799.410729</v>
      </c>
      <c r="AD517">
        <v>922084.30862699996</v>
      </c>
      <c r="AE517" t="s">
        <v>1625</v>
      </c>
      <c r="AF517" t="s">
        <v>2200</v>
      </c>
      <c r="AG517" t="s">
        <v>4723</v>
      </c>
      <c r="AH517" t="str">
        <f t="shared" si="43"/>
        <v>04013433</v>
      </c>
      <c r="AJ517" t="s">
        <v>4723</v>
      </c>
      <c r="AK517" t="s">
        <v>9252</v>
      </c>
      <c r="AL517" t="s">
        <v>1625</v>
      </c>
    </row>
    <row r="518" spans="1:38" x14ac:dyDescent="0.25">
      <c r="A518">
        <v>230124</v>
      </c>
      <c r="B518">
        <v>0.36180400000000001</v>
      </c>
      <c r="C518" t="s">
        <v>2992</v>
      </c>
      <c r="D518" t="s">
        <v>4723</v>
      </c>
      <c r="E518" t="s">
        <v>4756</v>
      </c>
      <c r="F518" t="s">
        <v>1367</v>
      </c>
      <c r="G518" t="s">
        <v>1463</v>
      </c>
      <c r="H518" t="s">
        <v>2993</v>
      </c>
      <c r="I518" t="s">
        <v>4760</v>
      </c>
      <c r="J518">
        <v>1430</v>
      </c>
      <c r="K518" s="34" t="s">
        <v>9253</v>
      </c>
      <c r="M518" s="29" t="str">
        <f t="shared" si="40"/>
        <v>YES</v>
      </c>
      <c r="N518" s="9" t="str">
        <f t="shared" si="41"/>
        <v>YES</v>
      </c>
      <c r="O518" s="9">
        <f t="shared" si="42"/>
        <v>1.0105065447890269</v>
      </c>
      <c r="P518" s="9" t="str">
        <f t="shared" si="44"/>
        <v>YES</v>
      </c>
      <c r="Q518" s="9" t="s">
        <v>4658</v>
      </c>
      <c r="R518" s="30" t="s">
        <v>4658</v>
      </c>
      <c r="T518" t="s">
        <v>1626</v>
      </c>
      <c r="U518">
        <v>434</v>
      </c>
      <c r="V518" t="s">
        <v>2993</v>
      </c>
      <c r="W518">
        <v>3</v>
      </c>
      <c r="X518">
        <v>11</v>
      </c>
      <c r="Y518">
        <v>3</v>
      </c>
      <c r="Z518">
        <v>3</v>
      </c>
      <c r="AA518">
        <v>9981644.0433900002</v>
      </c>
      <c r="AB518">
        <v>12834.5006976</v>
      </c>
      <c r="AC518">
        <v>669853.06412600004</v>
      </c>
      <c r="AD518">
        <v>946068.40359700006</v>
      </c>
      <c r="AE518" t="s">
        <v>1627</v>
      </c>
      <c r="AF518" t="s">
        <v>2992</v>
      </c>
      <c r="AG518" t="s">
        <v>4723</v>
      </c>
      <c r="AH518" t="str">
        <f t="shared" si="43"/>
        <v>04013434</v>
      </c>
      <c r="AJ518" t="s">
        <v>4723</v>
      </c>
      <c r="AK518" t="s">
        <v>9253</v>
      </c>
      <c r="AL518" t="s">
        <v>1627</v>
      </c>
    </row>
    <row r="519" spans="1:38" x14ac:dyDescent="0.25">
      <c r="A519">
        <v>1213201</v>
      </c>
      <c r="B519">
        <v>1.544319</v>
      </c>
      <c r="C519" t="s">
        <v>6296</v>
      </c>
      <c r="D519" t="s">
        <v>4723</v>
      </c>
      <c r="E519" t="s">
        <v>4756</v>
      </c>
      <c r="F519" t="s">
        <v>6297</v>
      </c>
      <c r="G519" t="s">
        <v>4758</v>
      </c>
      <c r="H519" t="s">
        <v>6298</v>
      </c>
      <c r="I519" t="s">
        <v>4760</v>
      </c>
      <c r="J519">
        <v>3509</v>
      </c>
      <c r="K519" s="34" t="s">
        <v>9254</v>
      </c>
      <c r="M519" s="29" t="str">
        <f t="shared" si="40"/>
        <v>YES</v>
      </c>
      <c r="N519" s="9" t="str">
        <f t="shared" si="41"/>
        <v>YES</v>
      </c>
      <c r="O519" s="9">
        <f t="shared" si="42"/>
        <v>0.98373772586082264</v>
      </c>
      <c r="P519" s="9" t="str">
        <f t="shared" si="44"/>
        <v>YES</v>
      </c>
      <c r="Q519" s="9" t="s">
        <v>4658</v>
      </c>
      <c r="R519" s="30" t="s">
        <v>4658</v>
      </c>
      <c r="T519" t="s">
        <v>1628</v>
      </c>
      <c r="U519">
        <v>435</v>
      </c>
      <c r="V519" t="s">
        <v>6298</v>
      </c>
      <c r="W519">
        <v>4</v>
      </c>
      <c r="X519">
        <v>4</v>
      </c>
      <c r="Y519">
        <v>3</v>
      </c>
      <c r="Z519">
        <v>4</v>
      </c>
      <c r="AA519">
        <v>43764858.943400003</v>
      </c>
      <c r="AB519">
        <v>31016.973232299999</v>
      </c>
      <c r="AC519">
        <v>617244.52662200003</v>
      </c>
      <c r="AD519">
        <v>984003.73983099998</v>
      </c>
      <c r="AE519" t="s">
        <v>1629</v>
      </c>
      <c r="AF519" t="s">
        <v>6296</v>
      </c>
      <c r="AG519" t="s">
        <v>4723</v>
      </c>
      <c r="AH519" t="str">
        <f t="shared" si="43"/>
        <v>04013435</v>
      </c>
      <c r="AJ519" t="s">
        <v>4723</v>
      </c>
      <c r="AK519" t="s">
        <v>9254</v>
      </c>
      <c r="AL519" t="s">
        <v>1629</v>
      </c>
    </row>
    <row r="520" spans="1:38" x14ac:dyDescent="0.25">
      <c r="A520">
        <v>1206666</v>
      </c>
      <c r="B520">
        <v>1.805229</v>
      </c>
      <c r="C520" t="s">
        <v>3586</v>
      </c>
      <c r="D520" t="s">
        <v>4723</v>
      </c>
      <c r="E520" t="s">
        <v>4756</v>
      </c>
      <c r="F520" t="s">
        <v>1367</v>
      </c>
      <c r="G520" t="s">
        <v>1463</v>
      </c>
      <c r="H520" t="s">
        <v>3587</v>
      </c>
      <c r="I520" t="s">
        <v>4760</v>
      </c>
      <c r="J520">
        <v>7241</v>
      </c>
      <c r="K520" s="34" t="s">
        <v>9255</v>
      </c>
      <c r="M520" s="29" t="str">
        <f t="shared" si="40"/>
        <v>YES</v>
      </c>
      <c r="N520" s="9" t="str">
        <f t="shared" si="41"/>
        <v>YES</v>
      </c>
      <c r="O520" s="9">
        <f t="shared" si="42"/>
        <v>0.99935553918396292</v>
      </c>
      <c r="P520" s="9" t="str">
        <f t="shared" si="44"/>
        <v>YES</v>
      </c>
      <c r="Q520" s="9" t="s">
        <v>4658</v>
      </c>
      <c r="R520" s="30" t="s">
        <v>4658</v>
      </c>
      <c r="T520" t="s">
        <v>1630</v>
      </c>
      <c r="U520">
        <v>436</v>
      </c>
      <c r="V520" t="s">
        <v>3587</v>
      </c>
      <c r="W520">
        <v>5</v>
      </c>
      <c r="X520">
        <v>16</v>
      </c>
      <c r="Y520">
        <v>4</v>
      </c>
      <c r="Z520">
        <v>5</v>
      </c>
      <c r="AA520">
        <v>50359350.781900004</v>
      </c>
      <c r="AB520">
        <v>41933.894140999997</v>
      </c>
      <c r="AC520">
        <v>649469.69345999998</v>
      </c>
      <c r="AD520">
        <v>862208.42385300004</v>
      </c>
      <c r="AE520" t="s">
        <v>1631</v>
      </c>
      <c r="AF520" t="s">
        <v>3586</v>
      </c>
      <c r="AG520" t="s">
        <v>4723</v>
      </c>
      <c r="AH520" t="str">
        <f t="shared" si="43"/>
        <v>04013436</v>
      </c>
      <c r="AJ520" t="s">
        <v>4723</v>
      </c>
      <c r="AK520" t="s">
        <v>9255</v>
      </c>
      <c r="AL520" t="s">
        <v>1631</v>
      </c>
    </row>
    <row r="521" spans="1:38" x14ac:dyDescent="0.25">
      <c r="A521">
        <v>190185</v>
      </c>
      <c r="B521">
        <v>0.726352</v>
      </c>
      <c r="C521" t="s">
        <v>1962</v>
      </c>
      <c r="D521" t="s">
        <v>4723</v>
      </c>
      <c r="E521" t="s">
        <v>4756</v>
      </c>
      <c r="F521" t="s">
        <v>1367</v>
      </c>
      <c r="G521" t="s">
        <v>1463</v>
      </c>
      <c r="H521" t="s">
        <v>1963</v>
      </c>
      <c r="I521" t="s">
        <v>4760</v>
      </c>
      <c r="J521">
        <v>7935</v>
      </c>
      <c r="K521" s="34" t="s">
        <v>9256</v>
      </c>
      <c r="M521" s="29" t="str">
        <f t="shared" si="40"/>
        <v>YES</v>
      </c>
      <c r="N521" s="9" t="str">
        <f t="shared" si="41"/>
        <v>YES</v>
      </c>
      <c r="O521" s="9">
        <f t="shared" si="42"/>
        <v>0.99729746008157139</v>
      </c>
      <c r="P521" s="9" t="str">
        <f t="shared" si="44"/>
        <v>YES</v>
      </c>
      <c r="Q521" s="9" t="s">
        <v>4658</v>
      </c>
      <c r="R521" s="30" t="s">
        <v>4658</v>
      </c>
      <c r="T521" t="s">
        <v>1632</v>
      </c>
      <c r="U521">
        <v>437</v>
      </c>
      <c r="V521" t="s">
        <v>1963</v>
      </c>
      <c r="W521">
        <v>5</v>
      </c>
      <c r="X521">
        <v>14</v>
      </c>
      <c r="Y521">
        <v>4</v>
      </c>
      <c r="Z521">
        <v>5</v>
      </c>
      <c r="AA521">
        <v>20304405.061999999</v>
      </c>
      <c r="AB521">
        <v>18518.691459900001</v>
      </c>
      <c r="AC521">
        <v>630968.58834200003</v>
      </c>
      <c r="AD521">
        <v>893752.47646000003</v>
      </c>
      <c r="AE521" t="s">
        <v>1633</v>
      </c>
      <c r="AF521" t="s">
        <v>1962</v>
      </c>
      <c r="AG521" t="s">
        <v>4723</v>
      </c>
      <c r="AH521" t="str">
        <f t="shared" si="43"/>
        <v>04013437</v>
      </c>
      <c r="AJ521" t="s">
        <v>4723</v>
      </c>
      <c r="AK521" t="s">
        <v>9256</v>
      </c>
      <c r="AL521" t="s">
        <v>1633</v>
      </c>
    </row>
    <row r="522" spans="1:38" x14ac:dyDescent="0.25">
      <c r="A522">
        <v>195468</v>
      </c>
      <c r="B522">
        <v>0.60534500000000002</v>
      </c>
      <c r="C522" t="s">
        <v>1428</v>
      </c>
      <c r="D522" t="s">
        <v>4723</v>
      </c>
      <c r="E522" t="s">
        <v>4756</v>
      </c>
      <c r="F522" t="s">
        <v>1367</v>
      </c>
      <c r="G522" t="s">
        <v>1368</v>
      </c>
      <c r="H522" t="s">
        <v>1429</v>
      </c>
      <c r="I522" t="s">
        <v>4760</v>
      </c>
      <c r="J522">
        <v>1873</v>
      </c>
      <c r="K522" s="34" t="s">
        <v>9257</v>
      </c>
      <c r="M522" s="29" t="str">
        <f t="shared" si="40"/>
        <v>YES</v>
      </c>
      <c r="N522" s="9" t="str">
        <f t="shared" si="41"/>
        <v>YES</v>
      </c>
      <c r="O522" s="9">
        <f t="shared" si="42"/>
        <v>1.0005280724253809</v>
      </c>
      <c r="P522" s="9" t="str">
        <f t="shared" si="44"/>
        <v>YES</v>
      </c>
      <c r="Q522" s="9" t="s">
        <v>4658</v>
      </c>
      <c r="R522" s="30" t="s">
        <v>4658</v>
      </c>
      <c r="T522" t="s">
        <v>1634</v>
      </c>
      <c r="U522">
        <v>438</v>
      </c>
      <c r="V522" t="s">
        <v>1429</v>
      </c>
      <c r="W522">
        <v>2</v>
      </c>
      <c r="X522">
        <v>8</v>
      </c>
      <c r="Y522">
        <v>5</v>
      </c>
      <c r="Z522">
        <v>2</v>
      </c>
      <c r="AA522">
        <v>16867142.9749</v>
      </c>
      <c r="AB522">
        <v>18440.374403500002</v>
      </c>
      <c r="AC522">
        <v>719946.64223100001</v>
      </c>
      <c r="AD522">
        <v>941849.24678599997</v>
      </c>
      <c r="AE522" t="s">
        <v>1635</v>
      </c>
      <c r="AF522" t="s">
        <v>1428</v>
      </c>
      <c r="AG522" t="s">
        <v>4723</v>
      </c>
      <c r="AH522" t="str">
        <f t="shared" si="43"/>
        <v>04013438</v>
      </c>
      <c r="AJ522" t="s">
        <v>4723</v>
      </c>
      <c r="AK522" t="s">
        <v>9257</v>
      </c>
      <c r="AL522" t="s">
        <v>1635</v>
      </c>
    </row>
    <row r="523" spans="1:38" x14ac:dyDescent="0.25">
      <c r="A523">
        <v>1247661</v>
      </c>
      <c r="B523">
        <v>3.0429909999999998</v>
      </c>
      <c r="C523" t="s">
        <v>3564</v>
      </c>
      <c r="D523" t="s">
        <v>4723</v>
      </c>
      <c r="E523" t="s">
        <v>4756</v>
      </c>
      <c r="F523" t="s">
        <v>1367</v>
      </c>
      <c r="G523" t="s">
        <v>4758</v>
      </c>
      <c r="H523" t="s">
        <v>3565</v>
      </c>
      <c r="I523" t="s">
        <v>4760</v>
      </c>
      <c r="J523">
        <v>9105</v>
      </c>
      <c r="K523" s="34" t="s">
        <v>9258</v>
      </c>
      <c r="M523" s="29" t="str">
        <f t="shared" si="40"/>
        <v>YES</v>
      </c>
      <c r="N523" s="9" t="str">
        <f t="shared" si="41"/>
        <v>YES</v>
      </c>
      <c r="O523" s="9">
        <f t="shared" si="42"/>
        <v>0.99640704104220224</v>
      </c>
      <c r="P523" s="9" t="str">
        <f t="shared" si="44"/>
        <v>YES</v>
      </c>
      <c r="Q523" s="9" t="s">
        <v>4658</v>
      </c>
      <c r="R523" s="30" t="s">
        <v>4658</v>
      </c>
      <c r="T523" t="s">
        <v>1636</v>
      </c>
      <c r="U523">
        <v>439</v>
      </c>
      <c r="V523" t="s">
        <v>3565</v>
      </c>
      <c r="W523">
        <v>5</v>
      </c>
      <c r="X523">
        <v>16</v>
      </c>
      <c r="Y523">
        <v>4</v>
      </c>
      <c r="Z523">
        <v>5</v>
      </c>
      <c r="AA523">
        <v>85139623.467199996</v>
      </c>
      <c r="AB523">
        <v>43250.530037199998</v>
      </c>
      <c r="AC523">
        <v>625786.04903200001</v>
      </c>
      <c r="AD523">
        <v>867804.60973899998</v>
      </c>
      <c r="AE523" t="s">
        <v>1637</v>
      </c>
      <c r="AF523" t="s">
        <v>3564</v>
      </c>
      <c r="AG523" t="s">
        <v>4723</v>
      </c>
      <c r="AH523" t="str">
        <f t="shared" si="43"/>
        <v>04013439</v>
      </c>
      <c r="AJ523" t="s">
        <v>4723</v>
      </c>
      <c r="AK523" t="s">
        <v>9258</v>
      </c>
      <c r="AL523" t="s">
        <v>1637</v>
      </c>
    </row>
    <row r="524" spans="1:38" x14ac:dyDescent="0.25">
      <c r="A524">
        <v>189952</v>
      </c>
      <c r="B524">
        <v>0.37918600000000002</v>
      </c>
      <c r="C524" t="s">
        <v>2751</v>
      </c>
      <c r="D524" t="s">
        <v>4723</v>
      </c>
      <c r="E524" t="s">
        <v>4756</v>
      </c>
      <c r="F524" t="s">
        <v>1367</v>
      </c>
      <c r="G524" t="s">
        <v>1463</v>
      </c>
      <c r="H524" t="s">
        <v>2752</v>
      </c>
      <c r="I524" t="s">
        <v>4760</v>
      </c>
      <c r="J524">
        <v>1744</v>
      </c>
      <c r="K524" s="34" t="s">
        <v>9259</v>
      </c>
      <c r="M524" s="29" t="str">
        <f t="shared" si="40"/>
        <v>YES</v>
      </c>
      <c r="N524" s="9" t="str">
        <f t="shared" si="41"/>
        <v>YES</v>
      </c>
      <c r="O524" s="9">
        <f t="shared" si="42"/>
        <v>0.99998050318307341</v>
      </c>
      <c r="P524" s="9" t="str">
        <f t="shared" si="44"/>
        <v>YES</v>
      </c>
      <c r="Q524" s="9" t="s">
        <v>4658</v>
      </c>
      <c r="R524" s="30" t="s">
        <v>4658</v>
      </c>
      <c r="T524" t="s">
        <v>7528</v>
      </c>
      <c r="U524">
        <v>44</v>
      </c>
      <c r="V524" t="s">
        <v>2752</v>
      </c>
      <c r="W524">
        <v>4</v>
      </c>
      <c r="X524">
        <v>15</v>
      </c>
      <c r="Y524">
        <v>3</v>
      </c>
      <c r="Z524">
        <v>4</v>
      </c>
      <c r="AA524">
        <v>10571305.089199999</v>
      </c>
      <c r="AB524">
        <v>13555.417812600001</v>
      </c>
      <c r="AC524">
        <v>634335.32417200005</v>
      </c>
      <c r="AD524">
        <v>927521.00987900002</v>
      </c>
      <c r="AE524" t="s">
        <v>7529</v>
      </c>
      <c r="AF524" t="s">
        <v>2751</v>
      </c>
      <c r="AG524" t="s">
        <v>4723</v>
      </c>
      <c r="AH524" t="str">
        <f t="shared" si="43"/>
        <v>0401344</v>
      </c>
      <c r="AJ524" t="s">
        <v>4723</v>
      </c>
      <c r="AK524" t="s">
        <v>9259</v>
      </c>
      <c r="AL524" t="s">
        <v>7529</v>
      </c>
    </row>
    <row r="525" spans="1:38" x14ac:dyDescent="0.25">
      <c r="A525">
        <v>201522</v>
      </c>
      <c r="B525">
        <v>0.51803900000000003</v>
      </c>
      <c r="C525" t="s">
        <v>2126</v>
      </c>
      <c r="D525" t="s">
        <v>4723</v>
      </c>
      <c r="E525" t="s">
        <v>4756</v>
      </c>
      <c r="F525" t="s">
        <v>1367</v>
      </c>
      <c r="G525" t="s">
        <v>1463</v>
      </c>
      <c r="H525" t="s">
        <v>2127</v>
      </c>
      <c r="I525" t="s">
        <v>4760</v>
      </c>
      <c r="J525">
        <v>1921</v>
      </c>
      <c r="K525" s="34" t="s">
        <v>9260</v>
      </c>
      <c r="M525" s="29" t="str">
        <f t="shared" si="40"/>
        <v>YES</v>
      </c>
      <c r="N525" s="9" t="str">
        <f t="shared" si="41"/>
        <v>YES</v>
      </c>
      <c r="O525" s="9">
        <f t="shared" si="42"/>
        <v>1.000714234266453</v>
      </c>
      <c r="P525" s="9" t="str">
        <f t="shared" si="44"/>
        <v>YES</v>
      </c>
      <c r="Q525" s="9" t="s">
        <v>4658</v>
      </c>
      <c r="R525" s="30" t="s">
        <v>4658</v>
      </c>
      <c r="T525" t="s">
        <v>1638</v>
      </c>
      <c r="U525">
        <v>440</v>
      </c>
      <c r="V525" t="s">
        <v>2127</v>
      </c>
      <c r="W525">
        <v>3</v>
      </c>
      <c r="X525">
        <v>11</v>
      </c>
      <c r="Y525">
        <v>3</v>
      </c>
      <c r="Z525">
        <v>3</v>
      </c>
      <c r="AA525">
        <v>14431790.778100001</v>
      </c>
      <c r="AB525">
        <v>17212.571384999999</v>
      </c>
      <c r="AC525">
        <v>650824.80226300005</v>
      </c>
      <c r="AD525">
        <v>920703.27609900001</v>
      </c>
      <c r="AE525" t="s">
        <v>1639</v>
      </c>
      <c r="AF525" t="s">
        <v>2126</v>
      </c>
      <c r="AG525" t="s">
        <v>4723</v>
      </c>
      <c r="AH525" t="str">
        <f t="shared" si="43"/>
        <v>04013440</v>
      </c>
      <c r="AJ525" t="s">
        <v>4723</v>
      </c>
      <c r="AK525" t="s">
        <v>9260</v>
      </c>
      <c r="AL525" t="s">
        <v>1639</v>
      </c>
    </row>
    <row r="526" spans="1:38" x14ac:dyDescent="0.25">
      <c r="A526">
        <v>207868</v>
      </c>
      <c r="B526">
        <v>0.49994100000000002</v>
      </c>
      <c r="C526" t="s">
        <v>1968</v>
      </c>
      <c r="D526" t="s">
        <v>4723</v>
      </c>
      <c r="E526" t="s">
        <v>4756</v>
      </c>
      <c r="F526" t="s">
        <v>1367</v>
      </c>
      <c r="G526" t="s">
        <v>1463</v>
      </c>
      <c r="H526" t="s">
        <v>1969</v>
      </c>
      <c r="I526" t="s">
        <v>4760</v>
      </c>
      <c r="J526">
        <v>3505</v>
      </c>
      <c r="K526" s="34" t="s">
        <v>9261</v>
      </c>
      <c r="M526" s="29" t="str">
        <f t="shared" si="40"/>
        <v>YES</v>
      </c>
      <c r="N526" s="9" t="str">
        <f t="shared" si="41"/>
        <v>YES</v>
      </c>
      <c r="O526" s="9">
        <f t="shared" si="42"/>
        <v>1.0005055594626655</v>
      </c>
      <c r="P526" s="9" t="str">
        <f t="shared" si="44"/>
        <v>YES</v>
      </c>
      <c r="Q526" s="9" t="s">
        <v>4658</v>
      </c>
      <c r="R526" s="30" t="s">
        <v>4658</v>
      </c>
      <c r="T526" t="s">
        <v>1640</v>
      </c>
      <c r="U526">
        <v>441</v>
      </c>
      <c r="V526" t="s">
        <v>1969</v>
      </c>
      <c r="W526">
        <v>5</v>
      </c>
      <c r="X526">
        <v>14</v>
      </c>
      <c r="Y526">
        <v>4</v>
      </c>
      <c r="Z526">
        <v>5</v>
      </c>
      <c r="AA526">
        <v>13930512.471999999</v>
      </c>
      <c r="AB526">
        <v>15853.1439503</v>
      </c>
      <c r="AC526">
        <v>630981.89761500002</v>
      </c>
      <c r="AD526">
        <v>901096.70056000003</v>
      </c>
      <c r="AE526" t="s">
        <v>1641</v>
      </c>
      <c r="AF526" t="s">
        <v>1968</v>
      </c>
      <c r="AG526" t="s">
        <v>4723</v>
      </c>
      <c r="AH526" t="str">
        <f t="shared" si="43"/>
        <v>04013441</v>
      </c>
      <c r="AJ526" t="s">
        <v>4723</v>
      </c>
      <c r="AK526" t="s">
        <v>9261</v>
      </c>
      <c r="AL526" t="s">
        <v>1641</v>
      </c>
    </row>
    <row r="527" spans="1:38" x14ac:dyDescent="0.25">
      <c r="A527">
        <v>195524</v>
      </c>
      <c r="B527">
        <v>0.48805900000000002</v>
      </c>
      <c r="C527" t="s">
        <v>1976</v>
      </c>
      <c r="D527" t="s">
        <v>4723</v>
      </c>
      <c r="E527" t="s">
        <v>4756</v>
      </c>
      <c r="F527" t="s">
        <v>1367</v>
      </c>
      <c r="G527" t="s">
        <v>4758</v>
      </c>
      <c r="H527" t="s">
        <v>1977</v>
      </c>
      <c r="I527" t="s">
        <v>4760</v>
      </c>
      <c r="J527">
        <v>3510</v>
      </c>
      <c r="K527" s="34" t="s">
        <v>9262</v>
      </c>
      <c r="M527" s="29" t="str">
        <f t="shared" si="40"/>
        <v>YES</v>
      </c>
      <c r="N527" s="9" t="str">
        <f t="shared" si="41"/>
        <v>YES</v>
      </c>
      <c r="O527" s="9">
        <f t="shared" si="42"/>
        <v>1.0144351292929656</v>
      </c>
      <c r="P527" s="9" t="str">
        <f t="shared" si="44"/>
        <v>YES</v>
      </c>
      <c r="Q527" s="9" t="s">
        <v>4658</v>
      </c>
      <c r="R527" s="30" t="s">
        <v>4658</v>
      </c>
      <c r="T527" t="s">
        <v>1642</v>
      </c>
      <c r="U527">
        <v>442</v>
      </c>
      <c r="V527" t="s">
        <v>1977</v>
      </c>
      <c r="W527">
        <v>5</v>
      </c>
      <c r="X527">
        <v>13</v>
      </c>
      <c r="Y527">
        <v>4</v>
      </c>
      <c r="Z527">
        <v>5</v>
      </c>
      <c r="AA527">
        <v>13412690.1097</v>
      </c>
      <c r="AB527">
        <v>15482.635286799999</v>
      </c>
      <c r="AC527">
        <v>615228.15519299998</v>
      </c>
      <c r="AD527">
        <v>911655.43885499996</v>
      </c>
      <c r="AE527" t="s">
        <v>1643</v>
      </c>
      <c r="AF527" t="s">
        <v>1976</v>
      </c>
      <c r="AG527" t="s">
        <v>4723</v>
      </c>
      <c r="AH527" t="str">
        <f t="shared" si="43"/>
        <v>04013442</v>
      </c>
      <c r="AJ527" t="s">
        <v>4723</v>
      </c>
      <c r="AK527" t="s">
        <v>9262</v>
      </c>
      <c r="AL527" t="s">
        <v>1643</v>
      </c>
    </row>
    <row r="528" spans="1:38" x14ac:dyDescent="0.25">
      <c r="A528">
        <v>195604</v>
      </c>
      <c r="B528">
        <v>0.50901700000000005</v>
      </c>
      <c r="C528" t="s">
        <v>1930</v>
      </c>
      <c r="D528" t="s">
        <v>4723</v>
      </c>
      <c r="E528" t="s">
        <v>4756</v>
      </c>
      <c r="F528" t="s">
        <v>1367</v>
      </c>
      <c r="G528" t="s">
        <v>1463</v>
      </c>
      <c r="H528" t="s">
        <v>1931</v>
      </c>
      <c r="I528" t="s">
        <v>4760</v>
      </c>
      <c r="J528">
        <v>2055</v>
      </c>
      <c r="K528" s="34" t="s">
        <v>9263</v>
      </c>
      <c r="M528" s="29" t="str">
        <f t="shared" si="40"/>
        <v>YES</v>
      </c>
      <c r="N528" s="9" t="str">
        <f t="shared" si="41"/>
        <v>YES</v>
      </c>
      <c r="O528" s="9">
        <f t="shared" si="42"/>
        <v>1.0003859571867648</v>
      </c>
      <c r="P528" s="9" t="str">
        <f t="shared" si="44"/>
        <v>YES</v>
      </c>
      <c r="Q528" s="9" t="s">
        <v>4658</v>
      </c>
      <c r="R528" s="30" t="s">
        <v>4658</v>
      </c>
      <c r="T528" t="s">
        <v>1644</v>
      </c>
      <c r="U528">
        <v>443</v>
      </c>
      <c r="V528" t="s">
        <v>1931</v>
      </c>
      <c r="W528">
        <v>4</v>
      </c>
      <c r="X528">
        <v>6</v>
      </c>
      <c r="Y528">
        <v>3</v>
      </c>
      <c r="Z528">
        <v>4</v>
      </c>
      <c r="AA528">
        <v>14185104.6897</v>
      </c>
      <c r="AB528">
        <v>15984.050451499999</v>
      </c>
      <c r="AC528">
        <v>632381.47556299996</v>
      </c>
      <c r="AD528">
        <v>965790.02112299995</v>
      </c>
      <c r="AE528" t="s">
        <v>1645</v>
      </c>
      <c r="AF528" t="s">
        <v>1930</v>
      </c>
      <c r="AG528" t="s">
        <v>4723</v>
      </c>
      <c r="AH528" t="str">
        <f t="shared" si="43"/>
        <v>04013443</v>
      </c>
      <c r="AJ528" t="s">
        <v>4723</v>
      </c>
      <c r="AK528" t="s">
        <v>9263</v>
      </c>
      <c r="AL528" t="s">
        <v>1645</v>
      </c>
    </row>
    <row r="529" spans="1:38" x14ac:dyDescent="0.25">
      <c r="A529">
        <v>1190498</v>
      </c>
      <c r="B529">
        <v>21.796773000000002</v>
      </c>
      <c r="C529" t="s">
        <v>3622</v>
      </c>
      <c r="D529" t="s">
        <v>4723</v>
      </c>
      <c r="E529" t="s">
        <v>4756</v>
      </c>
      <c r="F529" t="s">
        <v>4758</v>
      </c>
      <c r="G529" t="s">
        <v>4758</v>
      </c>
      <c r="H529" t="s">
        <v>3623</v>
      </c>
      <c r="I529" t="s">
        <v>4760</v>
      </c>
      <c r="J529">
        <v>1689</v>
      </c>
      <c r="K529" s="34" t="s">
        <v>9264</v>
      </c>
      <c r="M529" s="29" t="str">
        <f t="shared" si="40"/>
        <v>YES</v>
      </c>
      <c r="N529" s="9" t="str">
        <f t="shared" si="41"/>
        <v>YES</v>
      </c>
      <c r="O529" s="9">
        <f t="shared" si="42"/>
        <v>1.0005789848243138</v>
      </c>
      <c r="P529" s="9" t="str">
        <f t="shared" si="44"/>
        <v>YES</v>
      </c>
      <c r="Q529" s="9" t="s">
        <v>4658</v>
      </c>
      <c r="R529" s="30" t="s">
        <v>4658</v>
      </c>
      <c r="T529" t="s">
        <v>1646</v>
      </c>
      <c r="U529">
        <v>444</v>
      </c>
      <c r="V529" t="s">
        <v>3623</v>
      </c>
      <c r="W529">
        <v>4</v>
      </c>
      <c r="X529">
        <v>12</v>
      </c>
      <c r="Y529">
        <v>2</v>
      </c>
      <c r="Z529">
        <v>4</v>
      </c>
      <c r="AA529">
        <v>607307534.55700004</v>
      </c>
      <c r="AB529">
        <v>109755.0846</v>
      </c>
      <c r="AC529">
        <v>520393.72485699999</v>
      </c>
      <c r="AD529">
        <v>870567.40453399997</v>
      </c>
      <c r="AE529" t="s">
        <v>1647</v>
      </c>
      <c r="AF529" t="s">
        <v>3622</v>
      </c>
      <c r="AG529" t="s">
        <v>4723</v>
      </c>
      <c r="AH529" t="str">
        <f t="shared" si="43"/>
        <v>04013444</v>
      </c>
      <c r="AJ529" t="s">
        <v>4723</v>
      </c>
      <c r="AK529" t="s">
        <v>9264</v>
      </c>
      <c r="AL529" t="s">
        <v>1647</v>
      </c>
    </row>
    <row r="530" spans="1:38" x14ac:dyDescent="0.25">
      <c r="A530">
        <v>96041</v>
      </c>
      <c r="B530">
        <v>0.55066800000000005</v>
      </c>
      <c r="C530" t="s">
        <v>1910</v>
      </c>
      <c r="D530" t="s">
        <v>4723</v>
      </c>
      <c r="E530" t="s">
        <v>4756</v>
      </c>
      <c r="F530" t="s">
        <v>1367</v>
      </c>
      <c r="G530" t="s">
        <v>1463</v>
      </c>
      <c r="H530" t="s">
        <v>1911</v>
      </c>
      <c r="I530" t="s">
        <v>4760</v>
      </c>
      <c r="J530">
        <v>1864</v>
      </c>
      <c r="K530" s="34" t="s">
        <v>9265</v>
      </c>
      <c r="M530" s="29" t="str">
        <f t="shared" si="40"/>
        <v>YES</v>
      </c>
      <c r="N530" s="9" t="str">
        <f t="shared" si="41"/>
        <v>YES</v>
      </c>
      <c r="O530" s="9">
        <f t="shared" si="42"/>
        <v>0.99258139769374043</v>
      </c>
      <c r="P530" s="9" t="str">
        <f t="shared" si="44"/>
        <v>YES</v>
      </c>
      <c r="Q530" s="9" t="s">
        <v>4658</v>
      </c>
      <c r="R530" s="30" t="s">
        <v>4658</v>
      </c>
      <c r="T530" t="s">
        <v>1648</v>
      </c>
      <c r="U530">
        <v>445</v>
      </c>
      <c r="V530" t="s">
        <v>1911</v>
      </c>
      <c r="W530">
        <v>4</v>
      </c>
      <c r="X530">
        <v>6</v>
      </c>
      <c r="Y530">
        <v>2</v>
      </c>
      <c r="Z530">
        <v>4</v>
      </c>
      <c r="AA530">
        <v>15466482.453600001</v>
      </c>
      <c r="AB530">
        <v>16551.323708600001</v>
      </c>
      <c r="AC530">
        <v>625772.29352599999</v>
      </c>
      <c r="AD530">
        <v>961635.77567700006</v>
      </c>
      <c r="AE530" t="s">
        <v>1649</v>
      </c>
      <c r="AF530" t="s">
        <v>1910</v>
      </c>
      <c r="AG530" t="s">
        <v>4723</v>
      </c>
      <c r="AH530" t="str">
        <f t="shared" si="43"/>
        <v>04013445</v>
      </c>
      <c r="AJ530" t="s">
        <v>4723</v>
      </c>
      <c r="AK530" t="s">
        <v>9265</v>
      </c>
      <c r="AL530" t="s">
        <v>1649</v>
      </c>
    </row>
    <row r="531" spans="1:38" x14ac:dyDescent="0.25">
      <c r="A531">
        <v>1190301</v>
      </c>
      <c r="B531">
        <v>0.92300199999999999</v>
      </c>
      <c r="C531" t="s">
        <v>2362</v>
      </c>
      <c r="D531" t="s">
        <v>4723</v>
      </c>
      <c r="E531" t="s">
        <v>4756</v>
      </c>
      <c r="F531" t="s">
        <v>1367</v>
      </c>
      <c r="G531" t="s">
        <v>2348</v>
      </c>
      <c r="H531" t="s">
        <v>2363</v>
      </c>
      <c r="I531" t="s">
        <v>4760</v>
      </c>
      <c r="J531">
        <v>3011</v>
      </c>
      <c r="K531" s="34" t="s">
        <v>9266</v>
      </c>
      <c r="M531" s="29" t="str">
        <f t="shared" si="40"/>
        <v>YES</v>
      </c>
      <c r="N531" s="9" t="str">
        <f t="shared" si="41"/>
        <v>YES</v>
      </c>
      <c r="O531" s="9">
        <f t="shared" si="42"/>
        <v>0.97515307367123727</v>
      </c>
      <c r="P531" s="9" t="str">
        <f t="shared" si="44"/>
        <v>YES</v>
      </c>
      <c r="Q531" s="9" t="s">
        <v>4658</v>
      </c>
      <c r="R531" s="30" t="s">
        <v>4658</v>
      </c>
      <c r="T531" t="s">
        <v>1650</v>
      </c>
      <c r="U531">
        <v>446</v>
      </c>
      <c r="V531" t="s">
        <v>2363</v>
      </c>
      <c r="W531">
        <v>4</v>
      </c>
      <c r="X531">
        <v>9</v>
      </c>
      <c r="Y531">
        <v>2</v>
      </c>
      <c r="Z531">
        <v>4</v>
      </c>
      <c r="AA531">
        <v>26387466.3902</v>
      </c>
      <c r="AB531">
        <v>21010.860275899999</v>
      </c>
      <c r="AC531">
        <v>599293.468888</v>
      </c>
      <c r="AD531">
        <v>951796.96161899995</v>
      </c>
      <c r="AE531" t="s">
        <v>1651</v>
      </c>
      <c r="AF531" t="s">
        <v>2362</v>
      </c>
      <c r="AG531" t="s">
        <v>4723</v>
      </c>
      <c r="AH531" t="str">
        <f t="shared" si="43"/>
        <v>04013446</v>
      </c>
      <c r="AJ531" t="s">
        <v>4723</v>
      </c>
      <c r="AK531" t="s">
        <v>9266</v>
      </c>
      <c r="AL531" t="s">
        <v>1651</v>
      </c>
    </row>
    <row r="532" spans="1:38" x14ac:dyDescent="0.25">
      <c r="A532">
        <v>1069880</v>
      </c>
      <c r="B532">
        <v>0.94992600000000005</v>
      </c>
      <c r="C532" t="s">
        <v>3495</v>
      </c>
      <c r="D532" t="s">
        <v>4723</v>
      </c>
      <c r="E532" t="s">
        <v>4756</v>
      </c>
      <c r="F532" t="s">
        <v>1367</v>
      </c>
      <c r="G532" t="s">
        <v>4758</v>
      </c>
      <c r="H532" t="s">
        <v>3496</v>
      </c>
      <c r="I532" t="s">
        <v>4760</v>
      </c>
      <c r="J532">
        <v>3264</v>
      </c>
      <c r="K532" s="34" t="s">
        <v>9267</v>
      </c>
      <c r="M532" s="29" t="str">
        <f t="shared" si="40"/>
        <v>YES</v>
      </c>
      <c r="N532" s="9" t="str">
        <f t="shared" si="41"/>
        <v>NO</v>
      </c>
      <c r="O532" s="9">
        <f t="shared" si="42"/>
        <v>0.99323175964352639</v>
      </c>
      <c r="P532" s="9" t="str">
        <f t="shared" si="44"/>
        <v>YES</v>
      </c>
      <c r="Q532" s="9" t="s">
        <v>4658</v>
      </c>
      <c r="R532" s="30" t="s">
        <v>4658</v>
      </c>
      <c r="T532" t="s">
        <v>1652</v>
      </c>
      <c r="U532">
        <v>447</v>
      </c>
      <c r="V532" t="s">
        <v>1653</v>
      </c>
      <c r="W532">
        <v>4</v>
      </c>
      <c r="X532">
        <v>12</v>
      </c>
      <c r="Y532">
        <v>2</v>
      </c>
      <c r="Z532">
        <v>4</v>
      </c>
      <c r="AA532">
        <v>26662877.763700001</v>
      </c>
      <c r="AB532">
        <v>21044.777968300001</v>
      </c>
      <c r="AC532">
        <v>568099.64272899996</v>
      </c>
      <c r="AD532">
        <v>915208.70279799995</v>
      </c>
      <c r="AE532" t="s">
        <v>1654</v>
      </c>
      <c r="AF532" t="s">
        <v>3495</v>
      </c>
      <c r="AG532" t="s">
        <v>4723</v>
      </c>
      <c r="AH532" t="str">
        <f t="shared" si="43"/>
        <v>04013447</v>
      </c>
      <c r="AJ532" t="s">
        <v>4723</v>
      </c>
      <c r="AK532" t="s">
        <v>9267</v>
      </c>
      <c r="AL532" t="s">
        <v>1654</v>
      </c>
    </row>
    <row r="533" spans="1:38" x14ac:dyDescent="0.25">
      <c r="A533">
        <v>105605</v>
      </c>
      <c r="B533">
        <v>5.7435020000000003</v>
      </c>
      <c r="C533" t="s">
        <v>3528</v>
      </c>
      <c r="D533" t="s">
        <v>4723</v>
      </c>
      <c r="E533" t="s">
        <v>4756</v>
      </c>
      <c r="F533" t="s">
        <v>1367</v>
      </c>
      <c r="G533" t="s">
        <v>4758</v>
      </c>
      <c r="H533" t="s">
        <v>3529</v>
      </c>
      <c r="I533" t="s">
        <v>4760</v>
      </c>
      <c r="J533">
        <v>4882</v>
      </c>
      <c r="K533" s="34" t="s">
        <v>9268</v>
      </c>
      <c r="M533" s="29" t="str">
        <f t="shared" si="40"/>
        <v>YES</v>
      </c>
      <c r="N533" s="9" t="str">
        <f t="shared" si="41"/>
        <v>NO</v>
      </c>
      <c r="O533" s="9">
        <f t="shared" si="42"/>
        <v>1.0166057827229908</v>
      </c>
      <c r="P533" s="9" t="str">
        <f t="shared" si="44"/>
        <v>YES</v>
      </c>
      <c r="Q533" s="9" t="s">
        <v>4658</v>
      </c>
      <c r="R533" s="30" t="s">
        <v>4658</v>
      </c>
      <c r="T533" t="s">
        <v>1655</v>
      </c>
      <c r="U533">
        <v>448</v>
      </c>
      <c r="V533" t="s">
        <v>1656</v>
      </c>
      <c r="W533">
        <v>4</v>
      </c>
      <c r="X533">
        <v>12</v>
      </c>
      <c r="Y533">
        <v>2</v>
      </c>
      <c r="Z533">
        <v>4</v>
      </c>
      <c r="AA533">
        <v>157504166.19499999</v>
      </c>
      <c r="AB533">
        <v>61592.120319499998</v>
      </c>
      <c r="AC533">
        <v>576471.70281100005</v>
      </c>
      <c r="AD533">
        <v>919400.32010200003</v>
      </c>
      <c r="AE533" t="s">
        <v>1657</v>
      </c>
      <c r="AF533" t="s">
        <v>3528</v>
      </c>
      <c r="AG533" t="s">
        <v>4723</v>
      </c>
      <c r="AH533" t="str">
        <f t="shared" si="43"/>
        <v>04013448</v>
      </c>
      <c r="AJ533" t="s">
        <v>4723</v>
      </c>
      <c r="AK533" t="s">
        <v>9268</v>
      </c>
      <c r="AL533" t="s">
        <v>1657</v>
      </c>
    </row>
    <row r="534" spans="1:38" x14ac:dyDescent="0.25">
      <c r="A534">
        <v>105930</v>
      </c>
      <c r="B534">
        <v>0.25069200000000003</v>
      </c>
      <c r="C534" t="s">
        <v>3010</v>
      </c>
      <c r="D534" t="s">
        <v>4723</v>
      </c>
      <c r="E534" t="s">
        <v>4756</v>
      </c>
      <c r="F534" t="s">
        <v>1367</v>
      </c>
      <c r="G534" t="s">
        <v>1463</v>
      </c>
      <c r="H534" t="s">
        <v>3011</v>
      </c>
      <c r="I534" t="s">
        <v>4760</v>
      </c>
      <c r="J534">
        <v>1823</v>
      </c>
      <c r="K534" s="34" t="s">
        <v>9269</v>
      </c>
      <c r="M534" s="29" t="str">
        <f t="shared" si="40"/>
        <v>YES</v>
      </c>
      <c r="N534" s="9" t="str">
        <f t="shared" si="41"/>
        <v>YES</v>
      </c>
      <c r="O534" s="9">
        <f t="shared" si="42"/>
        <v>1.0010619337359625</v>
      </c>
      <c r="P534" s="9" t="str">
        <f t="shared" si="44"/>
        <v>YES</v>
      </c>
      <c r="Q534" s="9" t="s">
        <v>4658</v>
      </c>
      <c r="R534" s="30" t="s">
        <v>4658</v>
      </c>
      <c r="T534" t="s">
        <v>1658</v>
      </c>
      <c r="U534">
        <v>449</v>
      </c>
      <c r="V534" t="s">
        <v>3011</v>
      </c>
      <c r="W534">
        <v>3</v>
      </c>
      <c r="X534">
        <v>6</v>
      </c>
      <c r="Y534">
        <v>3</v>
      </c>
      <c r="Z534">
        <v>3</v>
      </c>
      <c r="AA534">
        <v>6981477.9857999999</v>
      </c>
      <c r="AB534">
        <v>10567.1238008</v>
      </c>
      <c r="AC534">
        <v>656009.2524</v>
      </c>
      <c r="AD534">
        <v>964498.20014600002</v>
      </c>
      <c r="AE534" t="s">
        <v>1659</v>
      </c>
      <c r="AF534" t="s">
        <v>3010</v>
      </c>
      <c r="AG534" t="s">
        <v>4723</v>
      </c>
      <c r="AH534" t="str">
        <f t="shared" si="43"/>
        <v>04013449</v>
      </c>
      <c r="AJ534" t="s">
        <v>4723</v>
      </c>
      <c r="AK534" t="s">
        <v>9269</v>
      </c>
      <c r="AL534" t="s">
        <v>1659</v>
      </c>
    </row>
    <row r="535" spans="1:38" x14ac:dyDescent="0.25">
      <c r="A535">
        <v>1213384</v>
      </c>
      <c r="B535">
        <v>0.237951</v>
      </c>
      <c r="C535" t="s">
        <v>3432</v>
      </c>
      <c r="D535" t="s">
        <v>4723</v>
      </c>
      <c r="E535" t="s">
        <v>4756</v>
      </c>
      <c r="F535" t="s">
        <v>1367</v>
      </c>
      <c r="G535" t="s">
        <v>1463</v>
      </c>
      <c r="H535" t="s">
        <v>3433</v>
      </c>
      <c r="I535" t="s">
        <v>4760</v>
      </c>
      <c r="J535">
        <v>2527</v>
      </c>
      <c r="K535" s="34" t="s">
        <v>9270</v>
      </c>
      <c r="M535" s="29" t="str">
        <f t="shared" si="40"/>
        <v>YES</v>
      </c>
      <c r="N535" s="9" t="str">
        <f t="shared" si="41"/>
        <v>YES</v>
      </c>
      <c r="O535" s="9">
        <f t="shared" si="42"/>
        <v>1.0004658252864997</v>
      </c>
      <c r="P535" s="9" t="str">
        <f t="shared" si="44"/>
        <v>YES</v>
      </c>
      <c r="Q535" s="9" t="s">
        <v>4658</v>
      </c>
      <c r="R535" s="30" t="s">
        <v>4658</v>
      </c>
      <c r="T535" t="s">
        <v>4643</v>
      </c>
      <c r="U535">
        <v>45</v>
      </c>
      <c r="V535" t="s">
        <v>3433</v>
      </c>
      <c r="W535">
        <v>5</v>
      </c>
      <c r="X535">
        <v>13</v>
      </c>
      <c r="Y535">
        <v>4</v>
      </c>
      <c r="Z535">
        <v>5</v>
      </c>
      <c r="AA535">
        <v>6630604.4551799996</v>
      </c>
      <c r="AB535">
        <v>10306.3851086</v>
      </c>
      <c r="AC535">
        <v>613836.76111900003</v>
      </c>
      <c r="AD535">
        <v>898469.99810700002</v>
      </c>
      <c r="AE535" t="s">
        <v>7530</v>
      </c>
      <c r="AF535" t="s">
        <v>3432</v>
      </c>
      <c r="AG535" t="s">
        <v>4723</v>
      </c>
      <c r="AH535" t="str">
        <f t="shared" si="43"/>
        <v>0401345</v>
      </c>
      <c r="AJ535" t="s">
        <v>4723</v>
      </c>
      <c r="AK535" t="s">
        <v>9270</v>
      </c>
      <c r="AL535" t="s">
        <v>7530</v>
      </c>
    </row>
    <row r="536" spans="1:38" x14ac:dyDescent="0.25">
      <c r="A536">
        <v>153312</v>
      </c>
      <c r="B536">
        <v>0.37114399999999997</v>
      </c>
      <c r="C536" t="s">
        <v>2225</v>
      </c>
      <c r="D536" t="s">
        <v>4723</v>
      </c>
      <c r="E536" t="s">
        <v>4756</v>
      </c>
      <c r="F536" t="s">
        <v>1367</v>
      </c>
      <c r="G536" t="s">
        <v>1463</v>
      </c>
      <c r="H536" t="s">
        <v>2226</v>
      </c>
      <c r="I536" t="s">
        <v>4760</v>
      </c>
      <c r="J536">
        <v>1425</v>
      </c>
      <c r="K536" s="34" t="s">
        <v>9271</v>
      </c>
      <c r="M536" s="29" t="str">
        <f t="shared" si="40"/>
        <v>YES</v>
      </c>
      <c r="N536" s="9" t="str">
        <f t="shared" si="41"/>
        <v>YES</v>
      </c>
      <c r="O536" s="9">
        <f t="shared" si="42"/>
        <v>1.0015305596632349</v>
      </c>
      <c r="P536" s="9" t="str">
        <f t="shared" si="44"/>
        <v>YES</v>
      </c>
      <c r="Q536" s="9" t="s">
        <v>4658</v>
      </c>
      <c r="R536" s="30" t="s">
        <v>4658</v>
      </c>
      <c r="T536" t="s">
        <v>1660</v>
      </c>
      <c r="U536">
        <v>450</v>
      </c>
      <c r="V536" t="s">
        <v>2226</v>
      </c>
      <c r="W536">
        <v>3</v>
      </c>
      <c r="X536">
        <v>15</v>
      </c>
      <c r="Y536">
        <v>3</v>
      </c>
      <c r="Z536">
        <v>3</v>
      </c>
      <c r="AA536">
        <v>10331088.542199999</v>
      </c>
      <c r="AB536">
        <v>16047.708410499999</v>
      </c>
      <c r="AC536">
        <v>672804.36722699995</v>
      </c>
      <c r="AD536">
        <v>906601.01013800001</v>
      </c>
      <c r="AE536" t="s">
        <v>1661</v>
      </c>
      <c r="AF536" t="s">
        <v>2225</v>
      </c>
      <c r="AG536" t="s">
        <v>4723</v>
      </c>
      <c r="AH536" t="str">
        <f t="shared" si="43"/>
        <v>04013450</v>
      </c>
      <c r="AJ536" t="s">
        <v>4723</v>
      </c>
      <c r="AK536" t="s">
        <v>9271</v>
      </c>
      <c r="AL536" t="s">
        <v>1661</v>
      </c>
    </row>
    <row r="537" spans="1:38" x14ac:dyDescent="0.25">
      <c r="A537">
        <v>238192</v>
      </c>
      <c r="B537">
        <v>81.773544999999999</v>
      </c>
      <c r="C537" t="s">
        <v>3558</v>
      </c>
      <c r="D537" t="s">
        <v>4723</v>
      </c>
      <c r="E537" t="s">
        <v>4756</v>
      </c>
      <c r="F537" t="s">
        <v>3475</v>
      </c>
      <c r="G537" t="s">
        <v>4758</v>
      </c>
      <c r="H537" t="s">
        <v>3559</v>
      </c>
      <c r="I537" t="s">
        <v>4760</v>
      </c>
      <c r="J537">
        <v>173</v>
      </c>
      <c r="K537" s="34" t="s">
        <v>9272</v>
      </c>
      <c r="M537" s="29" t="str">
        <f t="shared" si="40"/>
        <v>YES</v>
      </c>
      <c r="N537" s="9" t="str">
        <f t="shared" si="41"/>
        <v>YES</v>
      </c>
      <c r="O537" s="9">
        <f t="shared" si="42"/>
        <v>1.0025405687570077</v>
      </c>
      <c r="P537" s="9" t="str">
        <f t="shared" si="44"/>
        <v>YES</v>
      </c>
      <c r="Q537" s="9" t="s">
        <v>4658</v>
      </c>
      <c r="R537" s="30" t="s">
        <v>4658</v>
      </c>
      <c r="T537" t="s">
        <v>1662</v>
      </c>
      <c r="U537">
        <v>451</v>
      </c>
      <c r="V537" t="s">
        <v>3559</v>
      </c>
      <c r="W537">
        <v>5</v>
      </c>
      <c r="X537">
        <v>23</v>
      </c>
      <c r="Y537">
        <v>7</v>
      </c>
      <c r="Z537">
        <v>5</v>
      </c>
      <c r="AA537">
        <v>2273938499.8200002</v>
      </c>
      <c r="AB537">
        <v>228159.51788699999</v>
      </c>
      <c r="AC537">
        <v>670395.61639400001</v>
      </c>
      <c r="AD537">
        <v>818703.41197699995</v>
      </c>
      <c r="AE537" t="s">
        <v>1663</v>
      </c>
      <c r="AF537" t="s">
        <v>3558</v>
      </c>
      <c r="AG537" t="s">
        <v>4723</v>
      </c>
      <c r="AH537" t="str">
        <f t="shared" si="43"/>
        <v>04013451</v>
      </c>
      <c r="AJ537" t="s">
        <v>4723</v>
      </c>
      <c r="AK537" t="s">
        <v>9272</v>
      </c>
      <c r="AL537" t="s">
        <v>1663</v>
      </c>
    </row>
    <row r="538" spans="1:38" x14ac:dyDescent="0.25">
      <c r="A538">
        <v>189874</v>
      </c>
      <c r="B538">
        <v>0.90804300000000004</v>
      </c>
      <c r="C538" t="s">
        <v>1900</v>
      </c>
      <c r="D538" t="s">
        <v>4723</v>
      </c>
      <c r="E538" t="s">
        <v>4756</v>
      </c>
      <c r="F538" t="s">
        <v>6297</v>
      </c>
      <c r="G538" t="s">
        <v>6400</v>
      </c>
      <c r="H538" t="s">
        <v>1901</v>
      </c>
      <c r="I538" t="s">
        <v>4760</v>
      </c>
      <c r="J538">
        <v>3433</v>
      </c>
      <c r="K538" s="34" t="s">
        <v>9273</v>
      </c>
      <c r="M538" s="29" t="str">
        <f t="shared" si="40"/>
        <v>YES</v>
      </c>
      <c r="N538" s="9" t="str">
        <f t="shared" si="41"/>
        <v>YES</v>
      </c>
      <c r="O538" s="9">
        <f t="shared" si="42"/>
        <v>0.99983920110748437</v>
      </c>
      <c r="P538" s="9" t="str">
        <f t="shared" si="44"/>
        <v>YES</v>
      </c>
      <c r="Q538" s="9" t="s">
        <v>4658</v>
      </c>
      <c r="R538" s="30" t="s">
        <v>4658</v>
      </c>
      <c r="T538" t="s">
        <v>1664</v>
      </c>
      <c r="U538">
        <v>452</v>
      </c>
      <c r="V538" t="s">
        <v>1901</v>
      </c>
      <c r="W538">
        <v>4</v>
      </c>
      <c r="X538">
        <v>4</v>
      </c>
      <c r="Y538">
        <v>2</v>
      </c>
      <c r="Z538">
        <v>4</v>
      </c>
      <c r="AA538">
        <v>25318857.215399999</v>
      </c>
      <c r="AB538">
        <v>20639.483725400001</v>
      </c>
      <c r="AC538">
        <v>615392.67785099999</v>
      </c>
      <c r="AD538">
        <v>973343.54093699995</v>
      </c>
      <c r="AE538" t="s">
        <v>1665</v>
      </c>
      <c r="AF538" t="s">
        <v>1900</v>
      </c>
      <c r="AG538" t="s">
        <v>4723</v>
      </c>
      <c r="AH538" t="str">
        <f t="shared" si="43"/>
        <v>04013452</v>
      </c>
      <c r="AJ538" t="s">
        <v>4723</v>
      </c>
      <c r="AK538" t="s">
        <v>9273</v>
      </c>
      <c r="AL538" t="s">
        <v>1665</v>
      </c>
    </row>
    <row r="539" spans="1:38" x14ac:dyDescent="0.25">
      <c r="A539">
        <v>1190203</v>
      </c>
      <c r="B539">
        <v>2.1538300000000001</v>
      </c>
      <c r="C539" t="s">
        <v>2874</v>
      </c>
      <c r="D539" t="s">
        <v>4723</v>
      </c>
      <c r="E539" t="s">
        <v>4756</v>
      </c>
      <c r="F539" t="s">
        <v>6297</v>
      </c>
      <c r="G539" t="s">
        <v>4758</v>
      </c>
      <c r="H539" t="s">
        <v>2875</v>
      </c>
      <c r="I539" t="s">
        <v>4760</v>
      </c>
      <c r="J539">
        <v>1614</v>
      </c>
      <c r="K539" s="34" t="s">
        <v>9274</v>
      </c>
      <c r="M539" s="29" t="str">
        <f t="shared" si="40"/>
        <v>YES</v>
      </c>
      <c r="N539" s="9" t="str">
        <f t="shared" si="41"/>
        <v>YES</v>
      </c>
      <c r="O539" s="9">
        <f t="shared" si="42"/>
        <v>1.0035227399249005</v>
      </c>
      <c r="P539" s="9" t="str">
        <f t="shared" si="44"/>
        <v>YES</v>
      </c>
      <c r="Q539" s="9" t="s">
        <v>4658</v>
      </c>
      <c r="R539" s="30" t="s">
        <v>4658</v>
      </c>
      <c r="T539" t="s">
        <v>1666</v>
      </c>
      <c r="U539">
        <v>453</v>
      </c>
      <c r="V539" t="s">
        <v>2875</v>
      </c>
      <c r="W539">
        <v>3</v>
      </c>
      <c r="X539">
        <v>7</v>
      </c>
      <c r="Y539">
        <v>3</v>
      </c>
      <c r="Z539">
        <v>3</v>
      </c>
      <c r="AA539">
        <v>59834552.704300001</v>
      </c>
      <c r="AB539">
        <v>40479.127178100003</v>
      </c>
      <c r="AC539">
        <v>686572.97995499999</v>
      </c>
      <c r="AD539">
        <v>1010625.7613</v>
      </c>
      <c r="AE539" t="s">
        <v>1667</v>
      </c>
      <c r="AF539" t="s">
        <v>2874</v>
      </c>
      <c r="AG539" t="s">
        <v>4723</v>
      </c>
      <c r="AH539" t="str">
        <f t="shared" si="43"/>
        <v>04013453</v>
      </c>
      <c r="AJ539" t="s">
        <v>4723</v>
      </c>
      <c r="AK539" t="s">
        <v>9274</v>
      </c>
      <c r="AL539" t="s">
        <v>1667</v>
      </c>
    </row>
    <row r="540" spans="1:38" x14ac:dyDescent="0.25">
      <c r="A540">
        <v>1239757</v>
      </c>
      <c r="B540">
        <v>1.293015</v>
      </c>
      <c r="C540" t="s">
        <v>3542</v>
      </c>
      <c r="D540" t="s">
        <v>4723</v>
      </c>
      <c r="E540" t="s">
        <v>4756</v>
      </c>
      <c r="F540" t="s">
        <v>1367</v>
      </c>
      <c r="G540" t="s">
        <v>4758</v>
      </c>
      <c r="H540" t="s">
        <v>3543</v>
      </c>
      <c r="I540" t="s">
        <v>4760</v>
      </c>
      <c r="J540">
        <v>6829</v>
      </c>
      <c r="K540" s="34" t="s">
        <v>9275</v>
      </c>
      <c r="M540" s="29" t="str">
        <f t="shared" si="40"/>
        <v>YES</v>
      </c>
      <c r="N540" s="9" t="str">
        <f t="shared" si="41"/>
        <v>YES</v>
      </c>
      <c r="O540" s="9">
        <f t="shared" si="42"/>
        <v>0.99867728490001562</v>
      </c>
      <c r="P540" s="9" t="str">
        <f t="shared" si="44"/>
        <v>YES</v>
      </c>
      <c r="Q540" s="9" t="s">
        <v>4658</v>
      </c>
      <c r="R540" s="30" t="s">
        <v>4658</v>
      </c>
      <c r="T540" t="s">
        <v>1668</v>
      </c>
      <c r="U540">
        <v>454</v>
      </c>
      <c r="V540" t="s">
        <v>3543</v>
      </c>
      <c r="W540">
        <v>5</v>
      </c>
      <c r="X540">
        <v>13</v>
      </c>
      <c r="Y540">
        <v>7</v>
      </c>
      <c r="Z540">
        <v>5</v>
      </c>
      <c r="AA540">
        <v>36094932.688500002</v>
      </c>
      <c r="AB540">
        <v>27558.458629000001</v>
      </c>
      <c r="AC540">
        <v>595014.19851999998</v>
      </c>
      <c r="AD540">
        <v>899253.80360700004</v>
      </c>
      <c r="AE540" t="s">
        <v>1669</v>
      </c>
      <c r="AF540" t="s">
        <v>3542</v>
      </c>
      <c r="AG540" t="s">
        <v>4723</v>
      </c>
      <c r="AH540" t="str">
        <f t="shared" si="43"/>
        <v>04013454</v>
      </c>
      <c r="AJ540" t="s">
        <v>4723</v>
      </c>
      <c r="AK540" t="s">
        <v>9275</v>
      </c>
      <c r="AL540" t="s">
        <v>1669</v>
      </c>
    </row>
    <row r="541" spans="1:38" x14ac:dyDescent="0.25">
      <c r="A541">
        <v>106079</v>
      </c>
      <c r="B541">
        <v>0.475825</v>
      </c>
      <c r="C541" t="s">
        <v>2335</v>
      </c>
      <c r="D541" t="s">
        <v>4723</v>
      </c>
      <c r="E541" t="s">
        <v>4756</v>
      </c>
      <c r="F541" t="s">
        <v>2297</v>
      </c>
      <c r="G541" t="s">
        <v>2307</v>
      </c>
      <c r="H541" t="s">
        <v>2336</v>
      </c>
      <c r="I541" t="s">
        <v>4760</v>
      </c>
      <c r="J541">
        <v>2613</v>
      </c>
      <c r="K541" s="34" t="s">
        <v>9276</v>
      </c>
      <c r="M541" s="29" t="str">
        <f t="shared" si="40"/>
        <v>YES</v>
      </c>
      <c r="N541" s="9" t="str">
        <f t="shared" si="41"/>
        <v>YES</v>
      </c>
      <c r="O541" s="9">
        <f t="shared" si="42"/>
        <v>1.0090907662613824</v>
      </c>
      <c r="P541" s="9" t="str">
        <f t="shared" si="44"/>
        <v>YES</v>
      </c>
      <c r="Q541" s="9" t="s">
        <v>4658</v>
      </c>
      <c r="R541" s="30" t="s">
        <v>4658</v>
      </c>
      <c r="T541" t="s">
        <v>1670</v>
      </c>
      <c r="U541">
        <v>455</v>
      </c>
      <c r="V541" t="s">
        <v>2336</v>
      </c>
      <c r="W541">
        <v>1</v>
      </c>
      <c r="X541">
        <v>20</v>
      </c>
      <c r="Y541">
        <v>6</v>
      </c>
      <c r="Z541">
        <v>1</v>
      </c>
      <c r="AA541">
        <v>13145734.8769</v>
      </c>
      <c r="AB541">
        <v>20205.920186799998</v>
      </c>
      <c r="AC541">
        <v>714354.02408799995</v>
      </c>
      <c r="AD541">
        <v>830508.36112400005</v>
      </c>
      <c r="AE541" t="s">
        <v>1671</v>
      </c>
      <c r="AF541" t="s">
        <v>2335</v>
      </c>
      <c r="AG541" t="s">
        <v>4723</v>
      </c>
      <c r="AH541" t="str">
        <f t="shared" si="43"/>
        <v>04013455</v>
      </c>
      <c r="AJ541" t="s">
        <v>4723</v>
      </c>
      <c r="AK541" t="s">
        <v>9276</v>
      </c>
      <c r="AL541" t="s">
        <v>1671</v>
      </c>
    </row>
    <row r="542" spans="1:38" x14ac:dyDescent="0.25">
      <c r="A542">
        <v>249576</v>
      </c>
      <c r="B542">
        <v>2.125041</v>
      </c>
      <c r="C542" t="s">
        <v>2288</v>
      </c>
      <c r="D542" t="s">
        <v>4723</v>
      </c>
      <c r="E542" t="s">
        <v>4756</v>
      </c>
      <c r="F542" t="s">
        <v>1367</v>
      </c>
      <c r="G542" t="s">
        <v>4758</v>
      </c>
      <c r="H542" t="s">
        <v>2289</v>
      </c>
      <c r="I542" t="s">
        <v>4760</v>
      </c>
      <c r="J542">
        <v>1149</v>
      </c>
      <c r="K542" s="34" t="s">
        <v>9277</v>
      </c>
      <c r="M542" s="29" t="str">
        <f t="shared" si="40"/>
        <v>YES</v>
      </c>
      <c r="N542" s="9" t="str">
        <f t="shared" si="41"/>
        <v>YES</v>
      </c>
      <c r="O542" s="9">
        <f t="shared" si="42"/>
        <v>1.0244557185459875</v>
      </c>
      <c r="P542" s="9" t="str">
        <f t="shared" si="44"/>
        <v>YES</v>
      </c>
      <c r="Q542" s="9" t="s">
        <v>4658</v>
      </c>
      <c r="R542" s="30" t="s">
        <v>4658</v>
      </c>
      <c r="T542" t="s">
        <v>1672</v>
      </c>
      <c r="U542">
        <v>456</v>
      </c>
      <c r="V542" t="s">
        <v>2289</v>
      </c>
      <c r="W542">
        <v>2</v>
      </c>
      <c r="X542">
        <v>11</v>
      </c>
      <c r="Y542">
        <v>3</v>
      </c>
      <c r="Z542">
        <v>2</v>
      </c>
      <c r="AA542">
        <v>57828505.363300003</v>
      </c>
      <c r="AB542">
        <v>39957.3220439</v>
      </c>
      <c r="AC542">
        <v>686692.85361999995</v>
      </c>
      <c r="AD542">
        <v>913271.78592499997</v>
      </c>
      <c r="AE542" t="s">
        <v>1673</v>
      </c>
      <c r="AF542" t="s">
        <v>2288</v>
      </c>
      <c r="AG542" t="s">
        <v>4723</v>
      </c>
      <c r="AH542" t="str">
        <f t="shared" si="43"/>
        <v>04013456</v>
      </c>
      <c r="AJ542" t="s">
        <v>4723</v>
      </c>
      <c r="AK542" t="s">
        <v>9277</v>
      </c>
      <c r="AL542" t="s">
        <v>1673</v>
      </c>
    </row>
    <row r="543" spans="1:38" x14ac:dyDescent="0.25">
      <c r="A543">
        <v>249118</v>
      </c>
      <c r="B543">
        <v>0.485647</v>
      </c>
      <c r="C543" t="s">
        <v>2828</v>
      </c>
      <c r="D543" t="s">
        <v>4723</v>
      </c>
      <c r="E543" t="s">
        <v>4756</v>
      </c>
      <c r="F543" t="s">
        <v>6297</v>
      </c>
      <c r="G543" t="s">
        <v>4758</v>
      </c>
      <c r="H543" t="s">
        <v>2829</v>
      </c>
      <c r="I543" t="s">
        <v>4760</v>
      </c>
      <c r="J543">
        <v>2903</v>
      </c>
      <c r="K543" s="34" t="s">
        <v>9278</v>
      </c>
      <c r="M543" s="29" t="str">
        <f t="shared" si="40"/>
        <v>YES</v>
      </c>
      <c r="N543" s="9" t="str">
        <f t="shared" si="41"/>
        <v>YES</v>
      </c>
      <c r="O543" s="9">
        <f t="shared" si="42"/>
        <v>0.99063455645632659</v>
      </c>
      <c r="P543" s="9" t="str">
        <f t="shared" si="44"/>
        <v>YES</v>
      </c>
      <c r="Q543" s="9" t="s">
        <v>4658</v>
      </c>
      <c r="R543" s="30" t="s">
        <v>4658</v>
      </c>
      <c r="T543" t="s">
        <v>1674</v>
      </c>
      <c r="U543">
        <v>457</v>
      </c>
      <c r="V543" t="s">
        <v>2829</v>
      </c>
      <c r="W543">
        <v>4</v>
      </c>
      <c r="X543">
        <v>4</v>
      </c>
      <c r="Y543">
        <v>2</v>
      </c>
      <c r="Z543">
        <v>4</v>
      </c>
      <c r="AA543">
        <v>13667059.398</v>
      </c>
      <c r="AB543">
        <v>15520.8324029</v>
      </c>
      <c r="AC543">
        <v>608920.35059199994</v>
      </c>
      <c r="AD543">
        <v>978291.23814000003</v>
      </c>
      <c r="AE543" t="s">
        <v>1675</v>
      </c>
      <c r="AF543" t="s">
        <v>2828</v>
      </c>
      <c r="AG543" t="s">
        <v>4723</v>
      </c>
      <c r="AH543" t="str">
        <f t="shared" si="43"/>
        <v>04013457</v>
      </c>
      <c r="AJ543" t="s">
        <v>4723</v>
      </c>
      <c r="AK543" t="s">
        <v>9278</v>
      </c>
      <c r="AL543" t="s">
        <v>1675</v>
      </c>
    </row>
    <row r="544" spans="1:38" x14ac:dyDescent="0.25">
      <c r="A544">
        <v>1099456</v>
      </c>
      <c r="B544">
        <v>1.066001</v>
      </c>
      <c r="C544" t="s">
        <v>2771</v>
      </c>
      <c r="D544" t="s">
        <v>4723</v>
      </c>
      <c r="E544" t="s">
        <v>4756</v>
      </c>
      <c r="F544" t="s">
        <v>1367</v>
      </c>
      <c r="G544" t="s">
        <v>1463</v>
      </c>
      <c r="H544" t="s">
        <v>2772</v>
      </c>
      <c r="I544" t="s">
        <v>4760</v>
      </c>
      <c r="J544">
        <v>5079</v>
      </c>
      <c r="K544" s="34" t="s">
        <v>9279</v>
      </c>
      <c r="M544" s="29" t="str">
        <f t="shared" si="40"/>
        <v>YES</v>
      </c>
      <c r="N544" s="9" t="str">
        <f t="shared" si="41"/>
        <v>YES</v>
      </c>
      <c r="O544" s="9">
        <f t="shared" si="42"/>
        <v>1.0101166368618351</v>
      </c>
      <c r="P544" s="9" t="str">
        <f t="shared" si="44"/>
        <v>YES</v>
      </c>
      <c r="Q544" s="9" t="s">
        <v>4658</v>
      </c>
      <c r="R544" s="30" t="s">
        <v>4658</v>
      </c>
      <c r="T544" t="s">
        <v>1676</v>
      </c>
      <c r="U544">
        <v>458</v>
      </c>
      <c r="V544" t="s">
        <v>2772</v>
      </c>
      <c r="W544">
        <v>5</v>
      </c>
      <c r="X544">
        <v>16</v>
      </c>
      <c r="Y544">
        <v>4</v>
      </c>
      <c r="Z544">
        <v>5</v>
      </c>
      <c r="AA544">
        <v>29420763.1019</v>
      </c>
      <c r="AB544">
        <v>28166.820979799999</v>
      </c>
      <c r="AC544">
        <v>650727.06492200005</v>
      </c>
      <c r="AD544">
        <v>886282.51283499994</v>
      </c>
      <c r="AE544" t="s">
        <v>1677</v>
      </c>
      <c r="AF544" t="s">
        <v>2771</v>
      </c>
      <c r="AG544" t="s">
        <v>4723</v>
      </c>
      <c r="AH544" t="str">
        <f t="shared" si="43"/>
        <v>04013458</v>
      </c>
      <c r="AJ544" t="s">
        <v>4723</v>
      </c>
      <c r="AK544" t="s">
        <v>9279</v>
      </c>
      <c r="AL544" t="s">
        <v>1677</v>
      </c>
    </row>
    <row r="545" spans="1:38" x14ac:dyDescent="0.25">
      <c r="A545">
        <v>201722</v>
      </c>
      <c r="B545">
        <v>0.27910000000000001</v>
      </c>
      <c r="C545" t="s">
        <v>1384</v>
      </c>
      <c r="D545" t="s">
        <v>4723</v>
      </c>
      <c r="E545" t="s">
        <v>4756</v>
      </c>
      <c r="F545" t="s">
        <v>4758</v>
      </c>
      <c r="G545" t="s">
        <v>4758</v>
      </c>
      <c r="H545" t="s">
        <v>1385</v>
      </c>
      <c r="I545" t="s">
        <v>4760</v>
      </c>
      <c r="J545">
        <v>975</v>
      </c>
      <c r="K545" s="34" t="s">
        <v>9280</v>
      </c>
      <c r="M545" s="29" t="str">
        <f t="shared" si="40"/>
        <v>YES</v>
      </c>
      <c r="N545" s="9" t="str">
        <f t="shared" si="41"/>
        <v>YES</v>
      </c>
      <c r="O545" s="9">
        <f t="shared" si="42"/>
        <v>0.99137977004338484</v>
      </c>
      <c r="P545" s="9" t="str">
        <f t="shared" si="44"/>
        <v>YES</v>
      </c>
      <c r="Q545" s="9" t="s">
        <v>4658</v>
      </c>
      <c r="R545" s="30" t="s">
        <v>4658</v>
      </c>
      <c r="T545" t="s">
        <v>1678</v>
      </c>
      <c r="U545">
        <v>459</v>
      </c>
      <c r="V545" t="s">
        <v>1385</v>
      </c>
      <c r="W545">
        <v>2</v>
      </c>
      <c r="X545">
        <v>8</v>
      </c>
      <c r="Y545">
        <v>5</v>
      </c>
      <c r="Z545">
        <v>2</v>
      </c>
      <c r="AA545">
        <v>7848517.4653700003</v>
      </c>
      <c r="AB545">
        <v>11529.2407633</v>
      </c>
      <c r="AC545">
        <v>706675.19256</v>
      </c>
      <c r="AD545">
        <v>930762.42907900002</v>
      </c>
      <c r="AE545" t="s">
        <v>1679</v>
      </c>
      <c r="AF545" t="s">
        <v>1384</v>
      </c>
      <c r="AG545" t="s">
        <v>4723</v>
      </c>
      <c r="AH545" t="str">
        <f t="shared" si="43"/>
        <v>04013459</v>
      </c>
      <c r="AJ545" t="s">
        <v>4723</v>
      </c>
      <c r="AK545" t="s">
        <v>9280</v>
      </c>
      <c r="AL545" t="s">
        <v>1679</v>
      </c>
    </row>
    <row r="546" spans="1:38" x14ac:dyDescent="0.25">
      <c r="A546">
        <v>1247220</v>
      </c>
      <c r="B546">
        <v>0.50395000000000001</v>
      </c>
      <c r="C546" t="s">
        <v>2198</v>
      </c>
      <c r="D546" t="s">
        <v>4723</v>
      </c>
      <c r="E546" t="s">
        <v>4756</v>
      </c>
      <c r="F546" t="s">
        <v>1367</v>
      </c>
      <c r="G546" t="s">
        <v>1463</v>
      </c>
      <c r="H546" t="s">
        <v>2199</v>
      </c>
      <c r="I546" t="s">
        <v>4760</v>
      </c>
      <c r="J546">
        <v>2282</v>
      </c>
      <c r="K546" s="34" t="s">
        <v>9281</v>
      </c>
      <c r="M546" s="29" t="str">
        <f t="shared" si="40"/>
        <v>YES</v>
      </c>
      <c r="N546" s="9" t="str">
        <f t="shared" si="41"/>
        <v>YES</v>
      </c>
      <c r="O546" s="9">
        <f t="shared" si="42"/>
        <v>1.0008216665700889</v>
      </c>
      <c r="P546" s="9" t="str">
        <f t="shared" si="44"/>
        <v>YES</v>
      </c>
      <c r="Q546" s="9" t="s">
        <v>4658</v>
      </c>
      <c r="R546" s="30" t="s">
        <v>4658</v>
      </c>
      <c r="T546" t="s">
        <v>7531</v>
      </c>
      <c r="U546">
        <v>46</v>
      </c>
      <c r="V546" t="s">
        <v>2199</v>
      </c>
      <c r="W546">
        <v>3</v>
      </c>
      <c r="X546">
        <v>11</v>
      </c>
      <c r="Y546">
        <v>3</v>
      </c>
      <c r="Z546">
        <v>3</v>
      </c>
      <c r="AA546">
        <v>14037785.301100001</v>
      </c>
      <c r="AB546">
        <v>15924.2733317</v>
      </c>
      <c r="AC546">
        <v>654805.88483899995</v>
      </c>
      <c r="AD546">
        <v>919440.44638700003</v>
      </c>
      <c r="AE546" t="s">
        <v>7532</v>
      </c>
      <c r="AF546" t="s">
        <v>2198</v>
      </c>
      <c r="AG546" t="s">
        <v>4723</v>
      </c>
      <c r="AH546" t="str">
        <f t="shared" si="43"/>
        <v>0401346</v>
      </c>
      <c r="AJ546" t="s">
        <v>4723</v>
      </c>
      <c r="AK546" t="s">
        <v>9281</v>
      </c>
      <c r="AL546" t="s">
        <v>7532</v>
      </c>
    </row>
    <row r="547" spans="1:38" x14ac:dyDescent="0.25">
      <c r="A547">
        <v>230103</v>
      </c>
      <c r="B547">
        <v>0.475159</v>
      </c>
      <c r="C547" t="s">
        <v>1505</v>
      </c>
      <c r="D547" t="s">
        <v>4723</v>
      </c>
      <c r="E547" t="s">
        <v>4756</v>
      </c>
      <c r="F547" t="s">
        <v>1367</v>
      </c>
      <c r="G547" t="s">
        <v>1463</v>
      </c>
      <c r="H547" t="s">
        <v>1506</v>
      </c>
      <c r="I547" t="s">
        <v>4760</v>
      </c>
      <c r="J547">
        <v>1830</v>
      </c>
      <c r="K547" s="34" t="s">
        <v>9282</v>
      </c>
      <c r="M547" s="29" t="str">
        <f t="shared" si="40"/>
        <v>YES</v>
      </c>
      <c r="N547" s="9" t="str">
        <f t="shared" si="41"/>
        <v>YES</v>
      </c>
      <c r="O547" s="9">
        <f t="shared" si="42"/>
        <v>1.0029499564603295</v>
      </c>
      <c r="P547" s="9" t="str">
        <f t="shared" si="44"/>
        <v>YES</v>
      </c>
      <c r="Q547" s="9" t="s">
        <v>4658</v>
      </c>
      <c r="R547" s="30" t="s">
        <v>4658</v>
      </c>
      <c r="T547" t="s">
        <v>1680</v>
      </c>
      <c r="U547">
        <v>460</v>
      </c>
      <c r="V547" t="s">
        <v>1506</v>
      </c>
      <c r="W547">
        <v>3</v>
      </c>
      <c r="X547">
        <v>7</v>
      </c>
      <c r="Y547">
        <v>3</v>
      </c>
      <c r="Z547">
        <v>3</v>
      </c>
      <c r="AA547">
        <v>13207710.4947</v>
      </c>
      <c r="AB547">
        <v>16008.911999399999</v>
      </c>
      <c r="AC547">
        <v>687946.533023</v>
      </c>
      <c r="AD547">
        <v>952612.18317800004</v>
      </c>
      <c r="AE547" t="s">
        <v>1681</v>
      </c>
      <c r="AF547" t="s">
        <v>1505</v>
      </c>
      <c r="AG547" t="s">
        <v>4723</v>
      </c>
      <c r="AH547" t="str">
        <f t="shared" si="43"/>
        <v>04013460</v>
      </c>
      <c r="AJ547" t="s">
        <v>4723</v>
      </c>
      <c r="AK547" t="s">
        <v>9282</v>
      </c>
      <c r="AL547" t="s">
        <v>1681</v>
      </c>
    </row>
    <row r="548" spans="1:38" x14ac:dyDescent="0.25">
      <c r="A548">
        <v>1219959</v>
      </c>
      <c r="B548">
        <v>0.64861999999999997</v>
      </c>
      <c r="C548" t="s">
        <v>2793</v>
      </c>
      <c r="D548" t="s">
        <v>4723</v>
      </c>
      <c r="E548" t="s">
        <v>4756</v>
      </c>
      <c r="F548" t="s">
        <v>1367</v>
      </c>
      <c r="G548" t="s">
        <v>1463</v>
      </c>
      <c r="H548" t="s">
        <v>2794</v>
      </c>
      <c r="I548" t="s">
        <v>4760</v>
      </c>
      <c r="J548">
        <v>5943</v>
      </c>
      <c r="K548" s="34" t="s">
        <v>9283</v>
      </c>
      <c r="M548" s="29" t="str">
        <f t="shared" si="40"/>
        <v>YES</v>
      </c>
      <c r="N548" s="9" t="str">
        <f t="shared" si="41"/>
        <v>YES</v>
      </c>
      <c r="O548" s="9">
        <f t="shared" si="42"/>
        <v>1.011389967332984</v>
      </c>
      <c r="P548" s="9" t="str">
        <f t="shared" si="44"/>
        <v>YES</v>
      </c>
      <c r="Q548" s="9" t="s">
        <v>4658</v>
      </c>
      <c r="R548" s="30" t="s">
        <v>4658</v>
      </c>
      <c r="T548" t="s">
        <v>1682</v>
      </c>
      <c r="U548">
        <v>461</v>
      </c>
      <c r="V548" t="s">
        <v>2794</v>
      </c>
      <c r="W548">
        <v>5</v>
      </c>
      <c r="X548">
        <v>15</v>
      </c>
      <c r="Y548">
        <v>4</v>
      </c>
      <c r="Z548">
        <v>5</v>
      </c>
      <c r="AA548">
        <v>17878848.309799999</v>
      </c>
      <c r="AB548">
        <v>18622.166630299998</v>
      </c>
      <c r="AC548">
        <v>638608.94768800004</v>
      </c>
      <c r="AD548">
        <v>915859.74560200004</v>
      </c>
      <c r="AE548" t="s">
        <v>1683</v>
      </c>
      <c r="AF548" t="s">
        <v>2793</v>
      </c>
      <c r="AG548" t="s">
        <v>4723</v>
      </c>
      <c r="AH548" t="str">
        <f t="shared" si="43"/>
        <v>04013461</v>
      </c>
      <c r="AJ548" t="s">
        <v>4723</v>
      </c>
      <c r="AK548" t="s">
        <v>9283</v>
      </c>
      <c r="AL548" t="s">
        <v>1683</v>
      </c>
    </row>
    <row r="549" spans="1:38" x14ac:dyDescent="0.25">
      <c r="A549">
        <v>201941</v>
      </c>
      <c r="B549">
        <v>0.80929300000000004</v>
      </c>
      <c r="C549" t="s">
        <v>1954</v>
      </c>
      <c r="D549" t="s">
        <v>4723</v>
      </c>
      <c r="E549" t="s">
        <v>4756</v>
      </c>
      <c r="F549" t="s">
        <v>1367</v>
      </c>
      <c r="G549" t="s">
        <v>1463</v>
      </c>
      <c r="H549" t="s">
        <v>1955</v>
      </c>
      <c r="I549" t="s">
        <v>4760</v>
      </c>
      <c r="J549">
        <v>2703</v>
      </c>
      <c r="K549" s="34" t="s">
        <v>9284</v>
      </c>
      <c r="M549" s="29" t="str">
        <f t="shared" si="40"/>
        <v>YES</v>
      </c>
      <c r="N549" s="9" t="str">
        <f t="shared" si="41"/>
        <v>YES</v>
      </c>
      <c r="O549" s="9">
        <f t="shared" si="42"/>
        <v>0.9942149473178522</v>
      </c>
      <c r="P549" s="9" t="str">
        <f t="shared" si="44"/>
        <v>YES</v>
      </c>
      <c r="Q549" s="9" t="s">
        <v>4658</v>
      </c>
      <c r="R549" s="30" t="s">
        <v>4658</v>
      </c>
      <c r="T549" t="s">
        <v>1684</v>
      </c>
      <c r="U549">
        <v>462</v>
      </c>
      <c r="V549" t="s">
        <v>1955</v>
      </c>
      <c r="W549">
        <v>3</v>
      </c>
      <c r="X549">
        <v>10</v>
      </c>
      <c r="Y549">
        <v>3</v>
      </c>
      <c r="Z549">
        <v>3</v>
      </c>
      <c r="AA549">
        <v>22693074.603300001</v>
      </c>
      <c r="AB549">
        <v>22819.122641400001</v>
      </c>
      <c r="AC549">
        <v>643003.06993999996</v>
      </c>
      <c r="AD549">
        <v>940197.53703000001</v>
      </c>
      <c r="AE549" t="s">
        <v>1685</v>
      </c>
      <c r="AF549" t="s">
        <v>1954</v>
      </c>
      <c r="AG549" t="s">
        <v>4723</v>
      </c>
      <c r="AH549" t="str">
        <f t="shared" si="43"/>
        <v>04013462</v>
      </c>
      <c r="AJ549" t="s">
        <v>4723</v>
      </c>
      <c r="AK549" t="s">
        <v>9284</v>
      </c>
      <c r="AL549" t="s">
        <v>1685</v>
      </c>
    </row>
    <row r="550" spans="1:38" x14ac:dyDescent="0.25">
      <c r="A550">
        <v>1190736</v>
      </c>
      <c r="B550">
        <v>0.40029799999999999</v>
      </c>
      <c r="C550" t="s">
        <v>1964</v>
      </c>
      <c r="D550" t="s">
        <v>4723</v>
      </c>
      <c r="E550" t="s">
        <v>4756</v>
      </c>
      <c r="F550" t="s">
        <v>1367</v>
      </c>
      <c r="G550" t="s">
        <v>1463</v>
      </c>
      <c r="H550" t="s">
        <v>1965</v>
      </c>
      <c r="I550" t="s">
        <v>4760</v>
      </c>
      <c r="J550">
        <v>4213</v>
      </c>
      <c r="K550" s="34" t="s">
        <v>9285</v>
      </c>
      <c r="M550" s="29" t="str">
        <f t="shared" si="40"/>
        <v>YES</v>
      </c>
      <c r="N550" s="9" t="str">
        <f t="shared" si="41"/>
        <v>YES</v>
      </c>
      <c r="O550" s="9">
        <f t="shared" si="42"/>
        <v>1.0008056931228897</v>
      </c>
      <c r="P550" s="9" t="str">
        <f t="shared" si="44"/>
        <v>YES</v>
      </c>
      <c r="Q550" s="9" t="s">
        <v>4658</v>
      </c>
      <c r="R550" s="30" t="s">
        <v>4658</v>
      </c>
      <c r="T550" t="s">
        <v>1686</v>
      </c>
      <c r="U550">
        <v>463</v>
      </c>
      <c r="V550" t="s">
        <v>1965</v>
      </c>
      <c r="W550">
        <v>5</v>
      </c>
      <c r="X550">
        <v>14</v>
      </c>
      <c r="Y550">
        <v>4</v>
      </c>
      <c r="Z550">
        <v>5</v>
      </c>
      <c r="AA550">
        <v>11150683.733999999</v>
      </c>
      <c r="AB550">
        <v>13668.385783399999</v>
      </c>
      <c r="AC550">
        <v>629622.74298600003</v>
      </c>
      <c r="AD550">
        <v>897682.66721400002</v>
      </c>
      <c r="AE550" t="s">
        <v>1687</v>
      </c>
      <c r="AF550" t="s">
        <v>1964</v>
      </c>
      <c r="AG550" t="s">
        <v>4723</v>
      </c>
      <c r="AH550" t="str">
        <f t="shared" si="43"/>
        <v>04013463</v>
      </c>
      <c r="AJ550" t="s">
        <v>4723</v>
      </c>
      <c r="AK550" t="s">
        <v>9285</v>
      </c>
      <c r="AL550" t="s">
        <v>1687</v>
      </c>
    </row>
    <row r="551" spans="1:38" x14ac:dyDescent="0.25">
      <c r="A551">
        <v>195488</v>
      </c>
      <c r="B551">
        <v>0.65468999999999999</v>
      </c>
      <c r="C551" t="s">
        <v>2217</v>
      </c>
      <c r="D551" t="s">
        <v>4723</v>
      </c>
      <c r="E551" t="s">
        <v>4756</v>
      </c>
      <c r="F551" t="s">
        <v>1367</v>
      </c>
      <c r="G551" t="s">
        <v>1463</v>
      </c>
      <c r="H551" t="s">
        <v>2218</v>
      </c>
      <c r="I551" t="s">
        <v>4760</v>
      </c>
      <c r="J551">
        <v>1589</v>
      </c>
      <c r="K551" s="34" t="s">
        <v>9286</v>
      </c>
      <c r="M551" s="29" t="str">
        <f t="shared" si="40"/>
        <v>YES</v>
      </c>
      <c r="N551" s="9" t="str">
        <f t="shared" si="41"/>
        <v>YES</v>
      </c>
      <c r="O551" s="9">
        <f t="shared" si="42"/>
        <v>1.0591433109260016</v>
      </c>
      <c r="P551" s="9" t="str">
        <f t="shared" si="44"/>
        <v>NO</v>
      </c>
      <c r="Q551" s="9" t="s">
        <v>4658</v>
      </c>
      <c r="R551" s="30" t="s">
        <v>4658</v>
      </c>
      <c r="T551" t="s">
        <v>1688</v>
      </c>
      <c r="U551">
        <v>464</v>
      </c>
      <c r="V551" t="s">
        <v>2218</v>
      </c>
      <c r="W551">
        <v>3</v>
      </c>
      <c r="X551">
        <v>11</v>
      </c>
      <c r="Y551">
        <v>3</v>
      </c>
      <c r="Z551">
        <v>3</v>
      </c>
      <c r="AA551">
        <v>17232521.329</v>
      </c>
      <c r="AB551">
        <v>20751.719088500002</v>
      </c>
      <c r="AC551">
        <v>664097.77434200002</v>
      </c>
      <c r="AD551">
        <v>925529.13576400001</v>
      </c>
      <c r="AE551" t="s">
        <v>1689</v>
      </c>
      <c r="AF551" t="s">
        <v>2217</v>
      </c>
      <c r="AG551" t="s">
        <v>4723</v>
      </c>
      <c r="AH551" t="str">
        <f t="shared" si="43"/>
        <v>04013464</v>
      </c>
      <c r="AJ551" t="s">
        <v>4723</v>
      </c>
      <c r="AK551" t="s">
        <v>9286</v>
      </c>
      <c r="AL551" t="s">
        <v>1689</v>
      </c>
    </row>
    <row r="552" spans="1:38" x14ac:dyDescent="0.25">
      <c r="A552">
        <v>238112</v>
      </c>
      <c r="B552">
        <v>0.74192000000000002</v>
      </c>
      <c r="C552" t="s">
        <v>2188</v>
      </c>
      <c r="D552" t="s">
        <v>4723</v>
      </c>
      <c r="E552" t="s">
        <v>4756</v>
      </c>
      <c r="F552" t="s">
        <v>1367</v>
      </c>
      <c r="G552" t="s">
        <v>1463</v>
      </c>
      <c r="H552" t="s">
        <v>2189</v>
      </c>
      <c r="I552" t="s">
        <v>4760</v>
      </c>
      <c r="J552">
        <v>4565</v>
      </c>
      <c r="K552" s="34" t="s">
        <v>9287</v>
      </c>
      <c r="M552" s="29" t="str">
        <f t="shared" si="40"/>
        <v>YES</v>
      </c>
      <c r="N552" s="9" t="str">
        <f t="shared" si="41"/>
        <v>YES</v>
      </c>
      <c r="O552" s="9">
        <f t="shared" si="42"/>
        <v>1.0027003532120045</v>
      </c>
      <c r="P552" s="9" t="str">
        <f t="shared" si="44"/>
        <v>YES</v>
      </c>
      <c r="Q552" s="9" t="s">
        <v>4658</v>
      </c>
      <c r="R552" s="30" t="s">
        <v>4658</v>
      </c>
      <c r="T552" t="s">
        <v>1690</v>
      </c>
      <c r="U552">
        <v>465</v>
      </c>
      <c r="V552" t="s">
        <v>2189</v>
      </c>
      <c r="W552">
        <v>3</v>
      </c>
      <c r="X552">
        <v>15</v>
      </c>
      <c r="Y552">
        <v>4</v>
      </c>
      <c r="Z552">
        <v>3</v>
      </c>
      <c r="AA552">
        <v>20627840.073800001</v>
      </c>
      <c r="AB552">
        <v>18944.626210999999</v>
      </c>
      <c r="AC552">
        <v>659377.49260600004</v>
      </c>
      <c r="AD552">
        <v>907510.82627600001</v>
      </c>
      <c r="AE552" t="s">
        <v>1691</v>
      </c>
      <c r="AF552" t="s">
        <v>2188</v>
      </c>
      <c r="AG552" t="s">
        <v>4723</v>
      </c>
      <c r="AH552" t="str">
        <f t="shared" si="43"/>
        <v>04013465</v>
      </c>
      <c r="AJ552" t="s">
        <v>4723</v>
      </c>
      <c r="AK552" t="s">
        <v>9287</v>
      </c>
      <c r="AL552" t="s">
        <v>1691</v>
      </c>
    </row>
    <row r="553" spans="1:38" x14ac:dyDescent="0.25">
      <c r="A553">
        <v>230002</v>
      </c>
      <c r="B553">
        <v>1.4940359999999999</v>
      </c>
      <c r="C553" t="s">
        <v>2763</v>
      </c>
      <c r="D553" t="s">
        <v>4723</v>
      </c>
      <c r="E553" t="s">
        <v>4756</v>
      </c>
      <c r="F553" t="s">
        <v>1367</v>
      </c>
      <c r="G553" t="s">
        <v>1463</v>
      </c>
      <c r="H553" t="s">
        <v>2764</v>
      </c>
      <c r="I553" t="s">
        <v>4760</v>
      </c>
      <c r="J553">
        <v>3931</v>
      </c>
      <c r="K553" s="34" t="s">
        <v>9288</v>
      </c>
      <c r="M553" s="29" t="str">
        <f t="shared" si="40"/>
        <v>YES</v>
      </c>
      <c r="N553" s="9" t="str">
        <f t="shared" si="41"/>
        <v>YES</v>
      </c>
      <c r="O553" s="9">
        <f t="shared" si="42"/>
        <v>0.99976708484314225</v>
      </c>
      <c r="P553" s="9" t="str">
        <f t="shared" si="44"/>
        <v>YES</v>
      </c>
      <c r="Q553" s="9" t="s">
        <v>4658</v>
      </c>
      <c r="R553" s="30" t="s">
        <v>4658</v>
      </c>
      <c r="T553" t="s">
        <v>1692</v>
      </c>
      <c r="U553">
        <v>466</v>
      </c>
      <c r="V553" t="s">
        <v>2764</v>
      </c>
      <c r="W553">
        <v>5</v>
      </c>
      <c r="X553">
        <v>14</v>
      </c>
      <c r="Y553">
        <v>4</v>
      </c>
      <c r="Z553">
        <v>5</v>
      </c>
      <c r="AA553">
        <v>41661036.709299996</v>
      </c>
      <c r="AB553">
        <v>26360.418350700002</v>
      </c>
      <c r="AC553">
        <v>634959.34221300005</v>
      </c>
      <c r="AD553">
        <v>905041.00105399999</v>
      </c>
      <c r="AE553" t="s">
        <v>1693</v>
      </c>
      <c r="AF553" t="s">
        <v>2763</v>
      </c>
      <c r="AG553" t="s">
        <v>4723</v>
      </c>
      <c r="AH553" t="str">
        <f t="shared" si="43"/>
        <v>04013466</v>
      </c>
      <c r="AJ553" t="s">
        <v>4723</v>
      </c>
      <c r="AK553" t="s">
        <v>9288</v>
      </c>
      <c r="AL553" t="s">
        <v>1693</v>
      </c>
    </row>
    <row r="554" spans="1:38" x14ac:dyDescent="0.25">
      <c r="A554">
        <v>201643</v>
      </c>
      <c r="B554">
        <v>0.51117599999999996</v>
      </c>
      <c r="C554" t="s">
        <v>3896</v>
      </c>
      <c r="D554" t="s">
        <v>4723</v>
      </c>
      <c r="E554" t="s">
        <v>4756</v>
      </c>
      <c r="F554" t="s">
        <v>1367</v>
      </c>
      <c r="G554" t="s">
        <v>4758</v>
      </c>
      <c r="H554" t="s">
        <v>3897</v>
      </c>
      <c r="I554" t="s">
        <v>4760</v>
      </c>
      <c r="J554">
        <v>1544</v>
      </c>
      <c r="K554" s="34" t="s">
        <v>9289</v>
      </c>
      <c r="M554" s="29" t="str">
        <f t="shared" si="40"/>
        <v>YES</v>
      </c>
      <c r="N554" s="9" t="str">
        <f t="shared" si="41"/>
        <v>YES</v>
      </c>
      <c r="O554" s="9">
        <f t="shared" si="42"/>
        <v>1.0127621469262107</v>
      </c>
      <c r="P554" s="9" t="str">
        <f t="shared" si="44"/>
        <v>YES</v>
      </c>
      <c r="Q554" s="9" t="s">
        <v>4658</v>
      </c>
      <c r="R554" s="30" t="s">
        <v>4658</v>
      </c>
      <c r="T554" t="s">
        <v>1694</v>
      </c>
      <c r="U554">
        <v>467</v>
      </c>
      <c r="V554" t="s">
        <v>3897</v>
      </c>
      <c r="W554">
        <v>1</v>
      </c>
      <c r="X554">
        <v>20</v>
      </c>
      <c r="Y554">
        <v>5</v>
      </c>
      <c r="Z554">
        <v>1</v>
      </c>
      <c r="AA554">
        <v>14071190.3991</v>
      </c>
      <c r="AB554">
        <v>19183.844589799999</v>
      </c>
      <c r="AC554">
        <v>681305.75833800004</v>
      </c>
      <c r="AD554">
        <v>840449.187225</v>
      </c>
      <c r="AE554" t="s">
        <v>1695</v>
      </c>
      <c r="AF554" t="s">
        <v>3896</v>
      </c>
      <c r="AG554" t="s">
        <v>4723</v>
      </c>
      <c r="AH554" t="str">
        <f t="shared" si="43"/>
        <v>04013467</v>
      </c>
      <c r="AJ554" t="s">
        <v>4723</v>
      </c>
      <c r="AK554" t="s">
        <v>9289</v>
      </c>
      <c r="AL554" t="s">
        <v>1695</v>
      </c>
    </row>
    <row r="555" spans="1:38" x14ac:dyDescent="0.25">
      <c r="A555">
        <v>215756</v>
      </c>
      <c r="B555">
        <v>0.220225</v>
      </c>
      <c r="C555" t="s">
        <v>2210</v>
      </c>
      <c r="D555" t="s">
        <v>4723</v>
      </c>
      <c r="E555" t="s">
        <v>4756</v>
      </c>
      <c r="F555" t="s">
        <v>1367</v>
      </c>
      <c r="G555" t="s">
        <v>1463</v>
      </c>
      <c r="H555" t="s">
        <v>2211</v>
      </c>
      <c r="I555" t="s">
        <v>4760</v>
      </c>
      <c r="J555">
        <v>1200</v>
      </c>
      <c r="K555" s="34" t="s">
        <v>9290</v>
      </c>
      <c r="M555" s="29" t="str">
        <f t="shared" si="40"/>
        <v>YES</v>
      </c>
      <c r="N555" s="9" t="str">
        <f t="shared" si="41"/>
        <v>YES</v>
      </c>
      <c r="O555" s="9">
        <f t="shared" si="42"/>
        <v>1.0097908211644666</v>
      </c>
      <c r="P555" s="9" t="str">
        <f t="shared" si="44"/>
        <v>YES</v>
      </c>
      <c r="Q555" s="9" t="s">
        <v>4658</v>
      </c>
      <c r="R555" s="30" t="s">
        <v>4658</v>
      </c>
      <c r="T555" t="s">
        <v>1696</v>
      </c>
      <c r="U555">
        <v>468</v>
      </c>
      <c r="V555" t="s">
        <v>2211</v>
      </c>
      <c r="W555">
        <v>3</v>
      </c>
      <c r="X555">
        <v>11</v>
      </c>
      <c r="Y555">
        <v>3</v>
      </c>
      <c r="Z555">
        <v>3</v>
      </c>
      <c r="AA555">
        <v>6079992.5205499995</v>
      </c>
      <c r="AB555">
        <v>11089.732913</v>
      </c>
      <c r="AC555">
        <v>660923.93430600001</v>
      </c>
      <c r="AD555">
        <v>921608.96961200004</v>
      </c>
      <c r="AE555" t="s">
        <v>1697</v>
      </c>
      <c r="AF555" t="s">
        <v>2210</v>
      </c>
      <c r="AG555" t="s">
        <v>4723</v>
      </c>
      <c r="AH555" t="str">
        <f t="shared" si="43"/>
        <v>04013468</v>
      </c>
      <c r="AJ555" t="s">
        <v>4723</v>
      </c>
      <c r="AK555" t="s">
        <v>9290</v>
      </c>
      <c r="AL555" t="s">
        <v>1697</v>
      </c>
    </row>
    <row r="556" spans="1:38" x14ac:dyDescent="0.25">
      <c r="A556">
        <v>230228</v>
      </c>
      <c r="B556">
        <v>0.25353799999999999</v>
      </c>
      <c r="C556" t="s">
        <v>2583</v>
      </c>
      <c r="D556" t="s">
        <v>4723</v>
      </c>
      <c r="E556" t="s">
        <v>4756</v>
      </c>
      <c r="F556" t="s">
        <v>1367</v>
      </c>
      <c r="G556" t="s">
        <v>1368</v>
      </c>
      <c r="H556" t="s">
        <v>2584</v>
      </c>
      <c r="I556" t="s">
        <v>4760</v>
      </c>
      <c r="J556">
        <v>1613</v>
      </c>
      <c r="K556" s="34" t="s">
        <v>9291</v>
      </c>
      <c r="M556" s="29" t="str">
        <f t="shared" si="40"/>
        <v>YES</v>
      </c>
      <c r="N556" s="9" t="str">
        <f t="shared" si="41"/>
        <v>YES</v>
      </c>
      <c r="O556" s="9">
        <f t="shared" si="42"/>
        <v>1.000738889645141</v>
      </c>
      <c r="P556" s="9" t="str">
        <f t="shared" si="44"/>
        <v>YES</v>
      </c>
      <c r="Q556" s="9" t="s">
        <v>4658</v>
      </c>
      <c r="R556" s="30" t="s">
        <v>4658</v>
      </c>
      <c r="T556" t="s">
        <v>1698</v>
      </c>
      <c r="U556">
        <v>469</v>
      </c>
      <c r="V556" t="s">
        <v>2584</v>
      </c>
      <c r="W556">
        <v>2</v>
      </c>
      <c r="X556">
        <v>8</v>
      </c>
      <c r="Y556">
        <v>5</v>
      </c>
      <c r="Z556">
        <v>2</v>
      </c>
      <c r="AA556">
        <v>7063014.9905599998</v>
      </c>
      <c r="AB556">
        <v>10646.836415</v>
      </c>
      <c r="AC556">
        <v>701090.07053400006</v>
      </c>
      <c r="AD556">
        <v>911558.47899199999</v>
      </c>
      <c r="AE556" t="s">
        <v>1699</v>
      </c>
      <c r="AF556" t="s">
        <v>2583</v>
      </c>
      <c r="AG556" t="s">
        <v>4723</v>
      </c>
      <c r="AH556" t="str">
        <f t="shared" si="43"/>
        <v>04013469</v>
      </c>
      <c r="AJ556" t="s">
        <v>4723</v>
      </c>
      <c r="AK556" t="s">
        <v>9291</v>
      </c>
      <c r="AL556" t="s">
        <v>1699</v>
      </c>
    </row>
    <row r="557" spans="1:38" x14ac:dyDescent="0.25">
      <c r="A557">
        <v>289173</v>
      </c>
      <c r="B557">
        <v>0.49524499999999999</v>
      </c>
      <c r="C557" t="s">
        <v>2026</v>
      </c>
      <c r="D557" t="s">
        <v>4723</v>
      </c>
      <c r="E557" t="s">
        <v>4756</v>
      </c>
      <c r="F557" t="s">
        <v>1367</v>
      </c>
      <c r="G557" t="s">
        <v>6400</v>
      </c>
      <c r="H557" t="s">
        <v>2027</v>
      </c>
      <c r="I557" t="s">
        <v>4760</v>
      </c>
      <c r="J557">
        <v>2791</v>
      </c>
      <c r="K557" s="34" t="s">
        <v>9292</v>
      </c>
      <c r="M557" s="29" t="str">
        <f t="shared" si="40"/>
        <v>YES</v>
      </c>
      <c r="N557" s="9" t="str">
        <f t="shared" si="41"/>
        <v>YES</v>
      </c>
      <c r="O557" s="9">
        <f t="shared" si="42"/>
        <v>0.99981061846579256</v>
      </c>
      <c r="P557" s="9" t="str">
        <f t="shared" si="44"/>
        <v>YES</v>
      </c>
      <c r="Q557" s="9" t="s">
        <v>4658</v>
      </c>
      <c r="R557" s="30" t="s">
        <v>4658</v>
      </c>
      <c r="T557" t="s">
        <v>7533</v>
      </c>
      <c r="U557">
        <v>47</v>
      </c>
      <c r="V557" t="s">
        <v>2027</v>
      </c>
      <c r="W557">
        <v>4</v>
      </c>
      <c r="X557">
        <v>10</v>
      </c>
      <c r="Y557">
        <v>2</v>
      </c>
      <c r="Z557">
        <v>4</v>
      </c>
      <c r="AA557">
        <v>13809253.4256</v>
      </c>
      <c r="AB557">
        <v>15772.368661</v>
      </c>
      <c r="AC557">
        <v>620557.75292300002</v>
      </c>
      <c r="AD557">
        <v>938046.01882799994</v>
      </c>
      <c r="AE557" t="s">
        <v>7534</v>
      </c>
      <c r="AF557" t="s">
        <v>2026</v>
      </c>
      <c r="AG557" t="s">
        <v>4723</v>
      </c>
      <c r="AH557" t="str">
        <f t="shared" si="43"/>
        <v>0401347</v>
      </c>
      <c r="AJ557" t="s">
        <v>4723</v>
      </c>
      <c r="AK557" t="s">
        <v>9292</v>
      </c>
      <c r="AL557" t="s">
        <v>7534</v>
      </c>
    </row>
    <row r="558" spans="1:38" x14ac:dyDescent="0.25">
      <c r="A558">
        <v>1183835</v>
      </c>
      <c r="B558">
        <v>0.40889700000000001</v>
      </c>
      <c r="C558" t="s">
        <v>1916</v>
      </c>
      <c r="D558" t="s">
        <v>4723</v>
      </c>
      <c r="E558" t="s">
        <v>4756</v>
      </c>
      <c r="F558" t="s">
        <v>1367</v>
      </c>
      <c r="G558" t="s">
        <v>1463</v>
      </c>
      <c r="H558" t="s">
        <v>1917</v>
      </c>
      <c r="I558" t="s">
        <v>4760</v>
      </c>
      <c r="J558">
        <v>2637</v>
      </c>
      <c r="K558" s="34" t="s">
        <v>9293</v>
      </c>
      <c r="M558" s="29" t="str">
        <f t="shared" si="40"/>
        <v>YES</v>
      </c>
      <c r="N558" s="9" t="str">
        <f t="shared" si="41"/>
        <v>YES</v>
      </c>
      <c r="O558" s="9">
        <f t="shared" si="42"/>
        <v>1.0055397758157092</v>
      </c>
      <c r="P558" s="9" t="str">
        <f t="shared" si="44"/>
        <v>YES</v>
      </c>
      <c r="Q558" s="9" t="s">
        <v>4658</v>
      </c>
      <c r="R558" s="30" t="s">
        <v>4658</v>
      </c>
      <c r="T558" t="s">
        <v>1700</v>
      </c>
      <c r="U558">
        <v>470</v>
      </c>
      <c r="V558" t="s">
        <v>1917</v>
      </c>
      <c r="W558">
        <v>4</v>
      </c>
      <c r="X558">
        <v>10</v>
      </c>
      <c r="Y558">
        <v>3</v>
      </c>
      <c r="Z558">
        <v>4</v>
      </c>
      <c r="AA558">
        <v>11336591.946900001</v>
      </c>
      <c r="AB558">
        <v>14434.0722713</v>
      </c>
      <c r="AC558">
        <v>633331.955892</v>
      </c>
      <c r="AD558">
        <v>953710.56172999996</v>
      </c>
      <c r="AE558" t="s">
        <v>1701</v>
      </c>
      <c r="AF558" t="s">
        <v>1916</v>
      </c>
      <c r="AG558" t="s">
        <v>4723</v>
      </c>
      <c r="AH558" t="str">
        <f t="shared" si="43"/>
        <v>04013470</v>
      </c>
      <c r="AJ558" t="s">
        <v>4723</v>
      </c>
      <c r="AK558" t="s">
        <v>9293</v>
      </c>
      <c r="AL558" t="s">
        <v>1701</v>
      </c>
    </row>
    <row r="559" spans="1:38" x14ac:dyDescent="0.25">
      <c r="A559">
        <v>1190361</v>
      </c>
      <c r="B559">
        <v>0.37663999999999997</v>
      </c>
      <c r="C559" t="s">
        <v>2054</v>
      </c>
      <c r="D559" t="s">
        <v>4723</v>
      </c>
      <c r="E559" t="s">
        <v>4756</v>
      </c>
      <c r="F559" t="s">
        <v>1367</v>
      </c>
      <c r="G559" t="s">
        <v>1463</v>
      </c>
      <c r="H559" t="s">
        <v>2055</v>
      </c>
      <c r="I559" t="s">
        <v>4760</v>
      </c>
      <c r="J559">
        <v>2472</v>
      </c>
      <c r="K559" s="34" t="s">
        <v>9294</v>
      </c>
      <c r="M559" s="29" t="str">
        <f t="shared" si="40"/>
        <v>YES</v>
      </c>
      <c r="N559" s="9" t="str">
        <f t="shared" si="41"/>
        <v>YES</v>
      </c>
      <c r="O559" s="9">
        <f t="shared" si="42"/>
        <v>0.97972078305285426</v>
      </c>
      <c r="P559" s="9" t="str">
        <f t="shared" si="44"/>
        <v>YES</v>
      </c>
      <c r="Q559" s="9" t="s">
        <v>4658</v>
      </c>
      <c r="R559" s="30" t="s">
        <v>4658</v>
      </c>
      <c r="T559" t="s">
        <v>1702</v>
      </c>
      <c r="U559">
        <v>471</v>
      </c>
      <c r="V559" t="s">
        <v>2055</v>
      </c>
      <c r="W559">
        <v>4</v>
      </c>
      <c r="X559">
        <v>10</v>
      </c>
      <c r="Y559">
        <v>3</v>
      </c>
      <c r="Z559">
        <v>4</v>
      </c>
      <c r="AA559">
        <v>10717462.319499999</v>
      </c>
      <c r="AB559">
        <v>13804.7527388</v>
      </c>
      <c r="AC559">
        <v>629767.47659700003</v>
      </c>
      <c r="AD559">
        <v>930849.46849400003</v>
      </c>
      <c r="AE559" t="s">
        <v>1703</v>
      </c>
      <c r="AF559" t="s">
        <v>2054</v>
      </c>
      <c r="AG559" t="s">
        <v>4723</v>
      </c>
      <c r="AH559" t="str">
        <f t="shared" si="43"/>
        <v>04013471</v>
      </c>
      <c r="AJ559" t="s">
        <v>4723</v>
      </c>
      <c r="AK559" t="s">
        <v>9294</v>
      </c>
      <c r="AL559" t="s">
        <v>1703</v>
      </c>
    </row>
    <row r="560" spans="1:38" x14ac:dyDescent="0.25">
      <c r="A560">
        <v>1184105</v>
      </c>
      <c r="B560">
        <v>0.50135099999999999</v>
      </c>
      <c r="C560" t="s">
        <v>1467</v>
      </c>
      <c r="D560" t="s">
        <v>4723</v>
      </c>
      <c r="E560" t="s">
        <v>4756</v>
      </c>
      <c r="F560" t="s">
        <v>1367</v>
      </c>
      <c r="G560" t="s">
        <v>1463</v>
      </c>
      <c r="H560" t="s">
        <v>1468</v>
      </c>
      <c r="I560" t="s">
        <v>4760</v>
      </c>
      <c r="J560">
        <v>1903</v>
      </c>
      <c r="K560" s="34" t="s">
        <v>9295</v>
      </c>
      <c r="M560" s="29" t="str">
        <f t="shared" si="40"/>
        <v>YES</v>
      </c>
      <c r="N560" s="9" t="str">
        <f t="shared" si="41"/>
        <v>YES</v>
      </c>
      <c r="O560" s="9">
        <f t="shared" si="42"/>
        <v>0.99197962691193797</v>
      </c>
      <c r="P560" s="9" t="str">
        <f t="shared" si="44"/>
        <v>YES</v>
      </c>
      <c r="Q560" s="9" t="s">
        <v>4658</v>
      </c>
      <c r="R560" s="30" t="s">
        <v>4658</v>
      </c>
      <c r="T560" t="s">
        <v>1704</v>
      </c>
      <c r="U560">
        <v>472</v>
      </c>
      <c r="V560" t="s">
        <v>1468</v>
      </c>
      <c r="W560">
        <v>3</v>
      </c>
      <c r="X560">
        <v>7</v>
      </c>
      <c r="Y560">
        <v>3</v>
      </c>
      <c r="Z560">
        <v>3</v>
      </c>
      <c r="AA560">
        <v>14089869.7304</v>
      </c>
      <c r="AB560">
        <v>15800.7091683</v>
      </c>
      <c r="AC560">
        <v>671915.71628199995</v>
      </c>
      <c r="AD560">
        <v>958188.78291900002</v>
      </c>
      <c r="AE560" t="s">
        <v>1705</v>
      </c>
      <c r="AF560" t="s">
        <v>1467</v>
      </c>
      <c r="AG560" t="s">
        <v>4723</v>
      </c>
      <c r="AH560" t="str">
        <f t="shared" si="43"/>
        <v>04013472</v>
      </c>
      <c r="AJ560" t="s">
        <v>4723</v>
      </c>
      <c r="AK560" t="s">
        <v>9295</v>
      </c>
      <c r="AL560" t="s">
        <v>1705</v>
      </c>
    </row>
    <row r="561" spans="1:38" x14ac:dyDescent="0.25">
      <c r="A561">
        <v>1219580</v>
      </c>
      <c r="B561">
        <v>0.62052600000000002</v>
      </c>
      <c r="C561" t="s">
        <v>1918</v>
      </c>
      <c r="D561" t="s">
        <v>4723</v>
      </c>
      <c r="E561" t="s">
        <v>4756</v>
      </c>
      <c r="F561" t="s">
        <v>1367</v>
      </c>
      <c r="G561" t="s">
        <v>1463</v>
      </c>
      <c r="H561" t="s">
        <v>1919</v>
      </c>
      <c r="I561" t="s">
        <v>4760</v>
      </c>
      <c r="J561">
        <v>3107</v>
      </c>
      <c r="K561" s="34" t="s">
        <v>9296</v>
      </c>
      <c r="M561" s="29" t="str">
        <f t="shared" si="40"/>
        <v>YES</v>
      </c>
      <c r="N561" s="9" t="str">
        <f t="shared" si="41"/>
        <v>YES</v>
      </c>
      <c r="O561" s="9">
        <f t="shared" si="42"/>
        <v>1.0003023572326055</v>
      </c>
      <c r="P561" s="9" t="str">
        <f t="shared" si="44"/>
        <v>YES</v>
      </c>
      <c r="Q561" s="9" t="s">
        <v>4658</v>
      </c>
      <c r="R561" s="30" t="s">
        <v>4658</v>
      </c>
      <c r="T561" t="s">
        <v>1706</v>
      </c>
      <c r="U561">
        <v>473</v>
      </c>
      <c r="V561" t="s">
        <v>1919</v>
      </c>
      <c r="W561">
        <v>4</v>
      </c>
      <c r="X561">
        <v>10</v>
      </c>
      <c r="Y561">
        <v>3</v>
      </c>
      <c r="Z561">
        <v>4</v>
      </c>
      <c r="AA561">
        <v>17294043.0594</v>
      </c>
      <c r="AB561">
        <v>19697.111422099999</v>
      </c>
      <c r="AC561">
        <v>631986.45044399996</v>
      </c>
      <c r="AD561">
        <v>956340.09644999995</v>
      </c>
      <c r="AE561" t="s">
        <v>1707</v>
      </c>
      <c r="AF561" t="s">
        <v>1918</v>
      </c>
      <c r="AG561" t="s">
        <v>4723</v>
      </c>
      <c r="AH561" t="str">
        <f t="shared" si="43"/>
        <v>04013473</v>
      </c>
      <c r="AJ561" t="s">
        <v>4723</v>
      </c>
      <c r="AK561" t="s">
        <v>9296</v>
      </c>
      <c r="AL561" t="s">
        <v>1707</v>
      </c>
    </row>
    <row r="562" spans="1:38" x14ac:dyDescent="0.25">
      <c r="A562">
        <v>1190379</v>
      </c>
      <c r="B562">
        <v>0.38223499999999999</v>
      </c>
      <c r="C562" t="s">
        <v>2581</v>
      </c>
      <c r="D562" t="s">
        <v>4723</v>
      </c>
      <c r="E562" t="s">
        <v>4756</v>
      </c>
      <c r="F562" t="s">
        <v>1367</v>
      </c>
      <c r="G562" t="s">
        <v>1368</v>
      </c>
      <c r="H562" t="s">
        <v>2582</v>
      </c>
      <c r="I562" t="s">
        <v>4760</v>
      </c>
      <c r="J562">
        <v>2329</v>
      </c>
      <c r="K562" s="34" t="s">
        <v>9297</v>
      </c>
      <c r="M562" s="29" t="str">
        <f t="shared" si="40"/>
        <v>YES</v>
      </c>
      <c r="N562" s="9" t="str">
        <f t="shared" si="41"/>
        <v>YES</v>
      </c>
      <c r="O562" s="9">
        <f t="shared" si="42"/>
        <v>1.0006766950337591</v>
      </c>
      <c r="P562" s="9" t="str">
        <f t="shared" si="44"/>
        <v>YES</v>
      </c>
      <c r="Q562" s="9" t="s">
        <v>4658</v>
      </c>
      <c r="R562" s="30" t="s">
        <v>4658</v>
      </c>
      <c r="T562" t="s">
        <v>1708</v>
      </c>
      <c r="U562">
        <v>474</v>
      </c>
      <c r="V562" t="s">
        <v>2582</v>
      </c>
      <c r="W562">
        <v>2</v>
      </c>
      <c r="X562">
        <v>8</v>
      </c>
      <c r="Y562">
        <v>5</v>
      </c>
      <c r="Z562">
        <v>2</v>
      </c>
      <c r="AA562">
        <v>10648894.1702</v>
      </c>
      <c r="AB562">
        <v>13221.8616509</v>
      </c>
      <c r="AC562">
        <v>703647.29282800003</v>
      </c>
      <c r="AD562">
        <v>908260.88129799999</v>
      </c>
      <c r="AE562" t="s">
        <v>1709</v>
      </c>
      <c r="AF562" t="s">
        <v>2581</v>
      </c>
      <c r="AG562" t="s">
        <v>4723</v>
      </c>
      <c r="AH562" t="str">
        <f t="shared" si="43"/>
        <v>04013474</v>
      </c>
      <c r="AJ562" t="s">
        <v>4723</v>
      </c>
      <c r="AK562" t="s">
        <v>9297</v>
      </c>
      <c r="AL562" t="s">
        <v>1709</v>
      </c>
    </row>
    <row r="563" spans="1:38" x14ac:dyDescent="0.25">
      <c r="A563">
        <v>289153</v>
      </c>
      <c r="B563">
        <v>0.341615</v>
      </c>
      <c r="C563" t="s">
        <v>2060</v>
      </c>
      <c r="D563" t="s">
        <v>4723</v>
      </c>
      <c r="E563" t="s">
        <v>4756</v>
      </c>
      <c r="F563" t="s">
        <v>1367</v>
      </c>
      <c r="G563" t="s">
        <v>1463</v>
      </c>
      <c r="H563" t="s">
        <v>2061</v>
      </c>
      <c r="I563" t="s">
        <v>4760</v>
      </c>
      <c r="J563">
        <v>1783</v>
      </c>
      <c r="K563" s="34" t="s">
        <v>9298</v>
      </c>
      <c r="M563" s="29" t="str">
        <f t="shared" si="40"/>
        <v>YES</v>
      </c>
      <c r="N563" s="9" t="str">
        <f t="shared" si="41"/>
        <v>YES</v>
      </c>
      <c r="O563" s="9">
        <f t="shared" si="42"/>
        <v>0.99570865381272211</v>
      </c>
      <c r="P563" s="9" t="str">
        <f t="shared" si="44"/>
        <v>YES</v>
      </c>
      <c r="Q563" s="9" t="s">
        <v>4658</v>
      </c>
      <c r="R563" s="30" t="s">
        <v>4658</v>
      </c>
      <c r="T563" t="s">
        <v>1710</v>
      </c>
      <c r="U563">
        <v>475</v>
      </c>
      <c r="V563" t="s">
        <v>2061</v>
      </c>
      <c r="W563">
        <v>4</v>
      </c>
      <c r="X563">
        <v>10</v>
      </c>
      <c r="Y563">
        <v>3</v>
      </c>
      <c r="Z563">
        <v>4</v>
      </c>
      <c r="AA563">
        <v>9564725.1628600005</v>
      </c>
      <c r="AB563">
        <v>17150.666366199999</v>
      </c>
      <c r="AC563">
        <v>630654.09535800002</v>
      </c>
      <c r="AD563">
        <v>936737.81991600001</v>
      </c>
      <c r="AE563" t="s">
        <v>1711</v>
      </c>
      <c r="AF563" t="s">
        <v>2060</v>
      </c>
      <c r="AG563" t="s">
        <v>4723</v>
      </c>
      <c r="AH563" t="str">
        <f t="shared" si="43"/>
        <v>04013475</v>
      </c>
      <c r="AJ563" t="s">
        <v>4723</v>
      </c>
      <c r="AK563" t="s">
        <v>9298</v>
      </c>
      <c r="AL563" t="s">
        <v>1711</v>
      </c>
    </row>
    <row r="564" spans="1:38" x14ac:dyDescent="0.25">
      <c r="A564">
        <v>1184166</v>
      </c>
      <c r="B564">
        <v>0.24806400000000001</v>
      </c>
      <c r="C564" t="s">
        <v>2116</v>
      </c>
      <c r="D564" t="s">
        <v>4723</v>
      </c>
      <c r="E564" t="s">
        <v>4756</v>
      </c>
      <c r="F564" t="s">
        <v>1367</v>
      </c>
      <c r="G564" t="s">
        <v>1463</v>
      </c>
      <c r="H564" t="s">
        <v>2117</v>
      </c>
      <c r="I564" t="s">
        <v>4760</v>
      </c>
      <c r="J564">
        <v>1230</v>
      </c>
      <c r="K564" s="34" t="s">
        <v>9299</v>
      </c>
      <c r="M564" s="29" t="str">
        <f t="shared" si="40"/>
        <v>YES</v>
      </c>
      <c r="N564" s="9" t="str">
        <f t="shared" si="41"/>
        <v>YES</v>
      </c>
      <c r="O564" s="9">
        <f t="shared" si="42"/>
        <v>1.0133958596315511</v>
      </c>
      <c r="P564" s="9" t="str">
        <f t="shared" si="44"/>
        <v>YES</v>
      </c>
      <c r="Q564" s="9" t="s">
        <v>4658</v>
      </c>
      <c r="R564" s="30" t="s">
        <v>4658</v>
      </c>
      <c r="T564" t="s">
        <v>1712</v>
      </c>
      <c r="U564">
        <v>476</v>
      </c>
      <c r="V564" t="s">
        <v>2117</v>
      </c>
      <c r="W564">
        <v>3</v>
      </c>
      <c r="X564">
        <v>11</v>
      </c>
      <c r="Y564">
        <v>3</v>
      </c>
      <c r="Z564">
        <v>3</v>
      </c>
      <c r="AA564">
        <v>6824211.2417099997</v>
      </c>
      <c r="AB564">
        <v>10482.1300068</v>
      </c>
      <c r="AC564">
        <v>645516.57416700001</v>
      </c>
      <c r="AD564">
        <v>919563.31050999998</v>
      </c>
      <c r="AE564" t="s">
        <v>1713</v>
      </c>
      <c r="AF564" t="s">
        <v>2116</v>
      </c>
      <c r="AG564" t="s">
        <v>4723</v>
      </c>
      <c r="AH564" t="str">
        <f t="shared" si="43"/>
        <v>04013476</v>
      </c>
      <c r="AJ564" t="s">
        <v>4723</v>
      </c>
      <c r="AK564" t="s">
        <v>9299</v>
      </c>
      <c r="AL564" t="s">
        <v>1713</v>
      </c>
    </row>
    <row r="565" spans="1:38" x14ac:dyDescent="0.25">
      <c r="A565">
        <v>207772</v>
      </c>
      <c r="B565">
        <v>0.40821200000000002</v>
      </c>
      <c r="C565" t="s">
        <v>2805</v>
      </c>
      <c r="D565" t="s">
        <v>4723</v>
      </c>
      <c r="E565" t="s">
        <v>4756</v>
      </c>
      <c r="F565" t="s">
        <v>1367</v>
      </c>
      <c r="G565" t="s">
        <v>1463</v>
      </c>
      <c r="H565" t="s">
        <v>2806</v>
      </c>
      <c r="I565" t="s">
        <v>4760</v>
      </c>
      <c r="J565">
        <v>2812</v>
      </c>
      <c r="K565" s="34" t="s">
        <v>9300</v>
      </c>
      <c r="M565" s="29" t="str">
        <f t="shared" si="40"/>
        <v>YES</v>
      </c>
      <c r="N565" s="9" t="str">
        <f t="shared" si="41"/>
        <v>YES</v>
      </c>
      <c r="O565" s="9">
        <f t="shared" si="42"/>
        <v>0.99833377895747455</v>
      </c>
      <c r="P565" s="9" t="str">
        <f t="shared" si="44"/>
        <v>YES</v>
      </c>
      <c r="Q565" s="9" t="s">
        <v>4658</v>
      </c>
      <c r="R565" s="30" t="s">
        <v>4658</v>
      </c>
      <c r="T565" t="s">
        <v>1714</v>
      </c>
      <c r="U565">
        <v>477</v>
      </c>
      <c r="V565" t="s">
        <v>2806</v>
      </c>
      <c r="W565">
        <v>3</v>
      </c>
      <c r="X565">
        <v>15</v>
      </c>
      <c r="Y565">
        <v>4</v>
      </c>
      <c r="Z565">
        <v>3</v>
      </c>
      <c r="AA565">
        <v>11399291.159600001</v>
      </c>
      <c r="AB565">
        <v>15418.826314899999</v>
      </c>
      <c r="AC565">
        <v>642586.82160999998</v>
      </c>
      <c r="AD565">
        <v>916849.78706400003</v>
      </c>
      <c r="AE565" t="s">
        <v>1715</v>
      </c>
      <c r="AF565" t="s">
        <v>2805</v>
      </c>
      <c r="AG565" t="s">
        <v>4723</v>
      </c>
      <c r="AH565" t="str">
        <f t="shared" si="43"/>
        <v>04013477</v>
      </c>
      <c r="AJ565" t="s">
        <v>4723</v>
      </c>
      <c r="AK565" t="s">
        <v>9300</v>
      </c>
      <c r="AL565" t="s">
        <v>1715</v>
      </c>
    </row>
    <row r="566" spans="1:38" x14ac:dyDescent="0.25">
      <c r="A566">
        <v>202059</v>
      </c>
      <c r="B566">
        <v>0.72577000000000003</v>
      </c>
      <c r="C566" t="s">
        <v>2092</v>
      </c>
      <c r="D566" t="s">
        <v>4723</v>
      </c>
      <c r="E566" t="s">
        <v>4756</v>
      </c>
      <c r="F566" t="s">
        <v>1367</v>
      </c>
      <c r="G566" t="s">
        <v>1463</v>
      </c>
      <c r="H566" t="s">
        <v>2093</v>
      </c>
      <c r="I566" t="s">
        <v>4760</v>
      </c>
      <c r="J566">
        <v>3248</v>
      </c>
      <c r="K566" s="34" t="s">
        <v>9301</v>
      </c>
      <c r="M566" s="29" t="str">
        <f t="shared" si="40"/>
        <v>YES</v>
      </c>
      <c r="N566" s="9" t="str">
        <f t="shared" si="41"/>
        <v>YES</v>
      </c>
      <c r="O566" s="9">
        <f t="shared" si="42"/>
        <v>0.98654491616299034</v>
      </c>
      <c r="P566" s="9" t="str">
        <f t="shared" si="44"/>
        <v>YES</v>
      </c>
      <c r="Q566" s="9" t="s">
        <v>4658</v>
      </c>
      <c r="R566" s="30" t="s">
        <v>4658</v>
      </c>
      <c r="T566" t="s">
        <v>1716</v>
      </c>
      <c r="U566">
        <v>478</v>
      </c>
      <c r="V566" t="s">
        <v>2093</v>
      </c>
      <c r="W566">
        <v>3</v>
      </c>
      <c r="X566">
        <v>15</v>
      </c>
      <c r="Y566">
        <v>3</v>
      </c>
      <c r="Z566">
        <v>3</v>
      </c>
      <c r="AA566">
        <v>20509260.183200002</v>
      </c>
      <c r="AB566">
        <v>18352.105456000001</v>
      </c>
      <c r="AC566">
        <v>642306.81187400001</v>
      </c>
      <c r="AD566">
        <v>920906.99613300001</v>
      </c>
      <c r="AE566" t="s">
        <v>1717</v>
      </c>
      <c r="AF566" t="s">
        <v>2092</v>
      </c>
      <c r="AG566" t="s">
        <v>4723</v>
      </c>
      <c r="AH566" t="str">
        <f t="shared" si="43"/>
        <v>04013478</v>
      </c>
      <c r="AJ566" t="s">
        <v>4723</v>
      </c>
      <c r="AK566" t="s">
        <v>9301</v>
      </c>
      <c r="AL566" t="s">
        <v>1717</v>
      </c>
    </row>
    <row r="567" spans="1:38" x14ac:dyDescent="0.25">
      <c r="A567">
        <v>207538</v>
      </c>
      <c r="B567">
        <v>0.75340200000000002</v>
      </c>
      <c r="C567" t="s">
        <v>1982</v>
      </c>
      <c r="D567" t="s">
        <v>4723</v>
      </c>
      <c r="E567" t="s">
        <v>4756</v>
      </c>
      <c r="F567" t="s">
        <v>1367</v>
      </c>
      <c r="G567" t="s">
        <v>1463</v>
      </c>
      <c r="H567" t="s">
        <v>1983</v>
      </c>
      <c r="I567" t="s">
        <v>4760</v>
      </c>
      <c r="J567">
        <v>5598</v>
      </c>
      <c r="K567" s="34" t="s">
        <v>9302</v>
      </c>
      <c r="M567" s="29" t="str">
        <f t="shared" si="40"/>
        <v>YES</v>
      </c>
      <c r="N567" s="9" t="str">
        <f t="shared" si="41"/>
        <v>YES</v>
      </c>
      <c r="O567" s="9">
        <f t="shared" si="42"/>
        <v>1.0063457201508146</v>
      </c>
      <c r="P567" s="9" t="str">
        <f t="shared" si="44"/>
        <v>YES</v>
      </c>
      <c r="Q567" s="9" t="s">
        <v>4658</v>
      </c>
      <c r="R567" s="30" t="s">
        <v>4658</v>
      </c>
      <c r="T567" t="s">
        <v>1718</v>
      </c>
      <c r="U567">
        <v>479</v>
      </c>
      <c r="V567" t="s">
        <v>1983</v>
      </c>
      <c r="W567">
        <v>5</v>
      </c>
      <c r="X567">
        <v>13</v>
      </c>
      <c r="Y567">
        <v>4</v>
      </c>
      <c r="Z567">
        <v>5</v>
      </c>
      <c r="AA567">
        <v>20871199.525400002</v>
      </c>
      <c r="AB567">
        <v>20938.0643456</v>
      </c>
      <c r="AC567">
        <v>620874.59327199997</v>
      </c>
      <c r="AD567">
        <v>908190.01163299999</v>
      </c>
      <c r="AE567" t="s">
        <v>1719</v>
      </c>
      <c r="AF567" t="s">
        <v>1982</v>
      </c>
      <c r="AG567" t="s">
        <v>4723</v>
      </c>
      <c r="AH567" t="str">
        <f t="shared" si="43"/>
        <v>04013479</v>
      </c>
      <c r="AJ567" t="s">
        <v>4723</v>
      </c>
      <c r="AK567" t="s">
        <v>9302</v>
      </c>
      <c r="AL567" t="s">
        <v>1719</v>
      </c>
    </row>
    <row r="568" spans="1:38" x14ac:dyDescent="0.25">
      <c r="A568">
        <v>195660</v>
      </c>
      <c r="B568">
        <v>0.72294899999999995</v>
      </c>
      <c r="C568" t="s">
        <v>2212</v>
      </c>
      <c r="D568" t="s">
        <v>4723</v>
      </c>
      <c r="E568" t="s">
        <v>4756</v>
      </c>
      <c r="F568" t="s">
        <v>1367</v>
      </c>
      <c r="G568" t="s">
        <v>1463</v>
      </c>
      <c r="H568" t="s">
        <v>1979</v>
      </c>
      <c r="I568" t="s">
        <v>4760</v>
      </c>
      <c r="J568">
        <v>1229</v>
      </c>
      <c r="K568" s="34" t="s">
        <v>9303</v>
      </c>
      <c r="M568" s="29" t="str">
        <f t="shared" si="40"/>
        <v>YES</v>
      </c>
      <c r="N568" s="9" t="str">
        <f t="shared" si="41"/>
        <v>YES</v>
      </c>
      <c r="O568" s="9">
        <f t="shared" si="42"/>
        <v>0.99543220916638164</v>
      </c>
      <c r="P568" s="9" t="str">
        <f t="shared" si="44"/>
        <v>YES</v>
      </c>
      <c r="Q568" s="9" t="s">
        <v>4658</v>
      </c>
      <c r="R568" s="30" t="s">
        <v>4658</v>
      </c>
      <c r="T568" t="s">
        <v>7535</v>
      </c>
      <c r="U568">
        <v>48</v>
      </c>
      <c r="V568" t="s">
        <v>1979</v>
      </c>
      <c r="W568">
        <v>3</v>
      </c>
      <c r="X568">
        <v>11</v>
      </c>
      <c r="Y568">
        <v>3</v>
      </c>
      <c r="Z568">
        <v>3</v>
      </c>
      <c r="AA568">
        <v>20247146.130100001</v>
      </c>
      <c r="AB568">
        <v>19047.391461300002</v>
      </c>
      <c r="AC568">
        <v>663536.27855499997</v>
      </c>
      <c r="AD568">
        <v>920564.16651500005</v>
      </c>
      <c r="AE568" t="s">
        <v>7536</v>
      </c>
      <c r="AF568" t="s">
        <v>2212</v>
      </c>
      <c r="AG568" t="s">
        <v>4723</v>
      </c>
      <c r="AH568" t="str">
        <f t="shared" si="43"/>
        <v>0401348</v>
      </c>
      <c r="AJ568" t="s">
        <v>4723</v>
      </c>
      <c r="AK568" t="s">
        <v>9303</v>
      </c>
      <c r="AL568" t="s">
        <v>7536</v>
      </c>
    </row>
    <row r="569" spans="1:38" x14ac:dyDescent="0.25">
      <c r="A569">
        <v>230248</v>
      </c>
      <c r="B569">
        <v>0.39945700000000001</v>
      </c>
      <c r="C569" t="s">
        <v>6379</v>
      </c>
      <c r="D569" t="s">
        <v>4723</v>
      </c>
      <c r="E569" t="s">
        <v>4756</v>
      </c>
      <c r="F569" t="s">
        <v>1367</v>
      </c>
      <c r="G569" t="s">
        <v>1463</v>
      </c>
      <c r="H569" t="s">
        <v>6380</v>
      </c>
      <c r="I569" t="s">
        <v>4760</v>
      </c>
      <c r="J569">
        <v>3057</v>
      </c>
      <c r="K569" s="34" t="s">
        <v>9304</v>
      </c>
      <c r="M569" s="29" t="str">
        <f t="shared" si="40"/>
        <v>YES</v>
      </c>
      <c r="N569" s="9" t="str">
        <f t="shared" si="41"/>
        <v>YES</v>
      </c>
      <c r="O569" s="9">
        <f t="shared" si="42"/>
        <v>1.005524606986667</v>
      </c>
      <c r="P569" s="9" t="str">
        <f t="shared" si="44"/>
        <v>YES</v>
      </c>
      <c r="Q569" s="9" t="s">
        <v>4658</v>
      </c>
      <c r="R569" s="30" t="s">
        <v>4658</v>
      </c>
      <c r="T569" t="s">
        <v>1720</v>
      </c>
      <c r="U569">
        <v>480</v>
      </c>
      <c r="V569" t="s">
        <v>6380</v>
      </c>
      <c r="W569">
        <v>4</v>
      </c>
      <c r="X569">
        <v>10</v>
      </c>
      <c r="Y569">
        <v>3</v>
      </c>
      <c r="Z569">
        <v>4</v>
      </c>
      <c r="AA569">
        <v>11075036.803099999</v>
      </c>
      <c r="AB569">
        <v>15085.6764174</v>
      </c>
      <c r="AC569">
        <v>637326.52188400005</v>
      </c>
      <c r="AD569">
        <v>953597.29397799994</v>
      </c>
      <c r="AE569" t="s">
        <v>1721</v>
      </c>
      <c r="AF569" t="s">
        <v>6379</v>
      </c>
      <c r="AG569" t="s">
        <v>4723</v>
      </c>
      <c r="AH569" t="str">
        <f t="shared" si="43"/>
        <v>04013480</v>
      </c>
      <c r="AJ569" t="s">
        <v>4723</v>
      </c>
      <c r="AK569" t="s">
        <v>9304</v>
      </c>
      <c r="AL569" t="s">
        <v>1721</v>
      </c>
    </row>
    <row r="570" spans="1:38" x14ac:dyDescent="0.25">
      <c r="A570">
        <v>1197072</v>
      </c>
      <c r="B570">
        <v>0.78861199999999998</v>
      </c>
      <c r="C570" t="s">
        <v>2607</v>
      </c>
      <c r="D570" t="s">
        <v>4723</v>
      </c>
      <c r="E570" t="s">
        <v>4756</v>
      </c>
      <c r="F570" t="s">
        <v>1367</v>
      </c>
      <c r="G570" t="s">
        <v>1368</v>
      </c>
      <c r="H570" t="s">
        <v>2608</v>
      </c>
      <c r="I570" t="s">
        <v>4760</v>
      </c>
      <c r="J570">
        <v>2967</v>
      </c>
      <c r="K570" s="34" t="s">
        <v>9305</v>
      </c>
      <c r="M570" s="29" t="str">
        <f t="shared" si="40"/>
        <v>YES</v>
      </c>
      <c r="N570" s="9" t="str">
        <f t="shared" si="41"/>
        <v>YES</v>
      </c>
      <c r="O570" s="9">
        <f t="shared" si="42"/>
        <v>0.9984426445298682</v>
      </c>
      <c r="P570" s="9" t="str">
        <f t="shared" si="44"/>
        <v>YES</v>
      </c>
      <c r="Q570" s="9" t="s">
        <v>4658</v>
      </c>
      <c r="R570" s="30" t="s">
        <v>4658</v>
      </c>
      <c r="T570" t="s">
        <v>1722</v>
      </c>
      <c r="U570">
        <v>481</v>
      </c>
      <c r="V570" t="s">
        <v>2608</v>
      </c>
      <c r="W570">
        <v>2</v>
      </c>
      <c r="X570">
        <v>8</v>
      </c>
      <c r="Y570">
        <v>5</v>
      </c>
      <c r="Z570">
        <v>2</v>
      </c>
      <c r="AA570">
        <v>22019533.021000002</v>
      </c>
      <c r="AB570">
        <v>19608.062371299999</v>
      </c>
      <c r="AC570">
        <v>705540.46933200001</v>
      </c>
      <c r="AD570">
        <v>925776.57771900005</v>
      </c>
      <c r="AE570" t="s">
        <v>1723</v>
      </c>
      <c r="AF570" t="s">
        <v>2607</v>
      </c>
      <c r="AG570" t="s">
        <v>4723</v>
      </c>
      <c r="AH570" t="str">
        <f t="shared" si="43"/>
        <v>04013481</v>
      </c>
      <c r="AJ570" t="s">
        <v>4723</v>
      </c>
      <c r="AK570" t="s">
        <v>9305</v>
      </c>
      <c r="AL570" t="s">
        <v>1723</v>
      </c>
    </row>
    <row r="571" spans="1:38" x14ac:dyDescent="0.25">
      <c r="A571">
        <v>289404</v>
      </c>
      <c r="B571">
        <v>1.5362640000000001</v>
      </c>
      <c r="C571" t="s">
        <v>2597</v>
      </c>
      <c r="D571" t="s">
        <v>4723</v>
      </c>
      <c r="E571" t="s">
        <v>4756</v>
      </c>
      <c r="F571" t="s">
        <v>1367</v>
      </c>
      <c r="G571" t="s">
        <v>1368</v>
      </c>
      <c r="H571" t="s">
        <v>2598</v>
      </c>
      <c r="I571" t="s">
        <v>4760</v>
      </c>
      <c r="J571">
        <v>3461</v>
      </c>
      <c r="K571" s="34" t="s">
        <v>9306</v>
      </c>
      <c r="M571" s="29" t="str">
        <f t="shared" si="40"/>
        <v>YES</v>
      </c>
      <c r="N571" s="9" t="str">
        <f t="shared" si="41"/>
        <v>YES</v>
      </c>
      <c r="O571" s="9">
        <f t="shared" si="42"/>
        <v>0.99067142501193517</v>
      </c>
      <c r="P571" s="9" t="str">
        <f t="shared" si="44"/>
        <v>YES</v>
      </c>
      <c r="Q571" s="9" t="s">
        <v>4658</v>
      </c>
      <c r="R571" s="30" t="s">
        <v>4658</v>
      </c>
      <c r="T571" t="s">
        <v>1724</v>
      </c>
      <c r="U571">
        <v>482</v>
      </c>
      <c r="V571" t="s">
        <v>2598</v>
      </c>
      <c r="W571">
        <v>2</v>
      </c>
      <c r="X571">
        <v>8</v>
      </c>
      <c r="Y571">
        <v>5</v>
      </c>
      <c r="Z571">
        <v>2</v>
      </c>
      <c r="AA571">
        <v>43231874.076800004</v>
      </c>
      <c r="AB571">
        <v>29284.275609200002</v>
      </c>
      <c r="AC571">
        <v>700801.28566099994</v>
      </c>
      <c r="AD571">
        <v>927093.66749000002</v>
      </c>
      <c r="AE571" t="s">
        <v>1725</v>
      </c>
      <c r="AF571" t="s">
        <v>2597</v>
      </c>
      <c r="AG571" t="s">
        <v>4723</v>
      </c>
      <c r="AH571" t="str">
        <f t="shared" si="43"/>
        <v>04013482</v>
      </c>
      <c r="AJ571" t="s">
        <v>4723</v>
      </c>
      <c r="AK571" t="s">
        <v>9306</v>
      </c>
      <c r="AL571" t="s">
        <v>1725</v>
      </c>
    </row>
    <row r="572" spans="1:38" x14ac:dyDescent="0.25">
      <c r="A572">
        <v>289311</v>
      </c>
      <c r="B572">
        <v>0.31236999999999998</v>
      </c>
      <c r="C572" t="s">
        <v>2593</v>
      </c>
      <c r="D572" t="s">
        <v>4723</v>
      </c>
      <c r="E572" t="s">
        <v>4756</v>
      </c>
      <c r="F572" t="s">
        <v>1367</v>
      </c>
      <c r="G572" t="s">
        <v>1368</v>
      </c>
      <c r="H572" t="s">
        <v>2594</v>
      </c>
      <c r="I572" t="s">
        <v>4760</v>
      </c>
      <c r="J572">
        <v>1241</v>
      </c>
      <c r="K572" s="34" t="s">
        <v>9307</v>
      </c>
      <c r="M572" s="29" t="str">
        <f t="shared" si="40"/>
        <v>YES</v>
      </c>
      <c r="N572" s="9" t="str">
        <f t="shared" si="41"/>
        <v>YES</v>
      </c>
      <c r="O572" s="9">
        <f t="shared" si="42"/>
        <v>1.0155930958452981</v>
      </c>
      <c r="P572" s="9" t="str">
        <f t="shared" si="44"/>
        <v>YES</v>
      </c>
      <c r="Q572" s="9" t="s">
        <v>4658</v>
      </c>
      <c r="R572" s="30" t="s">
        <v>4658</v>
      </c>
      <c r="T572" t="s">
        <v>1726</v>
      </c>
      <c r="U572">
        <v>483</v>
      </c>
      <c r="V572" t="s">
        <v>2594</v>
      </c>
      <c r="W572">
        <v>2</v>
      </c>
      <c r="X572">
        <v>8</v>
      </c>
      <c r="Y572">
        <v>5</v>
      </c>
      <c r="Z572">
        <v>2</v>
      </c>
      <c r="AA572">
        <v>8574670.1544400007</v>
      </c>
      <c r="AB572">
        <v>12312.9148069</v>
      </c>
      <c r="AC572">
        <v>701419.76350400003</v>
      </c>
      <c r="AD572">
        <v>920258.68684099999</v>
      </c>
      <c r="AE572" t="s">
        <v>1727</v>
      </c>
      <c r="AF572" t="s">
        <v>2593</v>
      </c>
      <c r="AG572" t="s">
        <v>4723</v>
      </c>
      <c r="AH572" t="str">
        <f t="shared" si="43"/>
        <v>04013483</v>
      </c>
      <c r="AJ572" t="s">
        <v>4723</v>
      </c>
      <c r="AK572" t="s">
        <v>9307</v>
      </c>
      <c r="AL572" t="s">
        <v>1727</v>
      </c>
    </row>
    <row r="573" spans="1:38" x14ac:dyDescent="0.25">
      <c r="A573">
        <v>289275</v>
      </c>
      <c r="B573">
        <v>0.52859599999999995</v>
      </c>
      <c r="C573" t="s">
        <v>4016</v>
      </c>
      <c r="D573" t="s">
        <v>4723</v>
      </c>
      <c r="E573" t="s">
        <v>4756</v>
      </c>
      <c r="F573" t="s">
        <v>1367</v>
      </c>
      <c r="G573" t="s">
        <v>4758</v>
      </c>
      <c r="H573" t="s">
        <v>4017</v>
      </c>
      <c r="I573" t="s">
        <v>4760</v>
      </c>
      <c r="J573">
        <v>2756</v>
      </c>
      <c r="K573" s="34" t="s">
        <v>9308</v>
      </c>
      <c r="M573" s="29" t="str">
        <f t="shared" si="40"/>
        <v>YES</v>
      </c>
      <c r="N573" s="9" t="str">
        <f t="shared" si="41"/>
        <v>YES</v>
      </c>
      <c r="O573" s="9">
        <f t="shared" si="42"/>
        <v>0.99368340979426129</v>
      </c>
      <c r="P573" s="9" t="str">
        <f t="shared" si="44"/>
        <v>YES</v>
      </c>
      <c r="Q573" s="9" t="s">
        <v>4658</v>
      </c>
      <c r="R573" s="30" t="s">
        <v>4658</v>
      </c>
      <c r="T573" t="s">
        <v>1728</v>
      </c>
      <c r="U573">
        <v>484</v>
      </c>
      <c r="V573" t="s">
        <v>4017</v>
      </c>
      <c r="W573">
        <v>1</v>
      </c>
      <c r="X573">
        <v>17</v>
      </c>
      <c r="Y573">
        <v>5</v>
      </c>
      <c r="Z573">
        <v>1</v>
      </c>
      <c r="AA573">
        <v>14830086.304300001</v>
      </c>
      <c r="AB573">
        <v>18523.666834799998</v>
      </c>
      <c r="AC573">
        <v>699705.83736200002</v>
      </c>
      <c r="AD573">
        <v>892903.62586200004</v>
      </c>
      <c r="AE573" t="s">
        <v>1729</v>
      </c>
      <c r="AF573" t="s">
        <v>4016</v>
      </c>
      <c r="AG573" t="s">
        <v>4723</v>
      </c>
      <c r="AH573" t="str">
        <f t="shared" si="43"/>
        <v>04013484</v>
      </c>
      <c r="AJ573" t="s">
        <v>4723</v>
      </c>
      <c r="AK573" t="s">
        <v>9308</v>
      </c>
      <c r="AL573" t="s">
        <v>1729</v>
      </c>
    </row>
    <row r="574" spans="1:38" x14ac:dyDescent="0.25">
      <c r="A574">
        <v>282189</v>
      </c>
      <c r="B574">
        <v>0.75740300000000005</v>
      </c>
      <c r="C574" t="s">
        <v>2723</v>
      </c>
      <c r="D574" t="s">
        <v>4723</v>
      </c>
      <c r="E574" t="s">
        <v>4756</v>
      </c>
      <c r="F574" t="s">
        <v>1367</v>
      </c>
      <c r="G574" t="s">
        <v>1463</v>
      </c>
      <c r="H574" t="s">
        <v>2724</v>
      </c>
      <c r="I574" t="s">
        <v>4760</v>
      </c>
      <c r="J574">
        <v>4771</v>
      </c>
      <c r="K574" s="34" t="s">
        <v>9309</v>
      </c>
      <c r="M574" s="29" t="str">
        <f t="shared" si="40"/>
        <v>YES</v>
      </c>
      <c r="N574" s="9" t="str">
        <f t="shared" si="41"/>
        <v>YES</v>
      </c>
      <c r="O574" s="9">
        <f t="shared" si="42"/>
        <v>1.0166613506401703</v>
      </c>
      <c r="P574" s="9" t="str">
        <f t="shared" si="44"/>
        <v>YES</v>
      </c>
      <c r="Q574" s="9" t="s">
        <v>4658</v>
      </c>
      <c r="R574" s="30" t="s">
        <v>4658</v>
      </c>
      <c r="T574" t="s">
        <v>1730</v>
      </c>
      <c r="U574">
        <v>485</v>
      </c>
      <c r="V574" t="s">
        <v>2724</v>
      </c>
      <c r="W574">
        <v>5</v>
      </c>
      <c r="X574">
        <v>14</v>
      </c>
      <c r="Y574">
        <v>4</v>
      </c>
      <c r="Z574">
        <v>5</v>
      </c>
      <c r="AA574">
        <v>20769141.840500001</v>
      </c>
      <c r="AB574">
        <v>18528.757241899999</v>
      </c>
      <c r="AC574">
        <v>654736.36051000003</v>
      </c>
      <c r="AD574">
        <v>893726.95390800002</v>
      </c>
      <c r="AE574" t="s">
        <v>1731</v>
      </c>
      <c r="AF574" t="s">
        <v>2723</v>
      </c>
      <c r="AG574" t="s">
        <v>4723</v>
      </c>
      <c r="AH574" t="str">
        <f t="shared" si="43"/>
        <v>04013485</v>
      </c>
      <c r="AJ574" t="s">
        <v>4723</v>
      </c>
      <c r="AK574" t="s">
        <v>9309</v>
      </c>
      <c r="AL574" t="s">
        <v>1731</v>
      </c>
    </row>
    <row r="575" spans="1:38" x14ac:dyDescent="0.25">
      <c r="A575">
        <v>222998</v>
      </c>
      <c r="B575">
        <v>30.236443000000001</v>
      </c>
      <c r="C575" t="s">
        <v>2555</v>
      </c>
      <c r="D575" t="s">
        <v>4723</v>
      </c>
      <c r="E575" t="s">
        <v>4756</v>
      </c>
      <c r="F575" t="s">
        <v>2450</v>
      </c>
      <c r="G575" t="s">
        <v>4758</v>
      </c>
      <c r="H575" t="s">
        <v>2556</v>
      </c>
      <c r="I575" t="s">
        <v>4760</v>
      </c>
      <c r="J575">
        <v>2338</v>
      </c>
      <c r="K575" s="34" t="s">
        <v>9310</v>
      </c>
      <c r="M575" s="29" t="str">
        <f t="shared" si="40"/>
        <v>YES</v>
      </c>
      <c r="N575" s="9" t="str">
        <f t="shared" si="41"/>
        <v>YES</v>
      </c>
      <c r="O575" s="9">
        <f t="shared" si="42"/>
        <v>0.99279750286189428</v>
      </c>
      <c r="P575" s="9" t="str">
        <f t="shared" si="44"/>
        <v>YES</v>
      </c>
      <c r="Q575" s="9" t="s">
        <v>4658</v>
      </c>
      <c r="R575" s="30" t="s">
        <v>4658</v>
      </c>
      <c r="T575" t="s">
        <v>1732</v>
      </c>
      <c r="U575">
        <v>486</v>
      </c>
      <c r="V575" t="s">
        <v>2556</v>
      </c>
      <c r="W575">
        <v>4</v>
      </c>
      <c r="X575">
        <v>4</v>
      </c>
      <c r="Y575">
        <v>2</v>
      </c>
      <c r="Z575">
        <v>4</v>
      </c>
      <c r="AA575">
        <v>849058997.53100002</v>
      </c>
      <c r="AB575">
        <v>205009.960842</v>
      </c>
      <c r="AC575">
        <v>474749.40733700001</v>
      </c>
      <c r="AD575">
        <v>978948.05490999995</v>
      </c>
      <c r="AE575" t="s">
        <v>1733</v>
      </c>
      <c r="AF575" t="s">
        <v>2555</v>
      </c>
      <c r="AG575" t="s">
        <v>4723</v>
      </c>
      <c r="AH575" t="str">
        <f t="shared" si="43"/>
        <v>04013486</v>
      </c>
      <c r="AJ575" t="s">
        <v>4723</v>
      </c>
      <c r="AK575" t="s">
        <v>9310</v>
      </c>
      <c r="AL575" t="s">
        <v>1733</v>
      </c>
    </row>
    <row r="576" spans="1:38" x14ac:dyDescent="0.25">
      <c r="A576">
        <v>1042342</v>
      </c>
      <c r="B576">
        <v>2.0048339999999998</v>
      </c>
      <c r="C576" t="s">
        <v>2325</v>
      </c>
      <c r="D576" t="s">
        <v>4723</v>
      </c>
      <c r="E576" t="s">
        <v>4756</v>
      </c>
      <c r="F576" t="s">
        <v>2297</v>
      </c>
      <c r="G576" t="s">
        <v>4758</v>
      </c>
      <c r="H576" t="s">
        <v>2326</v>
      </c>
      <c r="I576" t="s">
        <v>4760</v>
      </c>
      <c r="J576">
        <v>5206</v>
      </c>
      <c r="K576" s="34" t="s">
        <v>9311</v>
      </c>
      <c r="M576" s="29" t="str">
        <f t="shared" si="40"/>
        <v>YES</v>
      </c>
      <c r="N576" s="9" t="str">
        <f t="shared" si="41"/>
        <v>YES</v>
      </c>
      <c r="O576" s="9">
        <f t="shared" si="42"/>
        <v>0.99632251541884631</v>
      </c>
      <c r="P576" s="9" t="str">
        <f t="shared" si="44"/>
        <v>YES</v>
      </c>
      <c r="Q576" s="9" t="s">
        <v>4658</v>
      </c>
      <c r="R576" s="30" t="s">
        <v>4658</v>
      </c>
      <c r="T576" t="s">
        <v>1734</v>
      </c>
      <c r="U576">
        <v>487</v>
      </c>
      <c r="V576" t="s">
        <v>2326</v>
      </c>
      <c r="W576">
        <v>1</v>
      </c>
      <c r="X576">
        <v>21</v>
      </c>
      <c r="Y576">
        <v>6</v>
      </c>
      <c r="Z576">
        <v>1</v>
      </c>
      <c r="AA576">
        <v>56097863.2126</v>
      </c>
      <c r="AB576">
        <v>31816.916156899999</v>
      </c>
      <c r="AC576">
        <v>728385.22661400004</v>
      </c>
      <c r="AD576">
        <v>804496.72328899999</v>
      </c>
      <c r="AE576" t="s">
        <v>1735</v>
      </c>
      <c r="AF576" t="s">
        <v>2325</v>
      </c>
      <c r="AG576" t="s">
        <v>4723</v>
      </c>
      <c r="AH576" t="str">
        <f t="shared" si="43"/>
        <v>04013487</v>
      </c>
      <c r="AJ576" t="s">
        <v>4723</v>
      </c>
      <c r="AK576" t="s">
        <v>9311</v>
      </c>
      <c r="AL576" t="s">
        <v>1735</v>
      </c>
    </row>
    <row r="577" spans="1:38" x14ac:dyDescent="0.25">
      <c r="A577">
        <v>249479</v>
      </c>
      <c r="B577">
        <v>0.65096200000000004</v>
      </c>
      <c r="C577" t="s">
        <v>1410</v>
      </c>
      <c r="D577" t="s">
        <v>4723</v>
      </c>
      <c r="E577" t="s">
        <v>4756</v>
      </c>
      <c r="F577" t="s">
        <v>1367</v>
      </c>
      <c r="G577" t="s">
        <v>1368</v>
      </c>
      <c r="H577" t="s">
        <v>1411</v>
      </c>
      <c r="I577" t="s">
        <v>4760</v>
      </c>
      <c r="J577">
        <v>4048</v>
      </c>
      <c r="K577" s="34" t="s">
        <v>9312</v>
      </c>
      <c r="M577" s="29" t="str">
        <f t="shared" si="40"/>
        <v>YES</v>
      </c>
      <c r="N577" s="9" t="str">
        <f t="shared" si="41"/>
        <v>YES</v>
      </c>
      <c r="O577" s="9">
        <f t="shared" si="42"/>
        <v>1.0193906905113257</v>
      </c>
      <c r="P577" s="9" t="str">
        <f t="shared" si="44"/>
        <v>YES</v>
      </c>
      <c r="Q577" s="9" t="s">
        <v>4658</v>
      </c>
      <c r="R577" s="30" t="s">
        <v>4658</v>
      </c>
      <c r="T577" t="s">
        <v>1736</v>
      </c>
      <c r="U577">
        <v>488</v>
      </c>
      <c r="V577" t="s">
        <v>1411</v>
      </c>
      <c r="W577">
        <v>2</v>
      </c>
      <c r="X577">
        <v>8</v>
      </c>
      <c r="Y577">
        <v>5</v>
      </c>
      <c r="Z577">
        <v>2</v>
      </c>
      <c r="AA577">
        <v>17802574.802499998</v>
      </c>
      <c r="AB577">
        <v>17471.520595499998</v>
      </c>
      <c r="AC577">
        <v>709923.20773899998</v>
      </c>
      <c r="AD577">
        <v>954024.36869999999</v>
      </c>
      <c r="AE577" t="s">
        <v>1737</v>
      </c>
      <c r="AF577" t="s">
        <v>1410</v>
      </c>
      <c r="AG577" t="s">
        <v>4723</v>
      </c>
      <c r="AH577" t="str">
        <f t="shared" si="43"/>
        <v>04013488</v>
      </c>
      <c r="AJ577" t="s">
        <v>4723</v>
      </c>
      <c r="AK577" t="s">
        <v>9312</v>
      </c>
      <c r="AL577" t="s">
        <v>1737</v>
      </c>
    </row>
    <row r="578" spans="1:38" x14ac:dyDescent="0.25">
      <c r="A578">
        <v>1247481</v>
      </c>
      <c r="B578">
        <v>1.5164390000000001</v>
      </c>
      <c r="C578" t="s">
        <v>7012</v>
      </c>
      <c r="D578" t="s">
        <v>4723</v>
      </c>
      <c r="E578" t="s">
        <v>4756</v>
      </c>
      <c r="F578" t="s">
        <v>1367</v>
      </c>
      <c r="G578" t="s">
        <v>4758</v>
      </c>
      <c r="H578" t="s">
        <v>7013</v>
      </c>
      <c r="I578" t="s">
        <v>4760</v>
      </c>
      <c r="J578">
        <v>3914</v>
      </c>
      <c r="K578" s="34" t="s">
        <v>9313</v>
      </c>
      <c r="M578" s="29" t="str">
        <f t="shared" si="40"/>
        <v>NO</v>
      </c>
      <c r="N578" s="9" t="str">
        <f t="shared" si="41"/>
        <v>YES</v>
      </c>
      <c r="O578" s="9">
        <f t="shared" si="42"/>
        <v>1.004665913815924</v>
      </c>
      <c r="P578" s="9" t="str">
        <f t="shared" si="44"/>
        <v>YES</v>
      </c>
      <c r="Q578" s="9" t="s">
        <v>4658</v>
      </c>
      <c r="R578" s="30" t="s">
        <v>4658</v>
      </c>
      <c r="T578" t="s">
        <v>1738</v>
      </c>
      <c r="U578">
        <v>489</v>
      </c>
      <c r="V578" t="s">
        <v>7013</v>
      </c>
      <c r="W578">
        <v>2</v>
      </c>
      <c r="X578">
        <v>22</v>
      </c>
      <c r="Y578">
        <v>6</v>
      </c>
      <c r="Z578">
        <v>2</v>
      </c>
      <c r="AA578">
        <v>42079553.447800003</v>
      </c>
      <c r="AB578">
        <v>26492.2361179</v>
      </c>
      <c r="AC578">
        <v>730777.88580000005</v>
      </c>
      <c r="AD578">
        <v>861392.39303499996</v>
      </c>
      <c r="AE578" t="s">
        <v>1739</v>
      </c>
      <c r="AF578" t="s">
        <v>8175</v>
      </c>
      <c r="AG578" t="s">
        <v>4723</v>
      </c>
      <c r="AH578" t="str">
        <f t="shared" si="43"/>
        <v>04013489</v>
      </c>
      <c r="AJ578" t="s">
        <v>4723</v>
      </c>
      <c r="AK578" t="s">
        <v>9313</v>
      </c>
      <c r="AL578" t="s">
        <v>1739</v>
      </c>
    </row>
    <row r="579" spans="1:38" x14ac:dyDescent="0.25">
      <c r="A579">
        <v>275916</v>
      </c>
      <c r="B579">
        <v>4.3041289999999996</v>
      </c>
      <c r="C579" t="s">
        <v>3584</v>
      </c>
      <c r="D579" t="s">
        <v>4723</v>
      </c>
      <c r="E579" t="s">
        <v>4756</v>
      </c>
      <c r="F579" t="s">
        <v>1367</v>
      </c>
      <c r="G579" t="s">
        <v>1463</v>
      </c>
      <c r="H579" t="s">
        <v>3585</v>
      </c>
      <c r="I579" t="s">
        <v>4760</v>
      </c>
      <c r="J579">
        <v>8927</v>
      </c>
      <c r="K579" s="34" t="s">
        <v>9314</v>
      </c>
      <c r="M579" s="29" t="str">
        <f t="shared" ref="M579:M642" si="45">IF(C579=AH579,"YES","NO")</f>
        <v>YES</v>
      </c>
      <c r="N579" s="9" t="str">
        <f t="shared" ref="N579:N642" si="46">IF(H579=V579,"YES","NO")</f>
        <v>YES</v>
      </c>
      <c r="O579" s="9">
        <f t="shared" ref="O579:O642" si="47">(B579*(5280*5280))/AA579</f>
        <v>0.99667213859362747</v>
      </c>
      <c r="P579" s="9" t="str">
        <f t="shared" si="44"/>
        <v>YES</v>
      </c>
      <c r="Q579" s="9" t="s">
        <v>4658</v>
      </c>
      <c r="R579" s="30" t="s">
        <v>4658</v>
      </c>
      <c r="T579" t="s">
        <v>7537</v>
      </c>
      <c r="U579">
        <v>49</v>
      </c>
      <c r="V579" t="s">
        <v>3585</v>
      </c>
      <c r="W579">
        <v>5</v>
      </c>
      <c r="X579">
        <v>16</v>
      </c>
      <c r="Y579">
        <v>4</v>
      </c>
      <c r="Z579">
        <v>5</v>
      </c>
      <c r="AA579">
        <v>120392880.735</v>
      </c>
      <c r="AB579">
        <v>53618.582698799997</v>
      </c>
      <c r="AC579">
        <v>641713.37435199996</v>
      </c>
      <c r="AD579">
        <v>881060.75406299997</v>
      </c>
      <c r="AE579" t="s">
        <v>7538</v>
      </c>
      <c r="AF579" t="s">
        <v>3584</v>
      </c>
      <c r="AG579" t="s">
        <v>4723</v>
      </c>
      <c r="AH579" t="str">
        <f t="shared" ref="AH579:AH642" si="48">CONCATENATE(AG579,U579)</f>
        <v>0401349</v>
      </c>
      <c r="AJ579" t="s">
        <v>4723</v>
      </c>
      <c r="AK579" t="s">
        <v>9314</v>
      </c>
      <c r="AL579" t="s">
        <v>7538</v>
      </c>
    </row>
    <row r="580" spans="1:38" x14ac:dyDescent="0.25">
      <c r="A580">
        <v>190159</v>
      </c>
      <c r="B580">
        <v>0.50505500000000003</v>
      </c>
      <c r="C580" t="s">
        <v>2112</v>
      </c>
      <c r="D580" t="s">
        <v>4723</v>
      </c>
      <c r="E580" t="s">
        <v>4756</v>
      </c>
      <c r="F580" t="s">
        <v>1367</v>
      </c>
      <c r="G580" t="s">
        <v>1463</v>
      </c>
      <c r="H580" t="s">
        <v>2113</v>
      </c>
      <c r="I580" t="s">
        <v>4760</v>
      </c>
      <c r="J580">
        <v>2144</v>
      </c>
      <c r="K580" s="34" t="s">
        <v>9315</v>
      </c>
      <c r="M580" s="29" t="str">
        <f t="shared" si="45"/>
        <v>YES</v>
      </c>
      <c r="N580" s="9" t="str">
        <f t="shared" si="46"/>
        <v>YES</v>
      </c>
      <c r="O580" s="9">
        <f t="shared" si="47"/>
        <v>0.9962056710768139</v>
      </c>
      <c r="P580" s="9" t="str">
        <f t="shared" ref="P580:P643" si="49">IF(O580&gt;0.970001,IF(O580&lt;1.02999,"YES","NO"),"NO")</f>
        <v>YES</v>
      </c>
      <c r="Q580" s="9" t="s">
        <v>4658</v>
      </c>
      <c r="R580" s="30" t="s">
        <v>4658</v>
      </c>
      <c r="T580" t="s">
        <v>1740</v>
      </c>
      <c r="U580">
        <v>490</v>
      </c>
      <c r="V580" t="s">
        <v>2113</v>
      </c>
      <c r="W580">
        <v>3</v>
      </c>
      <c r="X580">
        <v>11</v>
      </c>
      <c r="Y580">
        <v>4</v>
      </c>
      <c r="Z580">
        <v>3</v>
      </c>
      <c r="AA580">
        <v>14133753.421399999</v>
      </c>
      <c r="AB580">
        <v>15926.286344</v>
      </c>
      <c r="AC580">
        <v>652127.843429</v>
      </c>
      <c r="AD580">
        <v>914190.27399899997</v>
      </c>
      <c r="AE580" t="s">
        <v>1741</v>
      </c>
      <c r="AF580" t="s">
        <v>2112</v>
      </c>
      <c r="AG580" t="s">
        <v>4723</v>
      </c>
      <c r="AH580" t="str">
        <f t="shared" si="48"/>
        <v>04013490</v>
      </c>
      <c r="AJ580" t="s">
        <v>4723</v>
      </c>
      <c r="AK580" t="s">
        <v>9315</v>
      </c>
      <c r="AL580" t="s">
        <v>1741</v>
      </c>
    </row>
    <row r="581" spans="1:38" x14ac:dyDescent="0.25">
      <c r="A581">
        <v>207731</v>
      </c>
      <c r="B581">
        <v>0.70226999999999995</v>
      </c>
      <c r="C581" t="s">
        <v>1477</v>
      </c>
      <c r="D581" t="s">
        <v>4723</v>
      </c>
      <c r="E581" t="s">
        <v>4756</v>
      </c>
      <c r="F581" t="s">
        <v>1367</v>
      </c>
      <c r="G581" t="s">
        <v>1463</v>
      </c>
      <c r="H581" t="s">
        <v>1478</v>
      </c>
      <c r="I581" t="s">
        <v>4760</v>
      </c>
      <c r="J581">
        <v>1734</v>
      </c>
      <c r="K581" s="34" t="s">
        <v>9316</v>
      </c>
      <c r="M581" s="29" t="str">
        <f t="shared" si="45"/>
        <v>YES</v>
      </c>
      <c r="N581" s="9" t="str">
        <f t="shared" si="46"/>
        <v>YES</v>
      </c>
      <c r="O581" s="9">
        <f t="shared" si="47"/>
        <v>1.0152620662702605</v>
      </c>
      <c r="P581" s="9" t="str">
        <f t="shared" si="49"/>
        <v>YES</v>
      </c>
      <c r="Q581" s="9" t="s">
        <v>4658</v>
      </c>
      <c r="R581" s="30" t="s">
        <v>4658</v>
      </c>
      <c r="T581" t="s">
        <v>1742</v>
      </c>
      <c r="U581">
        <v>491</v>
      </c>
      <c r="V581" t="s">
        <v>1478</v>
      </c>
      <c r="W581">
        <v>3</v>
      </c>
      <c r="X581">
        <v>11</v>
      </c>
      <c r="Y581">
        <v>3</v>
      </c>
      <c r="Z581">
        <v>3</v>
      </c>
      <c r="AA581">
        <v>19283852.532699998</v>
      </c>
      <c r="AB581">
        <v>20440.6048624</v>
      </c>
      <c r="AC581">
        <v>677292.91424499999</v>
      </c>
      <c r="AD581">
        <v>938735.62713100004</v>
      </c>
      <c r="AE581" t="s">
        <v>5616</v>
      </c>
      <c r="AF581" t="s">
        <v>1477</v>
      </c>
      <c r="AG581" t="s">
        <v>4723</v>
      </c>
      <c r="AH581" t="str">
        <f t="shared" si="48"/>
        <v>04013491</v>
      </c>
      <c r="AJ581" t="s">
        <v>4723</v>
      </c>
      <c r="AK581" t="s">
        <v>9316</v>
      </c>
      <c r="AL581" t="s">
        <v>5616</v>
      </c>
    </row>
    <row r="582" spans="1:38" x14ac:dyDescent="0.25">
      <c r="A582">
        <v>1219685</v>
      </c>
      <c r="B582">
        <v>0.47322900000000001</v>
      </c>
      <c r="C582" t="s">
        <v>2612</v>
      </c>
      <c r="D582" t="s">
        <v>4723</v>
      </c>
      <c r="E582" t="s">
        <v>4756</v>
      </c>
      <c r="F582" t="s">
        <v>1367</v>
      </c>
      <c r="G582" t="s">
        <v>2610</v>
      </c>
      <c r="H582" t="s">
        <v>2613</v>
      </c>
      <c r="I582" t="s">
        <v>4760</v>
      </c>
      <c r="J582">
        <v>2213</v>
      </c>
      <c r="K582" s="34" t="s">
        <v>9317</v>
      </c>
      <c r="M582" s="29" t="str">
        <f t="shared" si="45"/>
        <v>YES</v>
      </c>
      <c r="N582" s="9" t="str">
        <f t="shared" si="46"/>
        <v>NO</v>
      </c>
      <c r="O582" s="9">
        <f t="shared" si="47"/>
        <v>1.0001276525267333</v>
      </c>
      <c r="P582" s="9" t="str">
        <f t="shared" si="49"/>
        <v>YES</v>
      </c>
      <c r="Q582" s="9" t="s">
        <v>4658</v>
      </c>
      <c r="R582" s="30" t="s">
        <v>4658</v>
      </c>
      <c r="T582" t="s">
        <v>5617</v>
      </c>
      <c r="U582">
        <v>492</v>
      </c>
      <c r="V582" t="s">
        <v>5618</v>
      </c>
      <c r="W582">
        <v>1</v>
      </c>
      <c r="X582">
        <v>18</v>
      </c>
      <c r="Y582">
        <v>5</v>
      </c>
      <c r="Z582">
        <v>1</v>
      </c>
      <c r="AA582">
        <v>13191183.465700001</v>
      </c>
      <c r="AB582">
        <v>15305.7340712</v>
      </c>
      <c r="AC582">
        <v>720896.83616099996</v>
      </c>
      <c r="AD582">
        <v>882487.87716100004</v>
      </c>
      <c r="AE582" t="s">
        <v>5619</v>
      </c>
      <c r="AF582" t="s">
        <v>2612</v>
      </c>
      <c r="AG582" t="s">
        <v>4723</v>
      </c>
      <c r="AH582" t="str">
        <f t="shared" si="48"/>
        <v>04013492</v>
      </c>
      <c r="AJ582" t="s">
        <v>4723</v>
      </c>
      <c r="AK582" t="s">
        <v>9317</v>
      </c>
      <c r="AL582" t="s">
        <v>5619</v>
      </c>
    </row>
    <row r="583" spans="1:38" x14ac:dyDescent="0.25">
      <c r="A583">
        <v>289442</v>
      </c>
      <c r="B583">
        <v>2.003374</v>
      </c>
      <c r="C583" t="s">
        <v>6936</v>
      </c>
      <c r="D583" t="s">
        <v>4723</v>
      </c>
      <c r="E583" t="s">
        <v>4756</v>
      </c>
      <c r="F583" t="s">
        <v>4758</v>
      </c>
      <c r="G583" t="s">
        <v>4758</v>
      </c>
      <c r="H583" t="s">
        <v>6937</v>
      </c>
      <c r="I583" t="s">
        <v>4760</v>
      </c>
      <c r="J583">
        <v>3464</v>
      </c>
      <c r="K583" s="34" t="s">
        <v>9318</v>
      </c>
      <c r="M583" s="29" t="str">
        <f t="shared" si="45"/>
        <v>YES</v>
      </c>
      <c r="N583" s="9" t="str">
        <f t="shared" si="46"/>
        <v>NO</v>
      </c>
      <c r="O583" s="9">
        <f t="shared" si="47"/>
        <v>0.99364837969498598</v>
      </c>
      <c r="P583" s="9" t="str">
        <f t="shared" si="49"/>
        <v>YES</v>
      </c>
      <c r="Q583" s="9" t="s">
        <v>4658</v>
      </c>
      <c r="R583" s="30" t="s">
        <v>4658</v>
      </c>
      <c r="T583" t="s">
        <v>5620</v>
      </c>
      <c r="U583">
        <v>493</v>
      </c>
      <c r="V583" t="s">
        <v>5621</v>
      </c>
      <c r="W583">
        <v>1</v>
      </c>
      <c r="X583">
        <v>18</v>
      </c>
      <c r="Y583">
        <v>5</v>
      </c>
      <c r="Z583">
        <v>1</v>
      </c>
      <c r="AA583">
        <v>56207872.787699997</v>
      </c>
      <c r="AB583">
        <v>39892.301289100003</v>
      </c>
      <c r="AC583">
        <v>713176.89159899997</v>
      </c>
      <c r="AD583">
        <v>885849.55533899995</v>
      </c>
      <c r="AE583" t="s">
        <v>5622</v>
      </c>
      <c r="AF583" t="s">
        <v>6936</v>
      </c>
      <c r="AG583" t="s">
        <v>4723</v>
      </c>
      <c r="AH583" t="str">
        <f t="shared" si="48"/>
        <v>04013493</v>
      </c>
      <c r="AJ583" t="s">
        <v>4723</v>
      </c>
      <c r="AK583" t="s">
        <v>9318</v>
      </c>
      <c r="AL583" t="s">
        <v>5622</v>
      </c>
    </row>
    <row r="584" spans="1:38" x14ac:dyDescent="0.25">
      <c r="A584">
        <v>282425</v>
      </c>
      <c r="B584">
        <v>0.58659899999999998</v>
      </c>
      <c r="C584" t="s">
        <v>2609</v>
      </c>
      <c r="D584" t="s">
        <v>4723</v>
      </c>
      <c r="E584" t="s">
        <v>4756</v>
      </c>
      <c r="F584" t="s">
        <v>1367</v>
      </c>
      <c r="G584" t="s">
        <v>2610</v>
      </c>
      <c r="H584" t="s">
        <v>2611</v>
      </c>
      <c r="I584" t="s">
        <v>4760</v>
      </c>
      <c r="J584">
        <v>3764</v>
      </c>
      <c r="K584" s="34" t="s">
        <v>9319</v>
      </c>
      <c r="M584" s="29" t="str">
        <f t="shared" si="45"/>
        <v>YES</v>
      </c>
      <c r="N584" s="9" t="str">
        <f t="shared" si="46"/>
        <v>NO</v>
      </c>
      <c r="O584" s="9">
        <f t="shared" si="47"/>
        <v>1.0018822914317644</v>
      </c>
      <c r="P584" s="9" t="str">
        <f t="shared" si="49"/>
        <v>YES</v>
      </c>
      <c r="Q584" s="9" t="s">
        <v>4658</v>
      </c>
      <c r="R584" s="30" t="s">
        <v>4658</v>
      </c>
      <c r="T584" t="s">
        <v>5623</v>
      </c>
      <c r="U584">
        <v>494</v>
      </c>
      <c r="V584" t="s">
        <v>5624</v>
      </c>
      <c r="W584">
        <v>1</v>
      </c>
      <c r="X584">
        <v>18</v>
      </c>
      <c r="Y584">
        <v>5</v>
      </c>
      <c r="Z584">
        <v>1</v>
      </c>
      <c r="AA584">
        <v>16322717.4504</v>
      </c>
      <c r="AB584">
        <v>19315.046135199998</v>
      </c>
      <c r="AC584">
        <v>716204.73022100003</v>
      </c>
      <c r="AD584">
        <v>882777.55966200004</v>
      </c>
      <c r="AE584" t="s">
        <v>5625</v>
      </c>
      <c r="AF584" t="s">
        <v>2609</v>
      </c>
      <c r="AG584" t="s">
        <v>4723</v>
      </c>
      <c r="AH584" t="str">
        <f t="shared" si="48"/>
        <v>04013494</v>
      </c>
      <c r="AJ584" t="s">
        <v>4723</v>
      </c>
      <c r="AK584" t="s">
        <v>9319</v>
      </c>
      <c r="AL584" t="s">
        <v>5625</v>
      </c>
    </row>
    <row r="585" spans="1:38" x14ac:dyDescent="0.25">
      <c r="A585">
        <v>289423</v>
      </c>
      <c r="B585">
        <v>0.785663</v>
      </c>
      <c r="C585" t="s">
        <v>3992</v>
      </c>
      <c r="D585" t="s">
        <v>4723</v>
      </c>
      <c r="E585" t="s">
        <v>4756</v>
      </c>
      <c r="F585" t="s">
        <v>1367</v>
      </c>
      <c r="G585" t="s">
        <v>2610</v>
      </c>
      <c r="H585" t="s">
        <v>3993</v>
      </c>
      <c r="I585" t="s">
        <v>4760</v>
      </c>
      <c r="J585">
        <v>5357</v>
      </c>
      <c r="K585" s="34" t="s">
        <v>9320</v>
      </c>
      <c r="M585" s="29" t="str">
        <f t="shared" si="45"/>
        <v>YES</v>
      </c>
      <c r="N585" s="9" t="str">
        <f t="shared" si="46"/>
        <v>NO</v>
      </c>
      <c r="O585" s="9">
        <f t="shared" si="47"/>
        <v>1.0035007003722543</v>
      </c>
      <c r="P585" s="9" t="str">
        <f t="shared" si="49"/>
        <v>YES</v>
      </c>
      <c r="Q585" s="9" t="s">
        <v>4658</v>
      </c>
      <c r="R585" s="30" t="s">
        <v>4658</v>
      </c>
      <c r="T585" t="s">
        <v>5626</v>
      </c>
      <c r="U585">
        <v>495</v>
      </c>
      <c r="V585" t="s">
        <v>5627</v>
      </c>
      <c r="W585">
        <v>2</v>
      </c>
      <c r="X585">
        <v>18</v>
      </c>
      <c r="Y585">
        <v>6</v>
      </c>
      <c r="Z585">
        <v>2</v>
      </c>
      <c r="AA585">
        <v>21826618.926199999</v>
      </c>
      <c r="AB585">
        <v>22644.978468000001</v>
      </c>
      <c r="AC585">
        <v>724788.01556700002</v>
      </c>
      <c r="AD585">
        <v>874775.938004</v>
      </c>
      <c r="AE585" t="s">
        <v>5628</v>
      </c>
      <c r="AF585" t="s">
        <v>3992</v>
      </c>
      <c r="AG585" t="s">
        <v>4723</v>
      </c>
      <c r="AH585" t="str">
        <f t="shared" si="48"/>
        <v>04013495</v>
      </c>
      <c r="AJ585" t="s">
        <v>4723</v>
      </c>
      <c r="AK585" t="s">
        <v>9320</v>
      </c>
      <c r="AL585" t="s">
        <v>5628</v>
      </c>
    </row>
    <row r="586" spans="1:38" x14ac:dyDescent="0.25">
      <c r="A586">
        <v>281949</v>
      </c>
      <c r="B586">
        <v>0.58788300000000004</v>
      </c>
      <c r="C586" t="s">
        <v>2620</v>
      </c>
      <c r="D586" t="s">
        <v>4723</v>
      </c>
      <c r="E586" t="s">
        <v>4756</v>
      </c>
      <c r="F586" t="s">
        <v>1367</v>
      </c>
      <c r="G586" t="s">
        <v>2610</v>
      </c>
      <c r="H586" t="s">
        <v>2621</v>
      </c>
      <c r="I586" t="s">
        <v>4760</v>
      </c>
      <c r="J586">
        <v>3022</v>
      </c>
      <c r="K586" s="34" t="s">
        <v>9321</v>
      </c>
      <c r="M586" s="29" t="str">
        <f t="shared" si="45"/>
        <v>YES</v>
      </c>
      <c r="N586" s="9" t="str">
        <f t="shared" si="46"/>
        <v>NO</v>
      </c>
      <c r="O586" s="9">
        <f t="shared" si="47"/>
        <v>1.0023898548419499</v>
      </c>
      <c r="P586" s="9" t="str">
        <f t="shared" si="49"/>
        <v>YES</v>
      </c>
      <c r="Q586" s="9" t="s">
        <v>4658</v>
      </c>
      <c r="R586" s="30" t="s">
        <v>4658</v>
      </c>
      <c r="T586" t="s">
        <v>5629</v>
      </c>
      <c r="U586">
        <v>496</v>
      </c>
      <c r="V586" t="s">
        <v>5630</v>
      </c>
      <c r="W586">
        <v>2</v>
      </c>
      <c r="X586">
        <v>18</v>
      </c>
      <c r="Y586">
        <v>6</v>
      </c>
      <c r="Z586">
        <v>2</v>
      </c>
      <c r="AA586">
        <v>16350162.9112</v>
      </c>
      <c r="AB586">
        <v>18219.124788699999</v>
      </c>
      <c r="AC586">
        <v>725832.06140300003</v>
      </c>
      <c r="AD586">
        <v>882806.98096800002</v>
      </c>
      <c r="AE586" t="s">
        <v>5631</v>
      </c>
      <c r="AF586" t="s">
        <v>2620</v>
      </c>
      <c r="AG586" t="s">
        <v>4723</v>
      </c>
      <c r="AH586" t="str">
        <f t="shared" si="48"/>
        <v>04013496</v>
      </c>
      <c r="AJ586" t="s">
        <v>4723</v>
      </c>
      <c r="AK586" t="s">
        <v>9321</v>
      </c>
      <c r="AL586" t="s">
        <v>5631</v>
      </c>
    </row>
    <row r="587" spans="1:38" x14ac:dyDescent="0.25">
      <c r="A587">
        <v>289519</v>
      </c>
      <c r="B587">
        <v>0.50254600000000005</v>
      </c>
      <c r="C587" t="s">
        <v>2628</v>
      </c>
      <c r="D587" t="s">
        <v>4723</v>
      </c>
      <c r="E587" t="s">
        <v>4756</v>
      </c>
      <c r="F587" t="s">
        <v>1367</v>
      </c>
      <c r="G587" t="s">
        <v>2610</v>
      </c>
      <c r="H587" t="s">
        <v>2629</v>
      </c>
      <c r="I587" t="s">
        <v>4760</v>
      </c>
      <c r="J587">
        <v>3272</v>
      </c>
      <c r="K587" s="34" t="s">
        <v>9322</v>
      </c>
      <c r="M587" s="29" t="str">
        <f t="shared" si="45"/>
        <v>YES</v>
      </c>
      <c r="N587" s="9" t="str">
        <f t="shared" si="46"/>
        <v>NO</v>
      </c>
      <c r="O587" s="9">
        <f t="shared" si="47"/>
        <v>1.0017252276539408</v>
      </c>
      <c r="P587" s="9" t="str">
        <f t="shared" si="49"/>
        <v>YES</v>
      </c>
      <c r="Q587" s="9" t="s">
        <v>4658</v>
      </c>
      <c r="R587" s="30" t="s">
        <v>4658</v>
      </c>
      <c r="T587" t="s">
        <v>5632</v>
      </c>
      <c r="U587">
        <v>497</v>
      </c>
      <c r="V587" t="s">
        <v>5633</v>
      </c>
      <c r="W587">
        <v>2</v>
      </c>
      <c r="X587">
        <v>18</v>
      </c>
      <c r="Y587">
        <v>6</v>
      </c>
      <c r="Z587">
        <v>2</v>
      </c>
      <c r="AA587">
        <v>13986049.2874</v>
      </c>
      <c r="AB587">
        <v>15813.2418146</v>
      </c>
      <c r="AC587">
        <v>729981.94345400005</v>
      </c>
      <c r="AD587">
        <v>883828.939518</v>
      </c>
      <c r="AE587" t="s">
        <v>5634</v>
      </c>
      <c r="AF587" t="s">
        <v>2628</v>
      </c>
      <c r="AG587" t="s">
        <v>4723</v>
      </c>
      <c r="AH587" t="str">
        <f t="shared" si="48"/>
        <v>04013497</v>
      </c>
      <c r="AJ587" t="s">
        <v>4723</v>
      </c>
      <c r="AK587" t="s">
        <v>9322</v>
      </c>
      <c r="AL587" t="s">
        <v>5634</v>
      </c>
    </row>
    <row r="588" spans="1:38" x14ac:dyDescent="0.25">
      <c r="A588">
        <v>289598</v>
      </c>
      <c r="B588">
        <v>0.62146100000000004</v>
      </c>
      <c r="C588" t="s">
        <v>3996</v>
      </c>
      <c r="D588" t="s">
        <v>4723</v>
      </c>
      <c r="E588" t="s">
        <v>4756</v>
      </c>
      <c r="F588" t="s">
        <v>1367</v>
      </c>
      <c r="G588" t="s">
        <v>2610</v>
      </c>
      <c r="H588" t="s">
        <v>3997</v>
      </c>
      <c r="I588" t="s">
        <v>4760</v>
      </c>
      <c r="J588">
        <v>2381</v>
      </c>
      <c r="K588" s="34" t="s">
        <v>9323</v>
      </c>
      <c r="M588" s="29" t="str">
        <f t="shared" si="45"/>
        <v>YES</v>
      </c>
      <c r="N588" s="9" t="str">
        <f t="shared" si="46"/>
        <v>NO</v>
      </c>
      <c r="O588" s="9">
        <f t="shared" si="47"/>
        <v>1.001042970422297</v>
      </c>
      <c r="P588" s="9" t="str">
        <f t="shared" si="49"/>
        <v>YES</v>
      </c>
      <c r="Q588" s="9" t="s">
        <v>4658</v>
      </c>
      <c r="R588" s="30" t="s">
        <v>4658</v>
      </c>
      <c r="T588" t="s">
        <v>5635</v>
      </c>
      <c r="U588">
        <v>498</v>
      </c>
      <c r="V588" t="s">
        <v>5636</v>
      </c>
      <c r="W588">
        <v>2</v>
      </c>
      <c r="X588">
        <v>18</v>
      </c>
      <c r="Y588">
        <v>6</v>
      </c>
      <c r="Z588">
        <v>2</v>
      </c>
      <c r="AA588">
        <v>17307287.353599999</v>
      </c>
      <c r="AB588">
        <v>18395.977050099998</v>
      </c>
      <c r="AC588">
        <v>726675.10904600006</v>
      </c>
      <c r="AD588">
        <v>879890.61522799998</v>
      </c>
      <c r="AE588" t="s">
        <v>5637</v>
      </c>
      <c r="AF588" t="s">
        <v>3996</v>
      </c>
      <c r="AG588" t="s">
        <v>4723</v>
      </c>
      <c r="AH588" t="str">
        <f t="shared" si="48"/>
        <v>04013498</v>
      </c>
      <c r="AJ588" t="s">
        <v>4723</v>
      </c>
      <c r="AK588" t="s">
        <v>9323</v>
      </c>
      <c r="AL588" t="s">
        <v>5637</v>
      </c>
    </row>
    <row r="589" spans="1:38" x14ac:dyDescent="0.25">
      <c r="A589">
        <v>281988</v>
      </c>
      <c r="B589">
        <v>0.35583700000000001</v>
      </c>
      <c r="C589" t="s">
        <v>7042</v>
      </c>
      <c r="D589" t="s">
        <v>4723</v>
      </c>
      <c r="E589" t="s">
        <v>4756</v>
      </c>
      <c r="F589" t="s">
        <v>1367</v>
      </c>
      <c r="G589" t="s">
        <v>2610</v>
      </c>
      <c r="H589" t="s">
        <v>7043</v>
      </c>
      <c r="I589" t="s">
        <v>4760</v>
      </c>
      <c r="J589">
        <v>3598</v>
      </c>
      <c r="K589" s="34" t="s">
        <v>9324</v>
      </c>
      <c r="M589" s="29" t="str">
        <f t="shared" si="45"/>
        <v>YES</v>
      </c>
      <c r="N589" s="9" t="str">
        <f t="shared" si="46"/>
        <v>NO</v>
      </c>
      <c r="O589" s="9">
        <f t="shared" si="47"/>
        <v>1.0060059523652987</v>
      </c>
      <c r="P589" s="9" t="str">
        <f t="shared" si="49"/>
        <v>YES</v>
      </c>
      <c r="Q589" s="9" t="s">
        <v>4658</v>
      </c>
      <c r="R589" s="30" t="s">
        <v>4658</v>
      </c>
      <c r="T589" t="s">
        <v>5638</v>
      </c>
      <c r="U589">
        <v>499</v>
      </c>
      <c r="V589" t="s">
        <v>5639</v>
      </c>
      <c r="W589">
        <v>1</v>
      </c>
      <c r="X589">
        <v>18</v>
      </c>
      <c r="Y589">
        <v>5</v>
      </c>
      <c r="Z589">
        <v>1</v>
      </c>
      <c r="AA589">
        <v>9860941.8736300003</v>
      </c>
      <c r="AB589">
        <v>12944.4328542</v>
      </c>
      <c r="AC589">
        <v>710974.109987</v>
      </c>
      <c r="AD589">
        <v>874550.62016399996</v>
      </c>
      <c r="AE589" t="s">
        <v>5640</v>
      </c>
      <c r="AF589" t="s">
        <v>7042</v>
      </c>
      <c r="AG589" t="s">
        <v>4723</v>
      </c>
      <c r="AH589" t="str">
        <f t="shared" si="48"/>
        <v>04013499</v>
      </c>
      <c r="AJ589" t="s">
        <v>4723</v>
      </c>
      <c r="AK589" t="s">
        <v>9324</v>
      </c>
      <c r="AL589" t="s">
        <v>5640</v>
      </c>
    </row>
    <row r="590" spans="1:38" x14ac:dyDescent="0.25">
      <c r="A590">
        <v>269280</v>
      </c>
      <c r="B590">
        <v>0.77321399999999996</v>
      </c>
      <c r="C590" t="s">
        <v>2447</v>
      </c>
      <c r="D590" t="s">
        <v>4723</v>
      </c>
      <c r="E590" t="s">
        <v>4756</v>
      </c>
      <c r="F590" t="s">
        <v>1367</v>
      </c>
      <c r="G590" t="s">
        <v>4758</v>
      </c>
      <c r="H590" t="s">
        <v>2448</v>
      </c>
      <c r="I590" t="s">
        <v>4760</v>
      </c>
      <c r="J590">
        <v>2047</v>
      </c>
      <c r="K590" s="34" t="s">
        <v>9325</v>
      </c>
      <c r="M590" s="29" t="str">
        <f t="shared" si="45"/>
        <v>YES</v>
      </c>
      <c r="N590" s="9" t="str">
        <f t="shared" si="46"/>
        <v>YES</v>
      </c>
      <c r="O590" s="9">
        <f t="shared" si="47"/>
        <v>1.0180215094654488</v>
      </c>
      <c r="P590" s="9" t="str">
        <f t="shared" si="49"/>
        <v>YES</v>
      </c>
      <c r="Q590" s="9" t="s">
        <v>4658</v>
      </c>
      <c r="R590" s="30" t="s">
        <v>4658</v>
      </c>
      <c r="T590" t="s">
        <v>4647</v>
      </c>
      <c r="U590">
        <v>5</v>
      </c>
      <c r="V590" t="s">
        <v>2448</v>
      </c>
      <c r="W590">
        <v>4</v>
      </c>
      <c r="X590">
        <v>9</v>
      </c>
      <c r="Y590">
        <v>2</v>
      </c>
      <c r="Z590">
        <v>4</v>
      </c>
      <c r="AA590">
        <v>21174374.978500001</v>
      </c>
      <c r="AB590">
        <v>31035.037229900001</v>
      </c>
      <c r="AC590">
        <v>584689.49911199999</v>
      </c>
      <c r="AD590">
        <v>958547.52659599995</v>
      </c>
      <c r="AE590" t="s">
        <v>7458</v>
      </c>
      <c r="AF590" t="s">
        <v>2447</v>
      </c>
      <c r="AG590" t="s">
        <v>4723</v>
      </c>
      <c r="AH590" t="str">
        <f t="shared" si="48"/>
        <v>040135</v>
      </c>
      <c r="AJ590" t="s">
        <v>4723</v>
      </c>
      <c r="AK590" t="s">
        <v>9325</v>
      </c>
      <c r="AL590" t="s">
        <v>7458</v>
      </c>
    </row>
    <row r="591" spans="1:38" x14ac:dyDescent="0.25">
      <c r="A591">
        <v>1062455</v>
      </c>
      <c r="B591">
        <v>0.83767999999999998</v>
      </c>
      <c r="C591" t="s">
        <v>2223</v>
      </c>
      <c r="D591" t="s">
        <v>4723</v>
      </c>
      <c r="E591" t="s">
        <v>4756</v>
      </c>
      <c r="F591" t="s">
        <v>1367</v>
      </c>
      <c r="G591" t="s">
        <v>1463</v>
      </c>
      <c r="H591" t="s">
        <v>2224</v>
      </c>
      <c r="I591" t="s">
        <v>4760</v>
      </c>
      <c r="J591">
        <v>1639</v>
      </c>
      <c r="K591" s="34" t="s">
        <v>9326</v>
      </c>
      <c r="M591" s="29" t="str">
        <f t="shared" si="45"/>
        <v>YES</v>
      </c>
      <c r="N591" s="9" t="str">
        <f t="shared" si="46"/>
        <v>YES</v>
      </c>
      <c r="O591" s="9">
        <f t="shared" si="47"/>
        <v>1.0021123563846455</v>
      </c>
      <c r="P591" s="9" t="str">
        <f t="shared" si="49"/>
        <v>YES</v>
      </c>
      <c r="Q591" s="9" t="s">
        <v>4658</v>
      </c>
      <c r="R591" s="30" t="s">
        <v>4658</v>
      </c>
      <c r="T591" t="s">
        <v>4641</v>
      </c>
      <c r="U591">
        <v>50</v>
      </c>
      <c r="V591" t="s">
        <v>2224</v>
      </c>
      <c r="W591">
        <v>3</v>
      </c>
      <c r="X591">
        <v>11</v>
      </c>
      <c r="Y591">
        <v>3</v>
      </c>
      <c r="Z591">
        <v>3</v>
      </c>
      <c r="AA591">
        <v>23303951.8605</v>
      </c>
      <c r="AB591">
        <v>19630.663606499998</v>
      </c>
      <c r="AC591">
        <v>667800.37381500006</v>
      </c>
      <c r="AD591">
        <v>915255.57301000005</v>
      </c>
      <c r="AE591" t="s">
        <v>7539</v>
      </c>
      <c r="AF591" t="s">
        <v>2223</v>
      </c>
      <c r="AG591" t="s">
        <v>4723</v>
      </c>
      <c r="AH591" t="str">
        <f t="shared" si="48"/>
        <v>0401350</v>
      </c>
      <c r="AJ591" t="s">
        <v>4723</v>
      </c>
      <c r="AK591" t="s">
        <v>9326</v>
      </c>
      <c r="AL591" t="s">
        <v>7539</v>
      </c>
    </row>
    <row r="592" spans="1:38" x14ac:dyDescent="0.25">
      <c r="A592">
        <v>238171</v>
      </c>
      <c r="B592">
        <v>1.273536</v>
      </c>
      <c r="C592" t="s">
        <v>7002</v>
      </c>
      <c r="D592" t="s">
        <v>4723</v>
      </c>
      <c r="E592" t="s">
        <v>4756</v>
      </c>
      <c r="F592" t="s">
        <v>1367</v>
      </c>
      <c r="G592" t="s">
        <v>2610</v>
      </c>
      <c r="H592" t="s">
        <v>7003</v>
      </c>
      <c r="I592" t="s">
        <v>4760</v>
      </c>
      <c r="J592">
        <v>6305</v>
      </c>
      <c r="K592" s="34" t="s">
        <v>9327</v>
      </c>
      <c r="M592" s="29" t="str">
        <f t="shared" si="45"/>
        <v>YES</v>
      </c>
      <c r="N592" s="9" t="str">
        <f t="shared" si="46"/>
        <v>NO</v>
      </c>
      <c r="O592" s="9">
        <f t="shared" si="47"/>
        <v>1.0023262766114514</v>
      </c>
      <c r="P592" s="9" t="str">
        <f t="shared" si="49"/>
        <v>YES</v>
      </c>
      <c r="Q592" s="9" t="s">
        <v>4658</v>
      </c>
      <c r="R592" s="30" t="s">
        <v>4658</v>
      </c>
      <c r="T592" t="s">
        <v>5641</v>
      </c>
      <c r="U592">
        <v>500</v>
      </c>
      <c r="V592" t="s">
        <v>5642</v>
      </c>
      <c r="W592">
        <v>1</v>
      </c>
      <c r="X592">
        <v>18</v>
      </c>
      <c r="Y592">
        <v>5</v>
      </c>
      <c r="Z592">
        <v>1</v>
      </c>
      <c r="AA592">
        <v>35421745.244900003</v>
      </c>
      <c r="AB592">
        <v>26535.081088999999</v>
      </c>
      <c r="AC592">
        <v>716352.16201099998</v>
      </c>
      <c r="AD592">
        <v>878733.50813800003</v>
      </c>
      <c r="AE592" t="s">
        <v>5643</v>
      </c>
      <c r="AF592" t="s">
        <v>7002</v>
      </c>
      <c r="AG592" t="s">
        <v>4723</v>
      </c>
      <c r="AH592" t="str">
        <f t="shared" si="48"/>
        <v>04013500</v>
      </c>
      <c r="AJ592" t="s">
        <v>4723</v>
      </c>
      <c r="AK592" t="s">
        <v>9327</v>
      </c>
      <c r="AL592" t="s">
        <v>5643</v>
      </c>
    </row>
    <row r="593" spans="1:38" x14ac:dyDescent="0.25">
      <c r="A593">
        <v>275811</v>
      </c>
      <c r="B593">
        <v>0.36333199999999999</v>
      </c>
      <c r="C593" t="s">
        <v>6998</v>
      </c>
      <c r="D593" t="s">
        <v>4723</v>
      </c>
      <c r="E593" t="s">
        <v>4756</v>
      </c>
      <c r="F593" t="s">
        <v>1367</v>
      </c>
      <c r="G593" t="s">
        <v>2610</v>
      </c>
      <c r="H593" t="s">
        <v>6999</v>
      </c>
      <c r="I593" t="s">
        <v>4760</v>
      </c>
      <c r="J593">
        <v>3069</v>
      </c>
      <c r="K593" s="34" t="s">
        <v>9328</v>
      </c>
      <c r="M593" s="29" t="str">
        <f t="shared" si="45"/>
        <v>YES</v>
      </c>
      <c r="N593" s="9" t="str">
        <f t="shared" si="46"/>
        <v>NO</v>
      </c>
      <c r="O593" s="9">
        <f t="shared" si="47"/>
        <v>1.0033919112906697</v>
      </c>
      <c r="P593" s="9" t="str">
        <f t="shared" si="49"/>
        <v>YES</v>
      </c>
      <c r="Q593" s="9" t="s">
        <v>4658</v>
      </c>
      <c r="R593" s="30" t="s">
        <v>4658</v>
      </c>
      <c r="T593" t="s">
        <v>5644</v>
      </c>
      <c r="U593">
        <v>501</v>
      </c>
      <c r="V593" t="s">
        <v>5645</v>
      </c>
      <c r="W593">
        <v>1</v>
      </c>
      <c r="X593">
        <v>18</v>
      </c>
      <c r="Y593">
        <v>5</v>
      </c>
      <c r="Z593">
        <v>1</v>
      </c>
      <c r="AA593">
        <v>10094873.912</v>
      </c>
      <c r="AB593">
        <v>13259.3477396</v>
      </c>
      <c r="AC593">
        <v>714821.27182400005</v>
      </c>
      <c r="AD593">
        <v>874578.93523499998</v>
      </c>
      <c r="AE593" t="s">
        <v>5646</v>
      </c>
      <c r="AF593" t="s">
        <v>6998</v>
      </c>
      <c r="AG593" t="s">
        <v>4723</v>
      </c>
      <c r="AH593" t="str">
        <f t="shared" si="48"/>
        <v>04013501</v>
      </c>
      <c r="AJ593" t="s">
        <v>4723</v>
      </c>
      <c r="AK593" t="s">
        <v>9328</v>
      </c>
      <c r="AL593" t="s">
        <v>5646</v>
      </c>
    </row>
    <row r="594" spans="1:38" x14ac:dyDescent="0.25">
      <c r="A594">
        <v>275774</v>
      </c>
      <c r="B594">
        <v>0.50317900000000004</v>
      </c>
      <c r="C594" t="s">
        <v>2646</v>
      </c>
      <c r="D594" t="s">
        <v>4723</v>
      </c>
      <c r="E594" t="s">
        <v>4756</v>
      </c>
      <c r="F594" t="s">
        <v>1367</v>
      </c>
      <c r="G594" t="s">
        <v>2610</v>
      </c>
      <c r="H594" t="s">
        <v>2647</v>
      </c>
      <c r="I594" t="s">
        <v>4760</v>
      </c>
      <c r="J594">
        <v>1819</v>
      </c>
      <c r="K594" s="34" t="s">
        <v>9329</v>
      </c>
      <c r="M594" s="29" t="str">
        <f t="shared" si="45"/>
        <v>YES</v>
      </c>
      <c r="N594" s="9" t="str">
        <f t="shared" si="46"/>
        <v>NO</v>
      </c>
      <c r="O594" s="9">
        <f t="shared" si="47"/>
        <v>0.99657245634719649</v>
      </c>
      <c r="P594" s="9" t="str">
        <f t="shared" si="49"/>
        <v>YES</v>
      </c>
      <c r="Q594" s="9" t="s">
        <v>4658</v>
      </c>
      <c r="R594" s="30" t="s">
        <v>4658</v>
      </c>
      <c r="T594" t="s">
        <v>5647</v>
      </c>
      <c r="U594">
        <v>502</v>
      </c>
      <c r="V594" t="s">
        <v>5648</v>
      </c>
      <c r="W594">
        <v>2</v>
      </c>
      <c r="X594">
        <v>18</v>
      </c>
      <c r="Y594">
        <v>6</v>
      </c>
      <c r="Z594">
        <v>2</v>
      </c>
      <c r="AA594">
        <v>14076071.7841</v>
      </c>
      <c r="AB594">
        <v>15910.883505100001</v>
      </c>
      <c r="AC594">
        <v>736616.43147700001</v>
      </c>
      <c r="AD594">
        <v>885260.63996299997</v>
      </c>
      <c r="AE594" t="s">
        <v>5649</v>
      </c>
      <c r="AF594" t="s">
        <v>2646</v>
      </c>
      <c r="AG594" t="s">
        <v>4723</v>
      </c>
      <c r="AH594" t="str">
        <f t="shared" si="48"/>
        <v>04013502</v>
      </c>
      <c r="AJ594" t="s">
        <v>4723</v>
      </c>
      <c r="AK594" t="s">
        <v>9329</v>
      </c>
      <c r="AL594" t="s">
        <v>5649</v>
      </c>
    </row>
    <row r="595" spans="1:38" x14ac:dyDescent="0.25">
      <c r="A595">
        <v>312206</v>
      </c>
      <c r="B595">
        <v>0.60726800000000003</v>
      </c>
      <c r="C595" t="s">
        <v>7028</v>
      </c>
      <c r="D595" t="s">
        <v>4723</v>
      </c>
      <c r="E595" t="s">
        <v>4756</v>
      </c>
      <c r="F595" t="s">
        <v>1367</v>
      </c>
      <c r="G595" t="s">
        <v>4758</v>
      </c>
      <c r="H595" t="s">
        <v>7029</v>
      </c>
      <c r="I595" t="s">
        <v>4760</v>
      </c>
      <c r="J595">
        <v>1542</v>
      </c>
      <c r="K595" s="34" t="s">
        <v>9330</v>
      </c>
      <c r="M595" s="29" t="str">
        <f t="shared" si="45"/>
        <v>YES</v>
      </c>
      <c r="N595" s="9" t="str">
        <f t="shared" si="46"/>
        <v>NO</v>
      </c>
      <c r="O595" s="9">
        <f t="shared" si="47"/>
        <v>0.98917471492120823</v>
      </c>
      <c r="P595" s="9" t="str">
        <f t="shared" si="49"/>
        <v>YES</v>
      </c>
      <c r="Q595" s="9" t="s">
        <v>4658</v>
      </c>
      <c r="R595" s="30" t="s">
        <v>4658</v>
      </c>
      <c r="T595" t="s">
        <v>5650</v>
      </c>
      <c r="U595">
        <v>503</v>
      </c>
      <c r="V595" t="s">
        <v>3983</v>
      </c>
      <c r="W595">
        <v>1</v>
      </c>
      <c r="X595">
        <v>21</v>
      </c>
      <c r="Y595">
        <v>5</v>
      </c>
      <c r="Z595">
        <v>1</v>
      </c>
      <c r="AA595">
        <v>17114934.253600001</v>
      </c>
      <c r="AB595">
        <v>21452.637166</v>
      </c>
      <c r="AC595">
        <v>710970.21377399995</v>
      </c>
      <c r="AD595">
        <v>867098.20400400006</v>
      </c>
      <c r="AE595" t="s">
        <v>5651</v>
      </c>
      <c r="AF595" t="s">
        <v>7028</v>
      </c>
      <c r="AG595" t="s">
        <v>4723</v>
      </c>
      <c r="AH595" t="str">
        <f t="shared" si="48"/>
        <v>04013503</v>
      </c>
      <c r="AJ595" t="s">
        <v>4723</v>
      </c>
      <c r="AK595" t="s">
        <v>9330</v>
      </c>
      <c r="AL595" t="s">
        <v>5651</v>
      </c>
    </row>
    <row r="596" spans="1:38" x14ac:dyDescent="0.25">
      <c r="A596">
        <v>269143</v>
      </c>
      <c r="B596">
        <v>0.424701</v>
      </c>
      <c r="C596" t="s">
        <v>6984</v>
      </c>
      <c r="D596" t="s">
        <v>4723</v>
      </c>
      <c r="E596" t="s">
        <v>4756</v>
      </c>
      <c r="F596" t="s">
        <v>1367</v>
      </c>
      <c r="G596" t="s">
        <v>2610</v>
      </c>
      <c r="H596" t="s">
        <v>6985</v>
      </c>
      <c r="I596" t="s">
        <v>4760</v>
      </c>
      <c r="J596">
        <v>2636</v>
      </c>
      <c r="K596" s="34" t="s">
        <v>9331</v>
      </c>
      <c r="M596" s="29" t="str">
        <f t="shared" si="45"/>
        <v>YES</v>
      </c>
      <c r="N596" s="9" t="str">
        <f t="shared" si="46"/>
        <v>NO</v>
      </c>
      <c r="O596" s="9">
        <f t="shared" si="47"/>
        <v>1.0006378631278159</v>
      </c>
      <c r="P596" s="9" t="str">
        <f t="shared" si="49"/>
        <v>YES</v>
      </c>
      <c r="Q596" s="9" t="s">
        <v>4658</v>
      </c>
      <c r="R596" s="30" t="s">
        <v>4658</v>
      </c>
      <c r="T596" t="s">
        <v>5652</v>
      </c>
      <c r="U596">
        <v>504</v>
      </c>
      <c r="V596" t="s">
        <v>5653</v>
      </c>
      <c r="W596">
        <v>1</v>
      </c>
      <c r="X596">
        <v>21</v>
      </c>
      <c r="Y596">
        <v>5</v>
      </c>
      <c r="Z596">
        <v>1</v>
      </c>
      <c r="AA596">
        <v>11832436.883199999</v>
      </c>
      <c r="AB596">
        <v>15548.4599893</v>
      </c>
      <c r="AC596">
        <v>715434.36605199997</v>
      </c>
      <c r="AD596">
        <v>866678.720661</v>
      </c>
      <c r="AE596" t="s">
        <v>5654</v>
      </c>
      <c r="AF596" t="s">
        <v>6984</v>
      </c>
      <c r="AG596" t="s">
        <v>4723</v>
      </c>
      <c r="AH596" t="str">
        <f t="shared" si="48"/>
        <v>04013504</v>
      </c>
      <c r="AJ596" t="s">
        <v>4723</v>
      </c>
      <c r="AK596" t="s">
        <v>9331</v>
      </c>
      <c r="AL596" t="s">
        <v>5654</v>
      </c>
    </row>
    <row r="597" spans="1:38" x14ac:dyDescent="0.25">
      <c r="A597">
        <v>275639</v>
      </c>
      <c r="B597">
        <v>0.488788</v>
      </c>
      <c r="C597" t="s">
        <v>2676</v>
      </c>
      <c r="D597" t="s">
        <v>4723</v>
      </c>
      <c r="E597" t="s">
        <v>4756</v>
      </c>
      <c r="F597" t="s">
        <v>1367</v>
      </c>
      <c r="G597" t="s">
        <v>2610</v>
      </c>
      <c r="H597" t="s">
        <v>2677</v>
      </c>
      <c r="I597" t="s">
        <v>4760</v>
      </c>
      <c r="J597">
        <v>2183</v>
      </c>
      <c r="K597" s="34" t="s">
        <v>9332</v>
      </c>
      <c r="M597" s="29" t="str">
        <f t="shared" si="45"/>
        <v>YES</v>
      </c>
      <c r="N597" s="9" t="str">
        <f t="shared" si="46"/>
        <v>NO</v>
      </c>
      <c r="O597" s="9">
        <f t="shared" si="47"/>
        <v>0.94107232487846226</v>
      </c>
      <c r="P597" s="9" t="str">
        <f t="shared" si="49"/>
        <v>NO</v>
      </c>
      <c r="Q597" s="9" t="s">
        <v>4658</v>
      </c>
      <c r="R597" s="30" t="s">
        <v>4658</v>
      </c>
      <c r="T597" t="s">
        <v>5655</v>
      </c>
      <c r="U597">
        <v>505</v>
      </c>
      <c r="V597" t="s">
        <v>5656</v>
      </c>
      <c r="W597">
        <v>1</v>
      </c>
      <c r="X597">
        <v>21</v>
      </c>
      <c r="Y597">
        <v>5</v>
      </c>
      <c r="Z597">
        <v>1</v>
      </c>
      <c r="AA597">
        <v>14479893.860400001</v>
      </c>
      <c r="AB597">
        <v>17330.087951000001</v>
      </c>
      <c r="AC597">
        <v>708939.36115699995</v>
      </c>
      <c r="AD597">
        <v>861893.22314999998</v>
      </c>
      <c r="AE597" t="s">
        <v>5657</v>
      </c>
      <c r="AF597" t="s">
        <v>2676</v>
      </c>
      <c r="AG597" t="s">
        <v>4723</v>
      </c>
      <c r="AH597" t="str">
        <f t="shared" si="48"/>
        <v>04013505</v>
      </c>
      <c r="AJ597" t="s">
        <v>4723</v>
      </c>
      <c r="AK597" t="s">
        <v>9332</v>
      </c>
      <c r="AL597" t="s">
        <v>5657</v>
      </c>
    </row>
    <row r="598" spans="1:38" x14ac:dyDescent="0.25">
      <c r="A598">
        <v>263822</v>
      </c>
      <c r="B598">
        <v>0.64674900000000002</v>
      </c>
      <c r="C598" t="s">
        <v>7024</v>
      </c>
      <c r="D598" t="s">
        <v>4723</v>
      </c>
      <c r="E598" t="s">
        <v>4756</v>
      </c>
      <c r="F598" t="s">
        <v>1367</v>
      </c>
      <c r="G598" t="s">
        <v>2610</v>
      </c>
      <c r="H598" t="s">
        <v>7025</v>
      </c>
      <c r="I598" t="s">
        <v>4760</v>
      </c>
      <c r="J598">
        <v>3200</v>
      </c>
      <c r="K598" s="34" t="s">
        <v>9333</v>
      </c>
      <c r="M598" s="29" t="str">
        <f t="shared" si="45"/>
        <v>YES</v>
      </c>
      <c r="N598" s="9" t="str">
        <f t="shared" si="46"/>
        <v>NO</v>
      </c>
      <c r="O598" s="9">
        <f t="shared" si="47"/>
        <v>1.0011865106699356</v>
      </c>
      <c r="P598" s="9" t="str">
        <f t="shared" si="49"/>
        <v>YES</v>
      </c>
      <c r="Q598" s="9" t="s">
        <v>4658</v>
      </c>
      <c r="R598" s="30" t="s">
        <v>4658</v>
      </c>
      <c r="T598" t="s">
        <v>5658</v>
      </c>
      <c r="U598">
        <v>506</v>
      </c>
      <c r="V598" t="s">
        <v>2639</v>
      </c>
      <c r="W598">
        <v>1</v>
      </c>
      <c r="X598">
        <v>21</v>
      </c>
      <c r="Y598">
        <v>5</v>
      </c>
      <c r="Z598">
        <v>1</v>
      </c>
      <c r="AA598">
        <v>18008959.499000002</v>
      </c>
      <c r="AB598">
        <v>25626.377954799998</v>
      </c>
      <c r="AC598">
        <v>712981.29397100001</v>
      </c>
      <c r="AD598">
        <v>862437.88530600001</v>
      </c>
      <c r="AE598" t="s">
        <v>5659</v>
      </c>
      <c r="AF598" t="s">
        <v>7024</v>
      </c>
      <c r="AG598" t="s">
        <v>4723</v>
      </c>
      <c r="AH598" t="str">
        <f t="shared" si="48"/>
        <v>04013506</v>
      </c>
      <c r="AJ598" t="s">
        <v>4723</v>
      </c>
      <c r="AK598" t="s">
        <v>9333</v>
      </c>
      <c r="AL598" t="s">
        <v>5659</v>
      </c>
    </row>
    <row r="599" spans="1:38" x14ac:dyDescent="0.25">
      <c r="A599">
        <v>269106</v>
      </c>
      <c r="B599">
        <v>0.44911299999999998</v>
      </c>
      <c r="C599" t="s">
        <v>6980</v>
      </c>
      <c r="D599" t="s">
        <v>4723</v>
      </c>
      <c r="E599" t="s">
        <v>4756</v>
      </c>
      <c r="F599" t="s">
        <v>1367</v>
      </c>
      <c r="G599" t="s">
        <v>2610</v>
      </c>
      <c r="H599" t="s">
        <v>6981</v>
      </c>
      <c r="I599" t="s">
        <v>4760</v>
      </c>
      <c r="J599">
        <v>2717</v>
      </c>
      <c r="K599" s="34" t="s">
        <v>9334</v>
      </c>
      <c r="M599" s="29" t="str">
        <f t="shared" si="45"/>
        <v>YES</v>
      </c>
      <c r="N599" s="9" t="str">
        <f t="shared" si="46"/>
        <v>NO</v>
      </c>
      <c r="O599" s="9">
        <f t="shared" si="47"/>
        <v>1.000693129853002</v>
      </c>
      <c r="P599" s="9" t="str">
        <f t="shared" si="49"/>
        <v>YES</v>
      </c>
      <c r="Q599" s="9" t="s">
        <v>4658</v>
      </c>
      <c r="R599" s="30" t="s">
        <v>4658</v>
      </c>
      <c r="T599" t="s">
        <v>5660</v>
      </c>
      <c r="U599">
        <v>507</v>
      </c>
      <c r="V599" t="s">
        <v>4009</v>
      </c>
      <c r="W599">
        <v>1</v>
      </c>
      <c r="X599">
        <v>21</v>
      </c>
      <c r="Y599">
        <v>5</v>
      </c>
      <c r="Z599">
        <v>1</v>
      </c>
      <c r="AA599">
        <v>12511879.502</v>
      </c>
      <c r="AB599">
        <v>25658.410599999999</v>
      </c>
      <c r="AC599">
        <v>715623.725033</v>
      </c>
      <c r="AD599">
        <v>862306.24087400001</v>
      </c>
      <c r="AE599" t="s">
        <v>5661</v>
      </c>
      <c r="AF599" t="s">
        <v>6980</v>
      </c>
      <c r="AG599" t="s">
        <v>4723</v>
      </c>
      <c r="AH599" t="str">
        <f t="shared" si="48"/>
        <v>04013507</v>
      </c>
      <c r="AJ599" t="s">
        <v>4723</v>
      </c>
      <c r="AK599" t="s">
        <v>9334</v>
      </c>
      <c r="AL599" t="s">
        <v>5661</v>
      </c>
    </row>
    <row r="600" spans="1:38" x14ac:dyDescent="0.25">
      <c r="A600">
        <v>275599</v>
      </c>
      <c r="B600">
        <v>0.37126999999999999</v>
      </c>
      <c r="C600" t="s">
        <v>6992</v>
      </c>
      <c r="D600" t="s">
        <v>4723</v>
      </c>
      <c r="E600" t="s">
        <v>4756</v>
      </c>
      <c r="F600" t="s">
        <v>1367</v>
      </c>
      <c r="G600" t="s">
        <v>4758</v>
      </c>
      <c r="H600" t="s">
        <v>6993</v>
      </c>
      <c r="I600" t="s">
        <v>4760</v>
      </c>
      <c r="J600">
        <v>1687</v>
      </c>
      <c r="K600" s="34" t="s">
        <v>9335</v>
      </c>
      <c r="M600" s="29" t="str">
        <f t="shared" si="45"/>
        <v>YES</v>
      </c>
      <c r="N600" s="9" t="str">
        <f t="shared" si="46"/>
        <v>NO</v>
      </c>
      <c r="O600" s="9">
        <f t="shared" si="47"/>
        <v>1.0035925464652491</v>
      </c>
      <c r="P600" s="9" t="str">
        <f t="shared" si="49"/>
        <v>YES</v>
      </c>
      <c r="Q600" s="9" t="s">
        <v>4658</v>
      </c>
      <c r="R600" s="30" t="s">
        <v>4658</v>
      </c>
      <c r="T600" t="s">
        <v>5662</v>
      </c>
      <c r="U600">
        <v>508</v>
      </c>
      <c r="V600" t="s">
        <v>3371</v>
      </c>
      <c r="W600">
        <v>1</v>
      </c>
      <c r="X600">
        <v>21</v>
      </c>
      <c r="Y600">
        <v>5</v>
      </c>
      <c r="Z600">
        <v>1</v>
      </c>
      <c r="AA600">
        <v>10313362.3346</v>
      </c>
      <c r="AB600">
        <v>14534.191906800001</v>
      </c>
      <c r="AC600">
        <v>721407.96199800004</v>
      </c>
      <c r="AD600">
        <v>863245.73087500001</v>
      </c>
      <c r="AE600" t="s">
        <v>5663</v>
      </c>
      <c r="AF600" t="s">
        <v>6992</v>
      </c>
      <c r="AG600" t="s">
        <v>4723</v>
      </c>
      <c r="AH600" t="str">
        <f t="shared" si="48"/>
        <v>04013508</v>
      </c>
      <c r="AJ600" t="s">
        <v>4723</v>
      </c>
      <c r="AK600" t="s">
        <v>9335</v>
      </c>
      <c r="AL600" t="s">
        <v>5663</v>
      </c>
    </row>
    <row r="601" spans="1:38" x14ac:dyDescent="0.25">
      <c r="A601">
        <v>275717</v>
      </c>
      <c r="B601">
        <v>0.36357600000000001</v>
      </c>
      <c r="C601" t="s">
        <v>6986</v>
      </c>
      <c r="D601" t="s">
        <v>4723</v>
      </c>
      <c r="E601" t="s">
        <v>4756</v>
      </c>
      <c r="F601" t="s">
        <v>1367</v>
      </c>
      <c r="G601" t="s">
        <v>2610</v>
      </c>
      <c r="H601" t="s">
        <v>6987</v>
      </c>
      <c r="I601" t="s">
        <v>4760</v>
      </c>
      <c r="J601">
        <v>2417</v>
      </c>
      <c r="K601" s="34" t="s">
        <v>9336</v>
      </c>
      <c r="M601" s="29" t="str">
        <f t="shared" si="45"/>
        <v>YES</v>
      </c>
      <c r="N601" s="9" t="str">
        <f t="shared" si="46"/>
        <v>NO</v>
      </c>
      <c r="O601" s="9">
        <f t="shared" si="47"/>
        <v>1.0007962413005904</v>
      </c>
      <c r="P601" s="9" t="str">
        <f t="shared" si="49"/>
        <v>YES</v>
      </c>
      <c r="Q601" s="9" t="s">
        <v>4658</v>
      </c>
      <c r="R601" s="30" t="s">
        <v>4658</v>
      </c>
      <c r="T601" t="s">
        <v>5664</v>
      </c>
      <c r="U601">
        <v>509</v>
      </c>
      <c r="V601" t="s">
        <v>5665</v>
      </c>
      <c r="W601">
        <v>1</v>
      </c>
      <c r="X601">
        <v>21</v>
      </c>
      <c r="Y601">
        <v>5</v>
      </c>
      <c r="Z601">
        <v>1</v>
      </c>
      <c r="AA601">
        <v>10127852.943600001</v>
      </c>
      <c r="AB601">
        <v>13971.0800179</v>
      </c>
      <c r="AC601">
        <v>718308.07599399996</v>
      </c>
      <c r="AD601">
        <v>864153.60727799998</v>
      </c>
      <c r="AE601" t="s">
        <v>5666</v>
      </c>
      <c r="AF601" t="s">
        <v>6986</v>
      </c>
      <c r="AG601" t="s">
        <v>4723</v>
      </c>
      <c r="AH601" t="str">
        <f t="shared" si="48"/>
        <v>04013509</v>
      </c>
      <c r="AJ601" t="s">
        <v>4723</v>
      </c>
      <c r="AK601" t="s">
        <v>9336</v>
      </c>
      <c r="AL601" t="s">
        <v>5666</v>
      </c>
    </row>
    <row r="602" spans="1:38" x14ac:dyDescent="0.25">
      <c r="A602">
        <v>275659</v>
      </c>
      <c r="B602">
        <v>73.750388000000001</v>
      </c>
      <c r="C602" t="s">
        <v>2887</v>
      </c>
      <c r="D602" t="s">
        <v>4723</v>
      </c>
      <c r="E602" t="s">
        <v>4756</v>
      </c>
      <c r="F602" t="s">
        <v>6297</v>
      </c>
      <c r="G602" t="s">
        <v>4758</v>
      </c>
      <c r="H602" t="s">
        <v>2888</v>
      </c>
      <c r="I602" t="s">
        <v>4760</v>
      </c>
      <c r="J602">
        <v>4933</v>
      </c>
      <c r="K602" s="34" t="s">
        <v>9337</v>
      </c>
      <c r="M602" s="29" t="str">
        <f t="shared" si="45"/>
        <v>YES</v>
      </c>
      <c r="N602" s="9" t="str">
        <f t="shared" si="46"/>
        <v>YES</v>
      </c>
      <c r="O602" s="9">
        <f t="shared" si="47"/>
        <v>0.99496633563095849</v>
      </c>
      <c r="P602" s="9" t="str">
        <f t="shared" si="49"/>
        <v>YES</v>
      </c>
      <c r="Q602" s="9" t="s">
        <v>4658</v>
      </c>
      <c r="R602" s="30" t="s">
        <v>4658</v>
      </c>
      <c r="T602" t="s">
        <v>7540</v>
      </c>
      <c r="U602">
        <v>51</v>
      </c>
      <c r="V602" t="s">
        <v>2888</v>
      </c>
      <c r="W602">
        <v>4</v>
      </c>
      <c r="X602">
        <v>4</v>
      </c>
      <c r="Y602">
        <v>3</v>
      </c>
      <c r="Z602">
        <v>4</v>
      </c>
      <c r="AA602">
        <v>2066444605.4000001</v>
      </c>
      <c r="AB602">
        <v>287123.72650799999</v>
      </c>
      <c r="AC602">
        <v>617589.14432900003</v>
      </c>
      <c r="AD602">
        <v>1055749.37668</v>
      </c>
      <c r="AE602" t="s">
        <v>7541</v>
      </c>
      <c r="AF602" t="s">
        <v>2887</v>
      </c>
      <c r="AG602" t="s">
        <v>4723</v>
      </c>
      <c r="AH602" t="str">
        <f t="shared" si="48"/>
        <v>0401351</v>
      </c>
      <c r="AJ602" t="s">
        <v>4723</v>
      </c>
      <c r="AK602" t="s">
        <v>9337</v>
      </c>
      <c r="AL602" t="s">
        <v>7541</v>
      </c>
    </row>
    <row r="603" spans="1:38" x14ac:dyDescent="0.25">
      <c r="A603">
        <v>1239873</v>
      </c>
      <c r="B603">
        <v>0.258268</v>
      </c>
      <c r="C603" t="s">
        <v>3980</v>
      </c>
      <c r="D603" t="s">
        <v>4723</v>
      </c>
      <c r="E603" t="s">
        <v>4756</v>
      </c>
      <c r="F603" t="s">
        <v>1367</v>
      </c>
      <c r="G603" t="s">
        <v>2610</v>
      </c>
      <c r="H603" t="s">
        <v>3981</v>
      </c>
      <c r="I603" t="s">
        <v>4760</v>
      </c>
      <c r="J603">
        <v>2593</v>
      </c>
      <c r="K603" s="34" t="s">
        <v>9338</v>
      </c>
      <c r="M603" s="29" t="str">
        <f t="shared" si="45"/>
        <v>YES</v>
      </c>
      <c r="N603" s="9" t="str">
        <f t="shared" si="46"/>
        <v>NO</v>
      </c>
      <c r="O603" s="9">
        <f t="shared" si="47"/>
        <v>1.0254314541129828</v>
      </c>
      <c r="P603" s="9" t="str">
        <f t="shared" si="49"/>
        <v>YES</v>
      </c>
      <c r="Q603" s="9" t="s">
        <v>4658</v>
      </c>
      <c r="R603" s="30" t="s">
        <v>4658</v>
      </c>
      <c r="T603" t="s">
        <v>5667</v>
      </c>
      <c r="U603">
        <v>510</v>
      </c>
      <c r="V603" t="s">
        <v>5668</v>
      </c>
      <c r="W603">
        <v>2</v>
      </c>
      <c r="X603">
        <v>19</v>
      </c>
      <c r="Y603">
        <v>6</v>
      </c>
      <c r="Z603">
        <v>2</v>
      </c>
      <c r="AA603">
        <v>7021530.8710500002</v>
      </c>
      <c r="AB603">
        <v>13143.8985082</v>
      </c>
      <c r="AC603">
        <v>740334.26771100005</v>
      </c>
      <c r="AD603">
        <v>877395.79471699998</v>
      </c>
      <c r="AE603" t="s">
        <v>5669</v>
      </c>
      <c r="AF603" t="s">
        <v>3980</v>
      </c>
      <c r="AG603" t="s">
        <v>4723</v>
      </c>
      <c r="AH603" t="str">
        <f t="shared" si="48"/>
        <v>04013510</v>
      </c>
      <c r="AJ603" t="s">
        <v>4723</v>
      </c>
      <c r="AK603" t="s">
        <v>9338</v>
      </c>
      <c r="AL603" t="s">
        <v>5669</v>
      </c>
    </row>
    <row r="604" spans="1:38" x14ac:dyDescent="0.25">
      <c r="A604">
        <v>296398</v>
      </c>
      <c r="B604">
        <v>2.5406230000000001</v>
      </c>
      <c r="C604" t="s">
        <v>3570</v>
      </c>
      <c r="D604" t="s">
        <v>4723</v>
      </c>
      <c r="E604" t="s">
        <v>4756</v>
      </c>
      <c r="F604" t="s">
        <v>4758</v>
      </c>
      <c r="G604" t="s">
        <v>4758</v>
      </c>
      <c r="H604" t="s">
        <v>3571</v>
      </c>
      <c r="I604" t="s">
        <v>4760</v>
      </c>
      <c r="J604">
        <v>3418</v>
      </c>
      <c r="K604" s="34" t="s">
        <v>9339</v>
      </c>
      <c r="M604" s="29" t="str">
        <f t="shared" si="45"/>
        <v>NO</v>
      </c>
      <c r="N604" s="9" t="str">
        <f t="shared" si="46"/>
        <v>YES</v>
      </c>
      <c r="O604" s="9">
        <f t="shared" si="47"/>
        <v>0.96479724776790987</v>
      </c>
      <c r="P604" s="9" t="str">
        <f t="shared" si="49"/>
        <v>NO</v>
      </c>
      <c r="Q604" s="9" t="s">
        <v>4658</v>
      </c>
      <c r="R604" s="30" t="s">
        <v>4658</v>
      </c>
      <c r="T604" t="s">
        <v>5670</v>
      </c>
      <c r="U604">
        <v>511</v>
      </c>
      <c r="V604" t="s">
        <v>3571</v>
      </c>
      <c r="W604">
        <v>1</v>
      </c>
      <c r="X604">
        <v>20</v>
      </c>
      <c r="Y604">
        <v>5</v>
      </c>
      <c r="Z604">
        <v>1</v>
      </c>
      <c r="AA604">
        <v>73412838.196899995</v>
      </c>
      <c r="AB604">
        <v>41437.966547399999</v>
      </c>
      <c r="AC604">
        <v>638304.56399900001</v>
      </c>
      <c r="AD604">
        <v>836086.15706600004</v>
      </c>
      <c r="AE604" t="s">
        <v>5671</v>
      </c>
      <c r="AF604" t="s">
        <v>8176</v>
      </c>
      <c r="AG604" t="s">
        <v>4723</v>
      </c>
      <c r="AH604" t="str">
        <f t="shared" si="48"/>
        <v>04013511</v>
      </c>
      <c r="AJ604" t="s">
        <v>4723</v>
      </c>
      <c r="AK604" t="s">
        <v>9339</v>
      </c>
      <c r="AL604" t="s">
        <v>5671</v>
      </c>
    </row>
    <row r="605" spans="1:38" x14ac:dyDescent="0.25">
      <c r="A605">
        <v>190008</v>
      </c>
      <c r="B605">
        <v>0.50302400000000003</v>
      </c>
      <c r="C605" t="s">
        <v>2630</v>
      </c>
      <c r="D605" t="s">
        <v>4723</v>
      </c>
      <c r="E605" t="s">
        <v>4756</v>
      </c>
      <c r="F605" t="s">
        <v>1367</v>
      </c>
      <c r="G605" t="s">
        <v>2610</v>
      </c>
      <c r="H605" t="s">
        <v>2631</v>
      </c>
      <c r="I605" t="s">
        <v>4760</v>
      </c>
      <c r="J605">
        <v>3487</v>
      </c>
      <c r="K605" s="34" t="s">
        <v>9340</v>
      </c>
      <c r="M605" s="29" t="str">
        <f t="shared" si="45"/>
        <v>YES</v>
      </c>
      <c r="N605" s="9" t="str">
        <f t="shared" si="46"/>
        <v>NO</v>
      </c>
      <c r="O605" s="9">
        <f t="shared" si="47"/>
        <v>1.0036635606316173</v>
      </c>
      <c r="P605" s="9" t="str">
        <f t="shared" si="49"/>
        <v>YES</v>
      </c>
      <c r="Q605" s="9" t="s">
        <v>4658</v>
      </c>
      <c r="R605" s="30" t="s">
        <v>4658</v>
      </c>
      <c r="T605" t="s">
        <v>5672</v>
      </c>
      <c r="U605">
        <v>512</v>
      </c>
      <c r="V605" t="s">
        <v>5673</v>
      </c>
      <c r="W605">
        <v>2</v>
      </c>
      <c r="X605">
        <v>18</v>
      </c>
      <c r="Y605">
        <v>6</v>
      </c>
      <c r="Z605">
        <v>2</v>
      </c>
      <c r="AA605">
        <v>13972315.8553</v>
      </c>
      <c r="AB605">
        <v>15907.440072900001</v>
      </c>
      <c r="AC605">
        <v>732651.16057599999</v>
      </c>
      <c r="AD605">
        <v>883850.51813800004</v>
      </c>
      <c r="AE605" t="s">
        <v>5674</v>
      </c>
      <c r="AF605" t="s">
        <v>2630</v>
      </c>
      <c r="AG605" t="s">
        <v>4723</v>
      </c>
      <c r="AH605" t="str">
        <f t="shared" si="48"/>
        <v>04013512</v>
      </c>
      <c r="AJ605" t="s">
        <v>4723</v>
      </c>
      <c r="AK605" t="s">
        <v>9340</v>
      </c>
      <c r="AL605" t="s">
        <v>5674</v>
      </c>
    </row>
    <row r="606" spans="1:38" x14ac:dyDescent="0.25">
      <c r="A606">
        <v>289621</v>
      </c>
      <c r="B606">
        <v>0.61344399999999999</v>
      </c>
      <c r="C606" t="s">
        <v>7000</v>
      </c>
      <c r="D606" t="s">
        <v>4723</v>
      </c>
      <c r="E606" t="s">
        <v>4756</v>
      </c>
      <c r="F606" t="s">
        <v>1367</v>
      </c>
      <c r="G606" t="s">
        <v>2610</v>
      </c>
      <c r="H606" t="s">
        <v>7001</v>
      </c>
      <c r="I606" t="s">
        <v>4760</v>
      </c>
      <c r="J606">
        <v>4550</v>
      </c>
      <c r="K606" s="34" t="s">
        <v>9341</v>
      </c>
      <c r="M606" s="29" t="str">
        <f t="shared" si="45"/>
        <v>YES</v>
      </c>
      <c r="N606" s="9" t="str">
        <f t="shared" si="46"/>
        <v>NO</v>
      </c>
      <c r="O606" s="9">
        <f t="shared" si="47"/>
        <v>1.0032076703957273</v>
      </c>
      <c r="P606" s="9" t="str">
        <f t="shared" si="49"/>
        <v>YES</v>
      </c>
      <c r="Q606" s="9" t="s">
        <v>4658</v>
      </c>
      <c r="R606" s="30" t="s">
        <v>4658</v>
      </c>
      <c r="T606" t="s">
        <v>5675</v>
      </c>
      <c r="U606">
        <v>513</v>
      </c>
      <c r="V606" t="s">
        <v>5676</v>
      </c>
      <c r="W606">
        <v>1</v>
      </c>
      <c r="X606">
        <v>18</v>
      </c>
      <c r="Y606">
        <v>5</v>
      </c>
      <c r="Z606">
        <v>1</v>
      </c>
      <c r="AA606">
        <v>17047155.553399999</v>
      </c>
      <c r="AB606">
        <v>18517.978700600001</v>
      </c>
      <c r="AC606">
        <v>719131.52726500004</v>
      </c>
      <c r="AD606">
        <v>875581.90840800002</v>
      </c>
      <c r="AE606" t="s">
        <v>5677</v>
      </c>
      <c r="AF606" t="s">
        <v>7000</v>
      </c>
      <c r="AG606" t="s">
        <v>4723</v>
      </c>
      <c r="AH606" t="str">
        <f t="shared" si="48"/>
        <v>04013513</v>
      </c>
      <c r="AJ606" t="s">
        <v>4723</v>
      </c>
      <c r="AK606" t="s">
        <v>9341</v>
      </c>
      <c r="AL606" t="s">
        <v>5677</v>
      </c>
    </row>
    <row r="607" spans="1:38" x14ac:dyDescent="0.25">
      <c r="A607">
        <v>275794</v>
      </c>
      <c r="B607">
        <v>1.490362</v>
      </c>
      <c r="C607" t="s">
        <v>7014</v>
      </c>
      <c r="D607" t="s">
        <v>4723</v>
      </c>
      <c r="E607" t="s">
        <v>4756</v>
      </c>
      <c r="F607" t="s">
        <v>1367</v>
      </c>
      <c r="G607" t="s">
        <v>2610</v>
      </c>
      <c r="H607" t="s">
        <v>7015</v>
      </c>
      <c r="I607" t="s">
        <v>4760</v>
      </c>
      <c r="J607">
        <v>4799</v>
      </c>
      <c r="K607" s="34" t="s">
        <v>9342</v>
      </c>
      <c r="M607" s="29" t="str">
        <f t="shared" si="45"/>
        <v>YES</v>
      </c>
      <c r="N607" s="9" t="str">
        <f t="shared" si="46"/>
        <v>NO</v>
      </c>
      <c r="O607" s="9">
        <f t="shared" si="47"/>
        <v>0.99707008400564512</v>
      </c>
      <c r="P607" s="9" t="str">
        <f t="shared" si="49"/>
        <v>YES</v>
      </c>
      <c r="Q607" s="9" t="s">
        <v>4658</v>
      </c>
      <c r="R607" s="30" t="s">
        <v>4658</v>
      </c>
      <c r="T607" t="s">
        <v>5678</v>
      </c>
      <c r="U607">
        <v>514</v>
      </c>
      <c r="V607" t="s">
        <v>5679</v>
      </c>
      <c r="W607">
        <v>2</v>
      </c>
      <c r="X607">
        <v>18</v>
      </c>
      <c r="Y607">
        <v>6</v>
      </c>
      <c r="Z607">
        <v>2</v>
      </c>
      <c r="AA607">
        <v>41671000.511699997</v>
      </c>
      <c r="AB607">
        <v>26122.7815873</v>
      </c>
      <c r="AC607">
        <v>729904.63849299995</v>
      </c>
      <c r="AD607">
        <v>868023.600187</v>
      </c>
      <c r="AE607" t="s">
        <v>5680</v>
      </c>
      <c r="AF607" t="s">
        <v>7014</v>
      </c>
      <c r="AG607" t="s">
        <v>4723</v>
      </c>
      <c r="AH607" t="str">
        <f t="shared" si="48"/>
        <v>04013514</v>
      </c>
      <c r="AJ607" t="s">
        <v>4723</v>
      </c>
      <c r="AK607" t="s">
        <v>9342</v>
      </c>
      <c r="AL607" t="s">
        <v>5680</v>
      </c>
    </row>
    <row r="608" spans="1:38" x14ac:dyDescent="0.25">
      <c r="A608">
        <v>275936</v>
      </c>
      <c r="B608">
        <v>0.72804800000000003</v>
      </c>
      <c r="C608" t="s">
        <v>7006</v>
      </c>
      <c r="D608" t="s">
        <v>4723</v>
      </c>
      <c r="E608" t="s">
        <v>4756</v>
      </c>
      <c r="F608" t="s">
        <v>1367</v>
      </c>
      <c r="G608" t="s">
        <v>2610</v>
      </c>
      <c r="H608" t="s">
        <v>7007</v>
      </c>
      <c r="I608" t="s">
        <v>4760</v>
      </c>
      <c r="J608">
        <v>5479</v>
      </c>
      <c r="K608" s="34" t="s">
        <v>9343</v>
      </c>
      <c r="M608" s="29" t="str">
        <f t="shared" si="45"/>
        <v>YES</v>
      </c>
      <c r="N608" s="9" t="str">
        <f t="shared" si="46"/>
        <v>NO</v>
      </c>
      <c r="O608" s="9">
        <f t="shared" si="47"/>
        <v>0.99830204019362034</v>
      </c>
      <c r="P608" s="9" t="str">
        <f t="shared" si="49"/>
        <v>YES</v>
      </c>
      <c r="Q608" s="9" t="s">
        <v>4658</v>
      </c>
      <c r="R608" s="30" t="s">
        <v>4658</v>
      </c>
      <c r="T608" t="s">
        <v>5681</v>
      </c>
      <c r="U608">
        <v>515</v>
      </c>
      <c r="V608" t="s">
        <v>5682</v>
      </c>
      <c r="W608">
        <v>1</v>
      </c>
      <c r="X608">
        <v>18</v>
      </c>
      <c r="Y608">
        <v>5</v>
      </c>
      <c r="Z608">
        <v>1</v>
      </c>
      <c r="AA608">
        <v>20331335.153099999</v>
      </c>
      <c r="AB608">
        <v>20946.3548161</v>
      </c>
      <c r="AC608">
        <v>722118.70765400003</v>
      </c>
      <c r="AD608">
        <v>877212.70437199995</v>
      </c>
      <c r="AE608" t="s">
        <v>5683</v>
      </c>
      <c r="AF608" t="s">
        <v>7006</v>
      </c>
      <c r="AG608" t="s">
        <v>4723</v>
      </c>
      <c r="AH608" t="str">
        <f t="shared" si="48"/>
        <v>04013515</v>
      </c>
      <c r="AJ608" t="s">
        <v>4723</v>
      </c>
      <c r="AK608" t="s">
        <v>9343</v>
      </c>
      <c r="AL608" t="s">
        <v>5683</v>
      </c>
    </row>
    <row r="609" spans="1:38" x14ac:dyDescent="0.25">
      <c r="A609">
        <v>275852</v>
      </c>
      <c r="B609">
        <v>0.56337400000000004</v>
      </c>
      <c r="C609" t="s">
        <v>7044</v>
      </c>
      <c r="D609" t="s">
        <v>4723</v>
      </c>
      <c r="E609" t="s">
        <v>4756</v>
      </c>
      <c r="F609" t="s">
        <v>1367</v>
      </c>
      <c r="G609" t="s">
        <v>2610</v>
      </c>
      <c r="H609" t="s">
        <v>7045</v>
      </c>
      <c r="I609" t="s">
        <v>4760</v>
      </c>
      <c r="J609">
        <v>4244</v>
      </c>
      <c r="K609" s="34" t="s">
        <v>9344</v>
      </c>
      <c r="M609" s="29" t="str">
        <f t="shared" si="45"/>
        <v>YES</v>
      </c>
      <c r="N609" s="9" t="str">
        <f t="shared" si="46"/>
        <v>NO</v>
      </c>
      <c r="O609" s="9">
        <f t="shared" si="47"/>
        <v>0.99582494163042767</v>
      </c>
      <c r="P609" s="9" t="str">
        <f t="shared" si="49"/>
        <v>YES</v>
      </c>
      <c r="Q609" s="9" t="s">
        <v>4658</v>
      </c>
      <c r="R609" s="30" t="s">
        <v>4658</v>
      </c>
      <c r="T609" t="s">
        <v>5684</v>
      </c>
      <c r="U609">
        <v>516</v>
      </c>
      <c r="V609" t="s">
        <v>5685</v>
      </c>
      <c r="W609">
        <v>1</v>
      </c>
      <c r="X609">
        <v>18</v>
      </c>
      <c r="Y609">
        <v>5</v>
      </c>
      <c r="Z609">
        <v>1</v>
      </c>
      <c r="AA609">
        <v>15771813.965500001</v>
      </c>
      <c r="AB609">
        <v>17054.5056926</v>
      </c>
      <c r="AC609">
        <v>711146.73178999999</v>
      </c>
      <c r="AD609">
        <v>877864.18433600001</v>
      </c>
      <c r="AE609" t="s">
        <v>5686</v>
      </c>
      <c r="AF609" t="s">
        <v>7044</v>
      </c>
      <c r="AG609" t="s">
        <v>4723</v>
      </c>
      <c r="AH609" t="str">
        <f t="shared" si="48"/>
        <v>04013516</v>
      </c>
      <c r="AJ609" t="s">
        <v>4723</v>
      </c>
      <c r="AK609" t="s">
        <v>9344</v>
      </c>
      <c r="AL609" t="s">
        <v>5686</v>
      </c>
    </row>
    <row r="610" spans="1:38" x14ac:dyDescent="0.25">
      <c r="A610">
        <v>269299</v>
      </c>
      <c r="B610">
        <v>0.56929399999999997</v>
      </c>
      <c r="C610" t="s">
        <v>7004</v>
      </c>
      <c r="D610" t="s">
        <v>4723</v>
      </c>
      <c r="E610" t="s">
        <v>4756</v>
      </c>
      <c r="F610" t="s">
        <v>1367</v>
      </c>
      <c r="G610" t="s">
        <v>2610</v>
      </c>
      <c r="H610" t="s">
        <v>7005</v>
      </c>
      <c r="I610" t="s">
        <v>4760</v>
      </c>
      <c r="J610">
        <v>5357</v>
      </c>
      <c r="K610" s="34" t="s">
        <v>9345</v>
      </c>
      <c r="M610" s="29" t="str">
        <f t="shared" si="45"/>
        <v>YES</v>
      </c>
      <c r="N610" s="9" t="str">
        <f t="shared" si="46"/>
        <v>NO</v>
      </c>
      <c r="O610" s="9">
        <f t="shared" si="47"/>
        <v>1.0007261833236862</v>
      </c>
      <c r="P610" s="9" t="str">
        <f t="shared" si="49"/>
        <v>YES</v>
      </c>
      <c r="Q610" s="9" t="s">
        <v>4658</v>
      </c>
      <c r="R610" s="30" t="s">
        <v>4658</v>
      </c>
      <c r="T610" t="s">
        <v>5687</v>
      </c>
      <c r="U610">
        <v>517</v>
      </c>
      <c r="V610" t="s">
        <v>5688</v>
      </c>
      <c r="W610">
        <v>1</v>
      </c>
      <c r="X610">
        <v>18</v>
      </c>
      <c r="Y610">
        <v>5</v>
      </c>
      <c r="Z610">
        <v>1</v>
      </c>
      <c r="AA610">
        <v>15859488.953199999</v>
      </c>
      <c r="AB610">
        <v>21198.777494499998</v>
      </c>
      <c r="AC610">
        <v>720028.44647900003</v>
      </c>
      <c r="AD610">
        <v>872161.15058599995</v>
      </c>
      <c r="AE610" t="s">
        <v>5689</v>
      </c>
      <c r="AF610" t="s">
        <v>7004</v>
      </c>
      <c r="AG610" t="s">
        <v>4723</v>
      </c>
      <c r="AH610" t="str">
        <f t="shared" si="48"/>
        <v>04013517</v>
      </c>
      <c r="AJ610" t="s">
        <v>4723</v>
      </c>
      <c r="AK610" t="s">
        <v>9345</v>
      </c>
      <c r="AL610" t="s">
        <v>5689</v>
      </c>
    </row>
    <row r="611" spans="1:38" x14ac:dyDescent="0.25">
      <c r="A611">
        <v>275832</v>
      </c>
      <c r="B611">
        <v>0.325548</v>
      </c>
      <c r="C611" t="s">
        <v>4000</v>
      </c>
      <c r="D611" t="s">
        <v>4723</v>
      </c>
      <c r="E611" t="s">
        <v>4756</v>
      </c>
      <c r="F611" t="s">
        <v>1367</v>
      </c>
      <c r="G611" t="s">
        <v>2610</v>
      </c>
      <c r="H611" t="s">
        <v>4001</v>
      </c>
      <c r="I611" t="s">
        <v>4760</v>
      </c>
      <c r="J611">
        <v>2940</v>
      </c>
      <c r="K611" s="34" t="s">
        <v>9346</v>
      </c>
      <c r="M611" s="29" t="str">
        <f t="shared" si="45"/>
        <v>YES</v>
      </c>
      <c r="N611" s="9" t="str">
        <f t="shared" si="46"/>
        <v>NO</v>
      </c>
      <c r="O611" s="9">
        <f t="shared" si="47"/>
        <v>1.000921350512566</v>
      </c>
      <c r="P611" s="9" t="str">
        <f t="shared" si="49"/>
        <v>YES</v>
      </c>
      <c r="Q611" s="9" t="s">
        <v>4658</v>
      </c>
      <c r="R611" s="30" t="s">
        <v>4658</v>
      </c>
      <c r="T611" t="s">
        <v>5690</v>
      </c>
      <c r="U611">
        <v>518</v>
      </c>
      <c r="V611" t="s">
        <v>5691</v>
      </c>
      <c r="W611">
        <v>2</v>
      </c>
      <c r="X611">
        <v>18</v>
      </c>
      <c r="Y611">
        <v>6</v>
      </c>
      <c r="Z611">
        <v>2</v>
      </c>
      <c r="AA611">
        <v>9067403.1066999994</v>
      </c>
      <c r="AB611">
        <v>12581.6842729</v>
      </c>
      <c r="AC611">
        <v>729986.820435</v>
      </c>
      <c r="AD611">
        <v>872360.779553</v>
      </c>
      <c r="AE611" t="s">
        <v>5692</v>
      </c>
      <c r="AF611" t="s">
        <v>4000</v>
      </c>
      <c r="AG611" t="s">
        <v>4723</v>
      </c>
      <c r="AH611" t="str">
        <f t="shared" si="48"/>
        <v>04013518</v>
      </c>
      <c r="AJ611" t="s">
        <v>4723</v>
      </c>
      <c r="AK611" t="s">
        <v>9346</v>
      </c>
      <c r="AL611" t="s">
        <v>5692</v>
      </c>
    </row>
    <row r="612" spans="1:38" x14ac:dyDescent="0.25">
      <c r="A612">
        <v>282028</v>
      </c>
      <c r="B612">
        <v>0.70875200000000005</v>
      </c>
      <c r="C612" t="s">
        <v>2441</v>
      </c>
      <c r="D612" t="s">
        <v>4723</v>
      </c>
      <c r="E612" t="s">
        <v>4756</v>
      </c>
      <c r="F612" t="s">
        <v>1367</v>
      </c>
      <c r="G612" t="s">
        <v>4758</v>
      </c>
      <c r="H612" t="s">
        <v>2442</v>
      </c>
      <c r="I612" t="s">
        <v>4760</v>
      </c>
      <c r="J612">
        <v>1752</v>
      </c>
      <c r="K612" s="34" t="s">
        <v>9347</v>
      </c>
      <c r="M612" s="29" t="str">
        <f t="shared" si="45"/>
        <v>NO</v>
      </c>
      <c r="N612" s="9" t="str">
        <f t="shared" si="46"/>
        <v>YES</v>
      </c>
      <c r="O612" s="9">
        <f t="shared" si="47"/>
        <v>1.0279688749258424</v>
      </c>
      <c r="P612" s="9" t="str">
        <f t="shared" si="49"/>
        <v>YES</v>
      </c>
      <c r="Q612" s="9" t="s">
        <v>4658</v>
      </c>
      <c r="R612" s="30" t="s">
        <v>4658</v>
      </c>
      <c r="T612" t="s">
        <v>5693</v>
      </c>
      <c r="U612">
        <v>519</v>
      </c>
      <c r="V612" t="s">
        <v>2442</v>
      </c>
      <c r="W612">
        <v>4</v>
      </c>
      <c r="X612">
        <v>12</v>
      </c>
      <c r="Y612">
        <v>2</v>
      </c>
      <c r="Z612">
        <v>4</v>
      </c>
      <c r="AA612">
        <v>19221274.3389</v>
      </c>
      <c r="AB612">
        <v>29778.704285600001</v>
      </c>
      <c r="AC612">
        <v>575338.01758800005</v>
      </c>
      <c r="AD612">
        <v>958943.52290400001</v>
      </c>
      <c r="AE612" t="s">
        <v>5694</v>
      </c>
      <c r="AF612" t="s">
        <v>8177</v>
      </c>
      <c r="AG612" t="s">
        <v>4723</v>
      </c>
      <c r="AH612" t="str">
        <f t="shared" si="48"/>
        <v>04013519</v>
      </c>
      <c r="AJ612" t="s">
        <v>4723</v>
      </c>
      <c r="AK612" t="s">
        <v>9347</v>
      </c>
      <c r="AL612" t="s">
        <v>5694</v>
      </c>
    </row>
    <row r="613" spans="1:38" x14ac:dyDescent="0.25">
      <c r="A613">
        <v>1062394</v>
      </c>
      <c r="B613">
        <v>0.86440399999999995</v>
      </c>
      <c r="C613" t="s">
        <v>1952</v>
      </c>
      <c r="D613" t="s">
        <v>4723</v>
      </c>
      <c r="E613" t="s">
        <v>4756</v>
      </c>
      <c r="F613" t="s">
        <v>1367</v>
      </c>
      <c r="G613" t="s">
        <v>1463</v>
      </c>
      <c r="H613" t="s">
        <v>1953</v>
      </c>
      <c r="I613" t="s">
        <v>4760</v>
      </c>
      <c r="J613">
        <v>2324</v>
      </c>
      <c r="K613" s="34" t="s">
        <v>9348</v>
      </c>
      <c r="M613" s="29" t="str">
        <f t="shared" si="45"/>
        <v>YES</v>
      </c>
      <c r="N613" s="9" t="str">
        <f t="shared" si="46"/>
        <v>YES</v>
      </c>
      <c r="O613" s="9">
        <f t="shared" si="47"/>
        <v>0.98471911921355293</v>
      </c>
      <c r="P613" s="9" t="str">
        <f t="shared" si="49"/>
        <v>YES</v>
      </c>
      <c r="Q613" s="9" t="s">
        <v>4658</v>
      </c>
      <c r="R613" s="30" t="s">
        <v>4658</v>
      </c>
      <c r="T613" t="s">
        <v>7542</v>
      </c>
      <c r="U613">
        <v>52</v>
      </c>
      <c r="V613" t="s">
        <v>1953</v>
      </c>
      <c r="W613">
        <v>3</v>
      </c>
      <c r="X613">
        <v>10</v>
      </c>
      <c r="Y613">
        <v>3</v>
      </c>
      <c r="Z613">
        <v>3</v>
      </c>
      <c r="AA613">
        <v>24472156.580899999</v>
      </c>
      <c r="AB613">
        <v>23368.809310500001</v>
      </c>
      <c r="AC613">
        <v>640328.14383900003</v>
      </c>
      <c r="AD613">
        <v>940069.71054300002</v>
      </c>
      <c r="AE613" t="s">
        <v>7543</v>
      </c>
      <c r="AF613" t="s">
        <v>1952</v>
      </c>
      <c r="AG613" t="s">
        <v>4723</v>
      </c>
      <c r="AH613" t="str">
        <f t="shared" si="48"/>
        <v>0401352</v>
      </c>
      <c r="AJ613" t="s">
        <v>4723</v>
      </c>
      <c r="AK613" t="s">
        <v>9348</v>
      </c>
      <c r="AL613" t="s">
        <v>7543</v>
      </c>
    </row>
    <row r="614" spans="1:38" x14ac:dyDescent="0.25">
      <c r="A614">
        <v>1190715</v>
      </c>
      <c r="B614">
        <v>2.1260319999999999</v>
      </c>
      <c r="C614" t="s">
        <v>2950</v>
      </c>
      <c r="D614" t="s">
        <v>4723</v>
      </c>
      <c r="E614" t="s">
        <v>4756</v>
      </c>
      <c r="F614" t="s">
        <v>1367</v>
      </c>
      <c r="G614" t="s">
        <v>2940</v>
      </c>
      <c r="H614" t="s">
        <v>2951</v>
      </c>
      <c r="I614" t="s">
        <v>4760</v>
      </c>
      <c r="J614">
        <v>2939</v>
      </c>
      <c r="K614" s="34" t="s">
        <v>9349</v>
      </c>
      <c r="M614" s="29" t="str">
        <f t="shared" si="45"/>
        <v>NO</v>
      </c>
      <c r="N614" s="9" t="str">
        <f t="shared" si="46"/>
        <v>YES</v>
      </c>
      <c r="O614" s="9">
        <f t="shared" si="47"/>
        <v>1.0056858066862771</v>
      </c>
      <c r="P614" s="9" t="str">
        <f t="shared" si="49"/>
        <v>YES</v>
      </c>
      <c r="Q614" s="9" t="s">
        <v>4658</v>
      </c>
      <c r="R614" s="30" t="s">
        <v>4658</v>
      </c>
      <c r="T614" t="s">
        <v>5695</v>
      </c>
      <c r="U614">
        <v>520</v>
      </c>
      <c r="V614" t="s">
        <v>2951</v>
      </c>
      <c r="W614">
        <v>2</v>
      </c>
      <c r="X614">
        <v>8</v>
      </c>
      <c r="Y614">
        <v>5</v>
      </c>
      <c r="Z614">
        <v>2</v>
      </c>
      <c r="AA614">
        <v>58935275.922899999</v>
      </c>
      <c r="AB614">
        <v>36252.500102899998</v>
      </c>
      <c r="AC614">
        <v>759937.76367400005</v>
      </c>
      <c r="AD614">
        <v>940424.19209499995</v>
      </c>
      <c r="AE614" t="s">
        <v>5696</v>
      </c>
      <c r="AF614" t="s">
        <v>8178</v>
      </c>
      <c r="AG614" t="s">
        <v>4723</v>
      </c>
      <c r="AH614" t="str">
        <f t="shared" si="48"/>
        <v>04013520</v>
      </c>
      <c r="AJ614" t="s">
        <v>4723</v>
      </c>
      <c r="AK614" t="s">
        <v>9349</v>
      </c>
      <c r="AL614" t="s">
        <v>5696</v>
      </c>
    </row>
    <row r="615" spans="1:38" x14ac:dyDescent="0.25">
      <c r="A615">
        <v>1275219</v>
      </c>
      <c r="B615">
        <v>0.4955</v>
      </c>
      <c r="C615" t="s">
        <v>2654</v>
      </c>
      <c r="D615" t="s">
        <v>4723</v>
      </c>
      <c r="E615" t="s">
        <v>4756</v>
      </c>
      <c r="F615" t="s">
        <v>1367</v>
      </c>
      <c r="G615" t="s">
        <v>2610</v>
      </c>
      <c r="H615" t="s">
        <v>2655</v>
      </c>
      <c r="I615" t="s">
        <v>4760</v>
      </c>
      <c r="J615">
        <v>2115</v>
      </c>
      <c r="K615" s="34" t="s">
        <v>9350</v>
      </c>
      <c r="M615" s="29" t="str">
        <f t="shared" si="45"/>
        <v>YES</v>
      </c>
      <c r="N615" s="9" t="str">
        <f t="shared" si="46"/>
        <v>NO</v>
      </c>
      <c r="O615" s="9">
        <f t="shared" si="47"/>
        <v>1.0005555600513574</v>
      </c>
      <c r="P615" s="9" t="str">
        <f t="shared" si="49"/>
        <v>YES</v>
      </c>
      <c r="Q615" s="9" t="s">
        <v>4658</v>
      </c>
      <c r="R615" s="30" t="s">
        <v>4658</v>
      </c>
      <c r="T615" t="s">
        <v>5697</v>
      </c>
      <c r="U615">
        <v>521</v>
      </c>
      <c r="V615" t="s">
        <v>5698</v>
      </c>
      <c r="W615">
        <v>2</v>
      </c>
      <c r="X615">
        <v>19</v>
      </c>
      <c r="Y615">
        <v>6</v>
      </c>
      <c r="Z615">
        <v>2</v>
      </c>
      <c r="AA615">
        <v>13806077.095100001</v>
      </c>
      <c r="AB615">
        <v>15726.4376806</v>
      </c>
      <c r="AC615">
        <v>741833.70802100003</v>
      </c>
      <c r="AD615">
        <v>882662.04924700002</v>
      </c>
      <c r="AE615" t="s">
        <v>5699</v>
      </c>
      <c r="AF615" t="s">
        <v>2654</v>
      </c>
      <c r="AG615" t="s">
        <v>4723</v>
      </c>
      <c r="AH615" t="str">
        <f t="shared" si="48"/>
        <v>04013521</v>
      </c>
      <c r="AJ615" t="s">
        <v>4723</v>
      </c>
      <c r="AK615" t="s">
        <v>9350</v>
      </c>
      <c r="AL615" t="s">
        <v>5699</v>
      </c>
    </row>
    <row r="616" spans="1:38" x14ac:dyDescent="0.25">
      <c r="A616">
        <v>312282</v>
      </c>
      <c r="B616">
        <v>0.46105499999999999</v>
      </c>
      <c r="C616" t="s">
        <v>3984</v>
      </c>
      <c r="D616" t="s">
        <v>4723</v>
      </c>
      <c r="E616" t="s">
        <v>4756</v>
      </c>
      <c r="F616" t="s">
        <v>1367</v>
      </c>
      <c r="G616" t="s">
        <v>2610</v>
      </c>
      <c r="H616" t="s">
        <v>3985</v>
      </c>
      <c r="I616" t="s">
        <v>4760</v>
      </c>
      <c r="J616">
        <v>3831</v>
      </c>
      <c r="K616" s="34" t="s">
        <v>9351</v>
      </c>
      <c r="M616" s="29" t="str">
        <f t="shared" si="45"/>
        <v>YES</v>
      </c>
      <c r="N616" s="9" t="str">
        <f t="shared" si="46"/>
        <v>NO</v>
      </c>
      <c r="O616" s="9">
        <f t="shared" si="47"/>
        <v>0.99590674456453598</v>
      </c>
      <c r="P616" s="9" t="str">
        <f t="shared" si="49"/>
        <v>YES</v>
      </c>
      <c r="Q616" s="9" t="s">
        <v>4658</v>
      </c>
      <c r="R616" s="30" t="s">
        <v>4658</v>
      </c>
      <c r="T616" t="s">
        <v>5700</v>
      </c>
      <c r="U616">
        <v>522</v>
      </c>
      <c r="V616" t="s">
        <v>5701</v>
      </c>
      <c r="W616">
        <v>2</v>
      </c>
      <c r="X616">
        <v>19</v>
      </c>
      <c r="Y616">
        <v>6</v>
      </c>
      <c r="Z616">
        <v>2</v>
      </c>
      <c r="AA616">
        <v>12906304.5131</v>
      </c>
      <c r="AB616">
        <v>14967.958390899999</v>
      </c>
      <c r="AC616">
        <v>741966.871101</v>
      </c>
      <c r="AD616">
        <v>880078.18833599996</v>
      </c>
      <c r="AE616" t="s">
        <v>5702</v>
      </c>
      <c r="AF616" t="s">
        <v>3984</v>
      </c>
      <c r="AG616" t="s">
        <v>4723</v>
      </c>
      <c r="AH616" t="str">
        <f t="shared" si="48"/>
        <v>04013522</v>
      </c>
      <c r="AJ616" t="s">
        <v>4723</v>
      </c>
      <c r="AK616" t="s">
        <v>9351</v>
      </c>
      <c r="AL616" t="s">
        <v>5702</v>
      </c>
    </row>
    <row r="617" spans="1:38" x14ac:dyDescent="0.25">
      <c r="A617">
        <v>296435</v>
      </c>
      <c r="B617">
        <v>0.62919199999999997</v>
      </c>
      <c r="C617" t="s">
        <v>4004</v>
      </c>
      <c r="D617" t="s">
        <v>4723</v>
      </c>
      <c r="E617" t="s">
        <v>4756</v>
      </c>
      <c r="F617" t="s">
        <v>1367</v>
      </c>
      <c r="G617" t="s">
        <v>2610</v>
      </c>
      <c r="H617" t="s">
        <v>4005</v>
      </c>
      <c r="I617" t="s">
        <v>4760</v>
      </c>
      <c r="J617">
        <v>5944</v>
      </c>
      <c r="K617" s="34" t="s">
        <v>9352</v>
      </c>
      <c r="M617" s="29" t="str">
        <f t="shared" si="45"/>
        <v>YES</v>
      </c>
      <c r="N617" s="9" t="str">
        <f t="shared" si="46"/>
        <v>NO</v>
      </c>
      <c r="O617" s="9">
        <f t="shared" si="47"/>
        <v>0.99723659363853379</v>
      </c>
      <c r="P617" s="9" t="str">
        <f t="shared" si="49"/>
        <v>YES</v>
      </c>
      <c r="Q617" s="9" t="s">
        <v>4658</v>
      </c>
      <c r="R617" s="30" t="s">
        <v>4658</v>
      </c>
      <c r="T617" t="s">
        <v>5703</v>
      </c>
      <c r="U617">
        <v>523</v>
      </c>
      <c r="V617" t="s">
        <v>5704</v>
      </c>
      <c r="W617">
        <v>2</v>
      </c>
      <c r="X617">
        <v>18</v>
      </c>
      <c r="Y617">
        <v>6</v>
      </c>
      <c r="Z617">
        <v>2</v>
      </c>
      <c r="AA617">
        <v>17589473.114700001</v>
      </c>
      <c r="AB617">
        <v>20247.528552399999</v>
      </c>
      <c r="AC617">
        <v>730935.69330799999</v>
      </c>
      <c r="AD617">
        <v>875997.63165800006</v>
      </c>
      <c r="AE617" t="s">
        <v>5705</v>
      </c>
      <c r="AF617" t="s">
        <v>4004</v>
      </c>
      <c r="AG617" t="s">
        <v>4723</v>
      </c>
      <c r="AH617" t="str">
        <f t="shared" si="48"/>
        <v>04013523</v>
      </c>
      <c r="AJ617" t="s">
        <v>4723</v>
      </c>
      <c r="AK617" t="s">
        <v>9352</v>
      </c>
      <c r="AL617" t="s">
        <v>5705</v>
      </c>
    </row>
    <row r="618" spans="1:38" x14ac:dyDescent="0.25">
      <c r="A618">
        <v>282067</v>
      </c>
      <c r="B618">
        <v>0.37931199999999998</v>
      </c>
      <c r="C618" t="s">
        <v>4002</v>
      </c>
      <c r="D618" t="s">
        <v>4723</v>
      </c>
      <c r="E618" t="s">
        <v>4756</v>
      </c>
      <c r="F618" t="s">
        <v>1367</v>
      </c>
      <c r="G618" t="s">
        <v>2610</v>
      </c>
      <c r="H618" t="s">
        <v>4003</v>
      </c>
      <c r="I618" t="s">
        <v>4760</v>
      </c>
      <c r="J618">
        <v>3162</v>
      </c>
      <c r="K618" s="34" t="s">
        <v>9353</v>
      </c>
      <c r="M618" s="29" t="str">
        <f t="shared" si="45"/>
        <v>YES</v>
      </c>
      <c r="N618" s="9" t="str">
        <f t="shared" si="46"/>
        <v>NO</v>
      </c>
      <c r="O618" s="9">
        <f t="shared" si="47"/>
        <v>1.0003054281489823</v>
      </c>
      <c r="P618" s="9" t="str">
        <f t="shared" si="49"/>
        <v>YES</v>
      </c>
      <c r="Q618" s="9" t="s">
        <v>4658</v>
      </c>
      <c r="R618" s="30" t="s">
        <v>4658</v>
      </c>
      <c r="T618" t="s">
        <v>5706</v>
      </c>
      <c r="U618">
        <v>524</v>
      </c>
      <c r="V618" t="s">
        <v>5707</v>
      </c>
      <c r="W618">
        <v>2</v>
      </c>
      <c r="X618">
        <v>18</v>
      </c>
      <c r="Y618">
        <v>6</v>
      </c>
      <c r="Z618">
        <v>2</v>
      </c>
      <c r="AA618">
        <v>10571382.8629</v>
      </c>
      <c r="AB618">
        <v>13259.3923636</v>
      </c>
      <c r="AC618">
        <v>732619.571108</v>
      </c>
      <c r="AD618">
        <v>872645.60823200003</v>
      </c>
      <c r="AE618" t="s">
        <v>5708</v>
      </c>
      <c r="AF618" t="s">
        <v>4002</v>
      </c>
      <c r="AG618" t="s">
        <v>4723</v>
      </c>
      <c r="AH618" t="str">
        <f t="shared" si="48"/>
        <v>04013524</v>
      </c>
      <c r="AJ618" t="s">
        <v>4723</v>
      </c>
      <c r="AK618" t="s">
        <v>9353</v>
      </c>
      <c r="AL618" t="s">
        <v>5708</v>
      </c>
    </row>
    <row r="619" spans="1:38" x14ac:dyDescent="0.25">
      <c r="A619">
        <v>282048</v>
      </c>
      <c r="B619">
        <v>0.81431699999999996</v>
      </c>
      <c r="C619" t="s">
        <v>2618</v>
      </c>
      <c r="D619" t="s">
        <v>4723</v>
      </c>
      <c r="E619" t="s">
        <v>4756</v>
      </c>
      <c r="F619" t="s">
        <v>1367</v>
      </c>
      <c r="G619" t="s">
        <v>4758</v>
      </c>
      <c r="H619" t="s">
        <v>2619</v>
      </c>
      <c r="I619" t="s">
        <v>4760</v>
      </c>
      <c r="J619">
        <v>2434</v>
      </c>
      <c r="K619" s="34" t="s">
        <v>9354</v>
      </c>
      <c r="M619" s="29" t="str">
        <f t="shared" si="45"/>
        <v>YES</v>
      </c>
      <c r="N619" s="9" t="str">
        <f t="shared" si="46"/>
        <v>NO</v>
      </c>
      <c r="O619" s="9">
        <f t="shared" si="47"/>
        <v>1.010644277179569</v>
      </c>
      <c r="P619" s="9" t="str">
        <f t="shared" si="49"/>
        <v>YES</v>
      </c>
      <c r="Q619" s="9" t="s">
        <v>4658</v>
      </c>
      <c r="R619" s="30" t="s">
        <v>4658</v>
      </c>
      <c r="T619" t="s">
        <v>5709</v>
      </c>
      <c r="U619">
        <v>525</v>
      </c>
      <c r="V619" t="s">
        <v>5710</v>
      </c>
      <c r="W619">
        <v>1</v>
      </c>
      <c r="X619">
        <v>18</v>
      </c>
      <c r="Y619">
        <v>5</v>
      </c>
      <c r="Z619">
        <v>1</v>
      </c>
      <c r="AA619">
        <v>22462755.259599999</v>
      </c>
      <c r="AB619">
        <v>23710.396163599999</v>
      </c>
      <c r="AC619">
        <v>721691.11006400001</v>
      </c>
      <c r="AD619">
        <v>891600.819471</v>
      </c>
      <c r="AE619" t="s">
        <v>5711</v>
      </c>
      <c r="AF619" t="s">
        <v>2618</v>
      </c>
      <c r="AG619" t="s">
        <v>4723</v>
      </c>
      <c r="AH619" t="str">
        <f t="shared" si="48"/>
        <v>04013525</v>
      </c>
      <c r="AJ619" t="s">
        <v>4723</v>
      </c>
      <c r="AK619" t="s">
        <v>9354</v>
      </c>
      <c r="AL619" t="s">
        <v>5711</v>
      </c>
    </row>
    <row r="620" spans="1:38" x14ac:dyDescent="0.25">
      <c r="A620">
        <v>289499</v>
      </c>
      <c r="B620">
        <v>0.18873999999999999</v>
      </c>
      <c r="C620" t="s">
        <v>2648</v>
      </c>
      <c r="D620" t="s">
        <v>4723</v>
      </c>
      <c r="E620" t="s">
        <v>4756</v>
      </c>
      <c r="F620" t="s">
        <v>1367</v>
      </c>
      <c r="G620" t="s">
        <v>2610</v>
      </c>
      <c r="H620" t="s">
        <v>2649</v>
      </c>
      <c r="I620" t="s">
        <v>4760</v>
      </c>
      <c r="J620">
        <v>1417</v>
      </c>
      <c r="K620" s="34" t="s">
        <v>9355</v>
      </c>
      <c r="M620" s="29" t="str">
        <f t="shared" si="45"/>
        <v>YES</v>
      </c>
      <c r="N620" s="9" t="str">
        <f t="shared" si="46"/>
        <v>NO</v>
      </c>
      <c r="O620" s="9">
        <f t="shared" si="47"/>
        <v>1.0043553731501345</v>
      </c>
      <c r="P620" s="9" t="str">
        <f t="shared" si="49"/>
        <v>YES</v>
      </c>
      <c r="Q620" s="9" t="s">
        <v>4658</v>
      </c>
      <c r="R620" s="30" t="s">
        <v>4658</v>
      </c>
      <c r="T620" t="s">
        <v>5712</v>
      </c>
      <c r="U620">
        <v>526</v>
      </c>
      <c r="V620" t="s">
        <v>5713</v>
      </c>
      <c r="W620">
        <v>2</v>
      </c>
      <c r="X620">
        <v>18</v>
      </c>
      <c r="Y620">
        <v>6</v>
      </c>
      <c r="Z620">
        <v>2</v>
      </c>
      <c r="AA620">
        <v>5238951.6267499998</v>
      </c>
      <c r="AB620">
        <v>10028.893579400001</v>
      </c>
      <c r="AC620">
        <v>738164.810574</v>
      </c>
      <c r="AD620">
        <v>882850.915011</v>
      </c>
      <c r="AE620" t="s">
        <v>5714</v>
      </c>
      <c r="AF620" t="s">
        <v>2648</v>
      </c>
      <c r="AG620" t="s">
        <v>4723</v>
      </c>
      <c r="AH620" t="str">
        <f t="shared" si="48"/>
        <v>04013526</v>
      </c>
      <c r="AJ620" t="s">
        <v>4723</v>
      </c>
      <c r="AK620" t="s">
        <v>9355</v>
      </c>
      <c r="AL620" t="s">
        <v>5714</v>
      </c>
    </row>
    <row r="621" spans="1:38" x14ac:dyDescent="0.25">
      <c r="A621">
        <v>312227</v>
      </c>
      <c r="B621">
        <v>0.23245099999999999</v>
      </c>
      <c r="C621" t="s">
        <v>7040</v>
      </c>
      <c r="D621" t="s">
        <v>4723</v>
      </c>
      <c r="E621" t="s">
        <v>4756</v>
      </c>
      <c r="F621" t="s">
        <v>1367</v>
      </c>
      <c r="G621" t="s">
        <v>2610</v>
      </c>
      <c r="H621" t="s">
        <v>7041</v>
      </c>
      <c r="I621" t="s">
        <v>4760</v>
      </c>
      <c r="J621">
        <v>2209</v>
      </c>
      <c r="K621" s="34" t="s">
        <v>9356</v>
      </c>
      <c r="M621" s="29" t="str">
        <f t="shared" si="45"/>
        <v>YES</v>
      </c>
      <c r="N621" s="9" t="str">
        <f t="shared" si="46"/>
        <v>NO</v>
      </c>
      <c r="O621" s="9">
        <f t="shared" si="47"/>
        <v>1.0179111588817416</v>
      </c>
      <c r="P621" s="9" t="str">
        <f t="shared" si="49"/>
        <v>YES</v>
      </c>
      <c r="Q621" s="9" t="s">
        <v>4658</v>
      </c>
      <c r="R621" s="30" t="s">
        <v>4658</v>
      </c>
      <c r="T621" t="s">
        <v>5715</v>
      </c>
      <c r="U621">
        <v>527</v>
      </c>
      <c r="V621" t="s">
        <v>5716</v>
      </c>
      <c r="W621">
        <v>1</v>
      </c>
      <c r="X621">
        <v>21</v>
      </c>
      <c r="Y621">
        <v>5</v>
      </c>
      <c r="Z621">
        <v>1</v>
      </c>
      <c r="AA621">
        <v>6366333.5467499997</v>
      </c>
      <c r="AB621">
        <v>10397.392236</v>
      </c>
      <c r="AC621">
        <v>711587.68247999996</v>
      </c>
      <c r="AD621">
        <v>871998.74773599999</v>
      </c>
      <c r="AE621" t="s">
        <v>5717</v>
      </c>
      <c r="AF621" t="s">
        <v>7040</v>
      </c>
      <c r="AG621" t="s">
        <v>4723</v>
      </c>
      <c r="AH621" t="str">
        <f t="shared" si="48"/>
        <v>04013527</v>
      </c>
      <c r="AJ621" t="s">
        <v>4723</v>
      </c>
      <c r="AK621" t="s">
        <v>9356</v>
      </c>
      <c r="AL621" t="s">
        <v>5717</v>
      </c>
    </row>
    <row r="622" spans="1:38" x14ac:dyDescent="0.25">
      <c r="A622">
        <v>269263</v>
      </c>
      <c r="B622">
        <v>0.52952200000000005</v>
      </c>
      <c r="C622" t="s">
        <v>2624</v>
      </c>
      <c r="D622" t="s">
        <v>4723</v>
      </c>
      <c r="E622" t="s">
        <v>4756</v>
      </c>
      <c r="F622" t="s">
        <v>1367</v>
      </c>
      <c r="G622" t="s">
        <v>2610</v>
      </c>
      <c r="H622" t="s">
        <v>2625</v>
      </c>
      <c r="I622" t="s">
        <v>4760</v>
      </c>
      <c r="J622">
        <v>3302</v>
      </c>
      <c r="K622" s="34" t="s">
        <v>9357</v>
      </c>
      <c r="M622" s="29" t="str">
        <f t="shared" si="45"/>
        <v>YES</v>
      </c>
      <c r="N622" s="9" t="str">
        <f t="shared" si="46"/>
        <v>NO</v>
      </c>
      <c r="O622" s="9">
        <f t="shared" si="47"/>
        <v>0.99444702763518378</v>
      </c>
      <c r="P622" s="9" t="str">
        <f t="shared" si="49"/>
        <v>YES</v>
      </c>
      <c r="Q622" s="9" t="s">
        <v>4658</v>
      </c>
      <c r="R622" s="30" t="s">
        <v>4658</v>
      </c>
      <c r="T622" t="s">
        <v>5718</v>
      </c>
      <c r="U622">
        <v>528</v>
      </c>
      <c r="V622" t="s">
        <v>5719</v>
      </c>
      <c r="W622">
        <v>2</v>
      </c>
      <c r="X622">
        <v>18</v>
      </c>
      <c r="Y622">
        <v>6</v>
      </c>
      <c r="Z622">
        <v>2</v>
      </c>
      <c r="AA622">
        <v>14844658.101</v>
      </c>
      <c r="AB622">
        <v>17927.904758600002</v>
      </c>
      <c r="AC622">
        <v>724663.407198</v>
      </c>
      <c r="AD622">
        <v>889096.07428299997</v>
      </c>
      <c r="AE622" t="s">
        <v>5720</v>
      </c>
      <c r="AF622" t="s">
        <v>2624</v>
      </c>
      <c r="AG622" t="s">
        <v>4723</v>
      </c>
      <c r="AH622" t="str">
        <f t="shared" si="48"/>
        <v>04013528</v>
      </c>
      <c r="AJ622" t="s">
        <v>4723</v>
      </c>
      <c r="AK622" t="s">
        <v>9357</v>
      </c>
      <c r="AL622" t="s">
        <v>5720</v>
      </c>
    </row>
    <row r="623" spans="1:38" x14ac:dyDescent="0.25">
      <c r="A623">
        <v>289560</v>
      </c>
      <c r="B623">
        <v>0.44344099999999997</v>
      </c>
      <c r="C623" t="s">
        <v>3998</v>
      </c>
      <c r="D623" t="s">
        <v>4723</v>
      </c>
      <c r="E623" t="s">
        <v>4756</v>
      </c>
      <c r="F623" t="s">
        <v>1367</v>
      </c>
      <c r="G623" t="s">
        <v>2610</v>
      </c>
      <c r="H623" t="s">
        <v>3999</v>
      </c>
      <c r="I623" t="s">
        <v>4760</v>
      </c>
      <c r="J623">
        <v>2653</v>
      </c>
      <c r="K623" s="34" t="s">
        <v>9358</v>
      </c>
      <c r="M623" s="29" t="str">
        <f t="shared" si="45"/>
        <v>YES</v>
      </c>
      <c r="N623" s="9" t="str">
        <f t="shared" si="46"/>
        <v>NO</v>
      </c>
      <c r="O623" s="9">
        <f t="shared" si="47"/>
        <v>1.0019667700102421</v>
      </c>
      <c r="P623" s="9" t="str">
        <f t="shared" si="49"/>
        <v>YES</v>
      </c>
      <c r="Q623" s="9" t="s">
        <v>4658</v>
      </c>
      <c r="R623" s="30" t="s">
        <v>4658</v>
      </c>
      <c r="T623" t="s">
        <v>5721</v>
      </c>
      <c r="U623">
        <v>529</v>
      </c>
      <c r="V623" t="s">
        <v>5722</v>
      </c>
      <c r="W623">
        <v>2</v>
      </c>
      <c r="X623">
        <v>18</v>
      </c>
      <c r="Y623">
        <v>6</v>
      </c>
      <c r="Z623">
        <v>2</v>
      </c>
      <c r="AA623">
        <v>12338159.252800001</v>
      </c>
      <c r="AB623">
        <v>15791.2803532</v>
      </c>
      <c r="AC623">
        <v>727369.07453999994</v>
      </c>
      <c r="AD623">
        <v>875764.79774299997</v>
      </c>
      <c r="AE623" t="s">
        <v>5723</v>
      </c>
      <c r="AF623" t="s">
        <v>3998</v>
      </c>
      <c r="AG623" t="s">
        <v>4723</v>
      </c>
      <c r="AH623" t="str">
        <f t="shared" si="48"/>
        <v>04013529</v>
      </c>
      <c r="AJ623" t="s">
        <v>4723</v>
      </c>
      <c r="AK623" t="s">
        <v>9358</v>
      </c>
      <c r="AL623" t="s">
        <v>5723</v>
      </c>
    </row>
    <row r="624" spans="1:38" x14ac:dyDescent="0.25">
      <c r="A624">
        <v>282009</v>
      </c>
      <c r="B624">
        <v>2.4779260000000001</v>
      </c>
      <c r="C624" t="s">
        <v>2531</v>
      </c>
      <c r="D624" t="s">
        <v>4723</v>
      </c>
      <c r="E624" t="s">
        <v>4756</v>
      </c>
      <c r="F624" t="s">
        <v>2450</v>
      </c>
      <c r="G624" t="s">
        <v>4758</v>
      </c>
      <c r="H624" t="s">
        <v>2532</v>
      </c>
      <c r="I624" t="s">
        <v>4760</v>
      </c>
      <c r="J624">
        <v>3109</v>
      </c>
      <c r="K624" s="34" t="s">
        <v>9359</v>
      </c>
      <c r="M624" s="29" t="str">
        <f t="shared" si="45"/>
        <v>YES</v>
      </c>
      <c r="N624" s="9" t="str">
        <f t="shared" si="46"/>
        <v>YES</v>
      </c>
      <c r="O624" s="9">
        <f t="shared" si="47"/>
        <v>0.9946619697774981</v>
      </c>
      <c r="P624" s="9" t="str">
        <f t="shared" si="49"/>
        <v>YES</v>
      </c>
      <c r="Q624" s="9" t="s">
        <v>4658</v>
      </c>
      <c r="R624" s="30" t="s">
        <v>4658</v>
      </c>
      <c r="T624" t="s">
        <v>7544</v>
      </c>
      <c r="U624">
        <v>53</v>
      </c>
      <c r="V624" t="s">
        <v>2532</v>
      </c>
      <c r="W624">
        <v>4</v>
      </c>
      <c r="X624">
        <v>4</v>
      </c>
      <c r="Y624">
        <v>2</v>
      </c>
      <c r="Z624">
        <v>4</v>
      </c>
      <c r="AA624">
        <v>69451345.5801</v>
      </c>
      <c r="AB624">
        <v>38998.968956299999</v>
      </c>
      <c r="AC624">
        <v>557577.59929499996</v>
      </c>
      <c r="AD624">
        <v>979337.811399</v>
      </c>
      <c r="AE624" t="s">
        <v>7545</v>
      </c>
      <c r="AF624" t="s">
        <v>2531</v>
      </c>
      <c r="AG624" t="s">
        <v>4723</v>
      </c>
      <c r="AH624" t="str">
        <f t="shared" si="48"/>
        <v>0401353</v>
      </c>
      <c r="AJ624" t="s">
        <v>4723</v>
      </c>
      <c r="AK624" t="s">
        <v>9359</v>
      </c>
      <c r="AL624" t="s">
        <v>7545</v>
      </c>
    </row>
    <row r="625" spans="1:38" x14ac:dyDescent="0.25">
      <c r="A625">
        <v>1054330</v>
      </c>
      <c r="B625">
        <v>0.50340200000000002</v>
      </c>
      <c r="C625" t="s">
        <v>2626</v>
      </c>
      <c r="D625" t="s">
        <v>4723</v>
      </c>
      <c r="E625" t="s">
        <v>4756</v>
      </c>
      <c r="F625" t="s">
        <v>1367</v>
      </c>
      <c r="G625" t="s">
        <v>2610</v>
      </c>
      <c r="H625" t="s">
        <v>2627</v>
      </c>
      <c r="I625" t="s">
        <v>4760</v>
      </c>
      <c r="J625">
        <v>3166</v>
      </c>
      <c r="K625" s="34" t="s">
        <v>9360</v>
      </c>
      <c r="M625" s="29" t="str">
        <f t="shared" si="45"/>
        <v>YES</v>
      </c>
      <c r="N625" s="9" t="str">
        <f t="shared" si="46"/>
        <v>NO</v>
      </c>
      <c r="O625" s="9">
        <f t="shared" si="47"/>
        <v>1.0019403141014296</v>
      </c>
      <c r="P625" s="9" t="str">
        <f t="shared" si="49"/>
        <v>YES</v>
      </c>
      <c r="Q625" s="9" t="s">
        <v>4658</v>
      </c>
      <c r="R625" s="30" t="s">
        <v>4658</v>
      </c>
      <c r="T625" t="s">
        <v>5724</v>
      </c>
      <c r="U625">
        <v>530</v>
      </c>
      <c r="V625" t="s">
        <v>5725</v>
      </c>
      <c r="W625">
        <v>2</v>
      </c>
      <c r="X625">
        <v>18</v>
      </c>
      <c r="Y625">
        <v>6</v>
      </c>
      <c r="Z625">
        <v>2</v>
      </c>
      <c r="AA625">
        <v>14006864.5999</v>
      </c>
      <c r="AB625">
        <v>15902.8112311</v>
      </c>
      <c r="AC625">
        <v>727395.94036899996</v>
      </c>
      <c r="AD625">
        <v>889152.55850799999</v>
      </c>
      <c r="AE625" t="s">
        <v>5726</v>
      </c>
      <c r="AF625" t="s">
        <v>2626</v>
      </c>
      <c r="AG625" t="s">
        <v>4723</v>
      </c>
      <c r="AH625" t="str">
        <f t="shared" si="48"/>
        <v>04013530</v>
      </c>
      <c r="AJ625" t="s">
        <v>4723</v>
      </c>
      <c r="AK625" t="s">
        <v>9360</v>
      </c>
      <c r="AL625" t="s">
        <v>5726</v>
      </c>
    </row>
    <row r="626" spans="1:38" x14ac:dyDescent="0.25">
      <c r="A626">
        <v>289580</v>
      </c>
      <c r="B626">
        <v>1.123613</v>
      </c>
      <c r="C626" t="s">
        <v>3774</v>
      </c>
      <c r="D626" t="s">
        <v>4723</v>
      </c>
      <c r="E626" t="s">
        <v>4756</v>
      </c>
      <c r="F626" t="s">
        <v>1367</v>
      </c>
      <c r="G626" t="s">
        <v>4758</v>
      </c>
      <c r="H626" t="s">
        <v>3775</v>
      </c>
      <c r="I626" t="s">
        <v>4760</v>
      </c>
      <c r="J626">
        <v>3305</v>
      </c>
      <c r="K626" s="34" t="s">
        <v>9361</v>
      </c>
      <c r="M626" s="29" t="str">
        <f t="shared" si="45"/>
        <v>YES</v>
      </c>
      <c r="N626" s="9" t="str">
        <f t="shared" si="46"/>
        <v>NO</v>
      </c>
      <c r="O626" s="9">
        <f t="shared" si="47"/>
        <v>1.0181912350602607</v>
      </c>
      <c r="P626" s="9" t="str">
        <f t="shared" si="49"/>
        <v>YES</v>
      </c>
      <c r="Q626" s="9" t="s">
        <v>4658</v>
      </c>
      <c r="R626" s="30" t="s">
        <v>4658</v>
      </c>
      <c r="T626" t="s">
        <v>5727</v>
      </c>
      <c r="U626">
        <v>531</v>
      </c>
      <c r="V626" t="s">
        <v>3387</v>
      </c>
      <c r="W626">
        <v>2</v>
      </c>
      <c r="X626">
        <v>19</v>
      </c>
      <c r="Y626">
        <v>6</v>
      </c>
      <c r="Z626">
        <v>2</v>
      </c>
      <c r="AA626">
        <v>30764881.468800001</v>
      </c>
      <c r="AB626">
        <v>28546.049837999999</v>
      </c>
      <c r="AC626">
        <v>756896.58092600002</v>
      </c>
      <c r="AD626">
        <v>869402.39089200005</v>
      </c>
      <c r="AE626" t="s">
        <v>5728</v>
      </c>
      <c r="AF626" t="s">
        <v>3774</v>
      </c>
      <c r="AG626" t="s">
        <v>4723</v>
      </c>
      <c r="AH626" t="str">
        <f t="shared" si="48"/>
        <v>04013531</v>
      </c>
      <c r="AJ626" t="s">
        <v>4723</v>
      </c>
      <c r="AK626" t="s">
        <v>9361</v>
      </c>
      <c r="AL626" t="s">
        <v>5728</v>
      </c>
    </row>
    <row r="627" spans="1:38" x14ac:dyDescent="0.25">
      <c r="A627">
        <v>303765</v>
      </c>
      <c r="B627">
        <v>0.409414</v>
      </c>
      <c r="C627" t="s">
        <v>2622</v>
      </c>
      <c r="D627" t="s">
        <v>4723</v>
      </c>
      <c r="E627" t="s">
        <v>4756</v>
      </c>
      <c r="F627" t="s">
        <v>1367</v>
      </c>
      <c r="G627" t="s">
        <v>2610</v>
      </c>
      <c r="H627" t="s">
        <v>2623</v>
      </c>
      <c r="I627" t="s">
        <v>4760</v>
      </c>
      <c r="J627">
        <v>3180</v>
      </c>
      <c r="K627" s="34" t="s">
        <v>9362</v>
      </c>
      <c r="M627" s="29" t="str">
        <f t="shared" si="45"/>
        <v>YES</v>
      </c>
      <c r="N627" s="9" t="str">
        <f t="shared" si="46"/>
        <v>NO</v>
      </c>
      <c r="O627" s="9">
        <f t="shared" si="47"/>
        <v>1.0092804773428734</v>
      </c>
      <c r="P627" s="9" t="str">
        <f t="shared" si="49"/>
        <v>YES</v>
      </c>
      <c r="Q627" s="9" t="s">
        <v>4658</v>
      </c>
      <c r="R627" s="30" t="s">
        <v>4658</v>
      </c>
      <c r="T627" t="s">
        <v>5729</v>
      </c>
      <c r="U627">
        <v>532</v>
      </c>
      <c r="V627" t="s">
        <v>5730</v>
      </c>
      <c r="W627">
        <v>2</v>
      </c>
      <c r="X627">
        <v>18</v>
      </c>
      <c r="Y627">
        <v>6</v>
      </c>
      <c r="Z627">
        <v>2</v>
      </c>
      <c r="AA627">
        <v>11308855.6787</v>
      </c>
      <c r="AB627">
        <v>15945.7952878</v>
      </c>
      <c r="AC627">
        <v>726314.57238499995</v>
      </c>
      <c r="AD627">
        <v>885358.11324099998</v>
      </c>
      <c r="AE627" t="s">
        <v>5731</v>
      </c>
      <c r="AF627" t="s">
        <v>2622</v>
      </c>
      <c r="AG627" t="s">
        <v>4723</v>
      </c>
      <c r="AH627" t="str">
        <f t="shared" si="48"/>
        <v>04013532</v>
      </c>
      <c r="AJ627" t="s">
        <v>4723</v>
      </c>
      <c r="AK627" t="s">
        <v>9362</v>
      </c>
      <c r="AL627" t="s">
        <v>5731</v>
      </c>
    </row>
    <row r="628" spans="1:38" x14ac:dyDescent="0.25">
      <c r="A628">
        <v>289539</v>
      </c>
      <c r="B628">
        <v>0.51063899999999995</v>
      </c>
      <c r="C628" t="s">
        <v>3956</v>
      </c>
      <c r="D628" t="s">
        <v>4723</v>
      </c>
      <c r="E628" t="s">
        <v>4756</v>
      </c>
      <c r="F628" t="s">
        <v>1367</v>
      </c>
      <c r="G628" t="s">
        <v>2610</v>
      </c>
      <c r="H628" t="s">
        <v>3957</v>
      </c>
      <c r="I628" t="s">
        <v>4760</v>
      </c>
      <c r="J628">
        <v>2299</v>
      </c>
      <c r="K628" s="34" t="s">
        <v>9363</v>
      </c>
      <c r="M628" s="29" t="str">
        <f t="shared" si="45"/>
        <v>YES</v>
      </c>
      <c r="N628" s="9" t="str">
        <f t="shared" si="46"/>
        <v>NO</v>
      </c>
      <c r="O628" s="9">
        <f t="shared" si="47"/>
        <v>0.95504653395528516</v>
      </c>
      <c r="P628" s="9" t="str">
        <f t="shared" si="49"/>
        <v>NO</v>
      </c>
      <c r="Q628" s="9" t="s">
        <v>4658</v>
      </c>
      <c r="R628" s="30" t="s">
        <v>4658</v>
      </c>
      <c r="T628" t="s">
        <v>5732</v>
      </c>
      <c r="U628">
        <v>533</v>
      </c>
      <c r="V628" t="s">
        <v>3403</v>
      </c>
      <c r="W628">
        <v>2</v>
      </c>
      <c r="X628">
        <v>18</v>
      </c>
      <c r="Y628">
        <v>6</v>
      </c>
      <c r="Z628">
        <v>2</v>
      </c>
      <c r="AA628">
        <v>14905868.7629</v>
      </c>
      <c r="AB628">
        <v>16585.404559999999</v>
      </c>
      <c r="AC628">
        <v>736440.53112199996</v>
      </c>
      <c r="AD628">
        <v>866703.83271500003</v>
      </c>
      <c r="AE628" t="s">
        <v>5733</v>
      </c>
      <c r="AF628" t="s">
        <v>3956</v>
      </c>
      <c r="AG628" t="s">
        <v>4723</v>
      </c>
      <c r="AH628" t="str">
        <f t="shared" si="48"/>
        <v>04013533</v>
      </c>
      <c r="AJ628" t="s">
        <v>4723</v>
      </c>
      <c r="AK628" t="s">
        <v>9363</v>
      </c>
      <c r="AL628" t="s">
        <v>5733</v>
      </c>
    </row>
    <row r="629" spans="1:38" x14ac:dyDescent="0.25">
      <c r="A629">
        <v>296156</v>
      </c>
      <c r="B629">
        <v>0.49435400000000002</v>
      </c>
      <c r="C629" t="s">
        <v>3742</v>
      </c>
      <c r="D629" t="s">
        <v>4723</v>
      </c>
      <c r="E629" t="s">
        <v>4756</v>
      </c>
      <c r="F629" t="s">
        <v>1367</v>
      </c>
      <c r="G629" t="s">
        <v>2610</v>
      </c>
      <c r="H629" t="s">
        <v>3743</v>
      </c>
      <c r="I629" t="s">
        <v>4760</v>
      </c>
      <c r="J629">
        <v>2521</v>
      </c>
      <c r="K629" s="34" t="s">
        <v>9364</v>
      </c>
      <c r="M629" s="29" t="str">
        <f t="shared" si="45"/>
        <v>YES</v>
      </c>
      <c r="N629" s="9" t="str">
        <f t="shared" si="46"/>
        <v>NO</v>
      </c>
      <c r="O629" s="9">
        <f t="shared" si="47"/>
        <v>1.0008290193815861</v>
      </c>
      <c r="P629" s="9" t="str">
        <f t="shared" si="49"/>
        <v>YES</v>
      </c>
      <c r="Q629" s="9" t="s">
        <v>4658</v>
      </c>
      <c r="R629" s="30" t="s">
        <v>4658</v>
      </c>
      <c r="T629" t="s">
        <v>5734</v>
      </c>
      <c r="U629">
        <v>534</v>
      </c>
      <c r="V629" t="s">
        <v>5735</v>
      </c>
      <c r="W629">
        <v>2</v>
      </c>
      <c r="X629">
        <v>18</v>
      </c>
      <c r="Y629">
        <v>6</v>
      </c>
      <c r="Z629">
        <v>2</v>
      </c>
      <c r="AA629">
        <v>13770382.6395</v>
      </c>
      <c r="AB629">
        <v>16269.9008171</v>
      </c>
      <c r="AC629">
        <v>747098.35080999997</v>
      </c>
      <c r="AD629">
        <v>872172.67342200002</v>
      </c>
      <c r="AE629" t="s">
        <v>5736</v>
      </c>
      <c r="AF629" t="s">
        <v>3742</v>
      </c>
      <c r="AG629" t="s">
        <v>4723</v>
      </c>
      <c r="AH629" t="str">
        <f t="shared" si="48"/>
        <v>04013534</v>
      </c>
      <c r="AJ629" t="s">
        <v>4723</v>
      </c>
      <c r="AK629" t="s">
        <v>9364</v>
      </c>
      <c r="AL629" t="s">
        <v>5736</v>
      </c>
    </row>
    <row r="630" spans="1:38" x14ac:dyDescent="0.25">
      <c r="A630">
        <v>303453</v>
      </c>
      <c r="B630">
        <v>0.50169200000000003</v>
      </c>
      <c r="C630" t="s">
        <v>3958</v>
      </c>
      <c r="D630" t="s">
        <v>4723</v>
      </c>
      <c r="E630" t="s">
        <v>4756</v>
      </c>
      <c r="F630" t="s">
        <v>1367</v>
      </c>
      <c r="G630" t="s">
        <v>2610</v>
      </c>
      <c r="H630" t="s">
        <v>3959</v>
      </c>
      <c r="I630" t="s">
        <v>4760</v>
      </c>
      <c r="J630">
        <v>2475</v>
      </c>
      <c r="K630" s="34" t="s">
        <v>9365</v>
      </c>
      <c r="M630" s="29" t="str">
        <f t="shared" si="45"/>
        <v>YES</v>
      </c>
      <c r="N630" s="9" t="str">
        <f t="shared" si="46"/>
        <v>NO</v>
      </c>
      <c r="O630" s="9">
        <f t="shared" si="47"/>
        <v>1.0216335466396869</v>
      </c>
      <c r="P630" s="9" t="str">
        <f t="shared" si="49"/>
        <v>YES</v>
      </c>
      <c r="Q630" s="9" t="s">
        <v>4658</v>
      </c>
      <c r="R630" s="30" t="s">
        <v>4658</v>
      </c>
      <c r="T630" t="s">
        <v>5737</v>
      </c>
      <c r="U630">
        <v>535</v>
      </c>
      <c r="V630" t="s">
        <v>5738</v>
      </c>
      <c r="W630">
        <v>2</v>
      </c>
      <c r="X630">
        <v>18</v>
      </c>
      <c r="Y630">
        <v>6</v>
      </c>
      <c r="Z630">
        <v>2</v>
      </c>
      <c r="AA630">
        <v>13690202.616</v>
      </c>
      <c r="AB630">
        <v>15720.0884277</v>
      </c>
      <c r="AC630">
        <v>736554.66501200001</v>
      </c>
      <c r="AD630">
        <v>869402.07249399996</v>
      </c>
      <c r="AE630" t="s">
        <v>5739</v>
      </c>
      <c r="AF630" t="s">
        <v>3958</v>
      </c>
      <c r="AG630" t="s">
        <v>4723</v>
      </c>
      <c r="AH630" t="str">
        <f t="shared" si="48"/>
        <v>04013535</v>
      </c>
      <c r="AJ630" t="s">
        <v>4723</v>
      </c>
      <c r="AK630" t="s">
        <v>9365</v>
      </c>
      <c r="AL630" t="s">
        <v>5739</v>
      </c>
    </row>
    <row r="631" spans="1:38" x14ac:dyDescent="0.25">
      <c r="A631">
        <v>296174</v>
      </c>
      <c r="B631">
        <v>0.404032</v>
      </c>
      <c r="C631" t="s">
        <v>3970</v>
      </c>
      <c r="D631" t="s">
        <v>4723</v>
      </c>
      <c r="E631" t="s">
        <v>4756</v>
      </c>
      <c r="F631" t="s">
        <v>1367</v>
      </c>
      <c r="G631" t="s">
        <v>2610</v>
      </c>
      <c r="H631" t="s">
        <v>3971</v>
      </c>
      <c r="I631" t="s">
        <v>4760</v>
      </c>
      <c r="J631">
        <v>3224</v>
      </c>
      <c r="K631" s="34" t="s">
        <v>9366</v>
      </c>
      <c r="M631" s="29" t="str">
        <f t="shared" si="45"/>
        <v>YES</v>
      </c>
      <c r="N631" s="9" t="str">
        <f t="shared" si="46"/>
        <v>NO</v>
      </c>
      <c r="O631" s="9">
        <f t="shared" si="47"/>
        <v>1.0013764945436958</v>
      </c>
      <c r="P631" s="9" t="str">
        <f t="shared" si="49"/>
        <v>YES</v>
      </c>
      <c r="Q631" s="9" t="s">
        <v>4658</v>
      </c>
      <c r="R631" s="30" t="s">
        <v>4658</v>
      </c>
      <c r="T631" t="s">
        <v>5740</v>
      </c>
      <c r="U631">
        <v>536</v>
      </c>
      <c r="V631" t="s">
        <v>5741</v>
      </c>
      <c r="W631">
        <v>2</v>
      </c>
      <c r="X631">
        <v>18</v>
      </c>
      <c r="Y631">
        <v>6</v>
      </c>
      <c r="Z631">
        <v>2</v>
      </c>
      <c r="AA631">
        <v>11248282.509299999</v>
      </c>
      <c r="AB631">
        <v>17764.251731299999</v>
      </c>
      <c r="AC631">
        <v>735102.71833599999</v>
      </c>
      <c r="AD631">
        <v>873103.39576800005</v>
      </c>
      <c r="AE631" t="s">
        <v>5742</v>
      </c>
      <c r="AF631" t="s">
        <v>3970</v>
      </c>
      <c r="AG631" t="s">
        <v>4723</v>
      </c>
      <c r="AH631" t="str">
        <f t="shared" si="48"/>
        <v>04013536</v>
      </c>
      <c r="AJ631" t="s">
        <v>4723</v>
      </c>
      <c r="AK631" t="s">
        <v>9366</v>
      </c>
      <c r="AL631" t="s">
        <v>5742</v>
      </c>
    </row>
    <row r="632" spans="1:38" x14ac:dyDescent="0.25">
      <c r="A632">
        <v>296294</v>
      </c>
      <c r="B632">
        <v>0.58652199999999999</v>
      </c>
      <c r="C632" t="s">
        <v>3972</v>
      </c>
      <c r="D632" t="s">
        <v>4723</v>
      </c>
      <c r="E632" t="s">
        <v>4756</v>
      </c>
      <c r="F632" t="s">
        <v>1367</v>
      </c>
      <c r="G632" t="s">
        <v>2610</v>
      </c>
      <c r="H632" t="s">
        <v>3973</v>
      </c>
      <c r="I632" t="s">
        <v>4760</v>
      </c>
      <c r="J632">
        <v>4243</v>
      </c>
      <c r="K632" s="34" t="s">
        <v>9367</v>
      </c>
      <c r="M632" s="29" t="str">
        <f t="shared" si="45"/>
        <v>YES</v>
      </c>
      <c r="N632" s="9" t="str">
        <f t="shared" si="46"/>
        <v>NO</v>
      </c>
      <c r="O632" s="9">
        <f t="shared" si="47"/>
        <v>1.0022798253597605</v>
      </c>
      <c r="P632" s="9" t="str">
        <f t="shared" si="49"/>
        <v>YES</v>
      </c>
      <c r="Q632" s="9" t="s">
        <v>4658</v>
      </c>
      <c r="R632" s="30" t="s">
        <v>4658</v>
      </c>
      <c r="T632" t="s">
        <v>5743</v>
      </c>
      <c r="U632">
        <v>537</v>
      </c>
      <c r="V632" t="s">
        <v>5744</v>
      </c>
      <c r="W632">
        <v>2</v>
      </c>
      <c r="X632">
        <v>18</v>
      </c>
      <c r="Y632">
        <v>6</v>
      </c>
      <c r="Z632">
        <v>2</v>
      </c>
      <c r="AA632">
        <v>16314101.622199999</v>
      </c>
      <c r="AB632">
        <v>18795.739395100001</v>
      </c>
      <c r="AC632">
        <v>737571.64222799998</v>
      </c>
      <c r="AD632">
        <v>873523.158192</v>
      </c>
      <c r="AE632" t="s">
        <v>5745</v>
      </c>
      <c r="AF632" t="s">
        <v>3972</v>
      </c>
      <c r="AG632" t="s">
        <v>4723</v>
      </c>
      <c r="AH632" t="str">
        <f t="shared" si="48"/>
        <v>04013537</v>
      </c>
      <c r="AJ632" t="s">
        <v>4723</v>
      </c>
      <c r="AK632" t="s">
        <v>9367</v>
      </c>
      <c r="AL632" t="s">
        <v>5745</v>
      </c>
    </row>
    <row r="633" spans="1:38" x14ac:dyDescent="0.25">
      <c r="A633">
        <v>296314</v>
      </c>
      <c r="B633">
        <v>1.069925</v>
      </c>
      <c r="C633" t="s">
        <v>3782</v>
      </c>
      <c r="D633" t="s">
        <v>4723</v>
      </c>
      <c r="E633" t="s">
        <v>4756</v>
      </c>
      <c r="F633" t="s">
        <v>1367</v>
      </c>
      <c r="G633" t="s">
        <v>2610</v>
      </c>
      <c r="H633" t="s">
        <v>3783</v>
      </c>
      <c r="I633" t="s">
        <v>4760</v>
      </c>
      <c r="J633">
        <v>4524</v>
      </c>
      <c r="K633" s="34" t="s">
        <v>9368</v>
      </c>
      <c r="M633" s="29" t="str">
        <f t="shared" si="45"/>
        <v>YES</v>
      </c>
      <c r="N633" s="9" t="str">
        <f t="shared" si="46"/>
        <v>NO</v>
      </c>
      <c r="O633" s="9">
        <f t="shared" si="47"/>
        <v>1.0046260786551127</v>
      </c>
      <c r="P633" s="9" t="str">
        <f t="shared" si="49"/>
        <v>YES</v>
      </c>
      <c r="Q633" s="9" t="s">
        <v>4658</v>
      </c>
      <c r="R633" s="30" t="s">
        <v>4658</v>
      </c>
      <c r="T633" t="s">
        <v>5746</v>
      </c>
      <c r="U633">
        <v>538</v>
      </c>
      <c r="V633" t="s">
        <v>5747</v>
      </c>
      <c r="W633">
        <v>2</v>
      </c>
      <c r="X633">
        <v>19</v>
      </c>
      <c r="Y633">
        <v>6</v>
      </c>
      <c r="Z633">
        <v>2</v>
      </c>
      <c r="AA633">
        <v>29690446.777899999</v>
      </c>
      <c r="AB633">
        <v>23695.3223144</v>
      </c>
      <c r="AC633">
        <v>757845.97929499997</v>
      </c>
      <c r="AD633">
        <v>878662.79827100004</v>
      </c>
      <c r="AE633" t="s">
        <v>5748</v>
      </c>
      <c r="AF633" t="s">
        <v>3782</v>
      </c>
      <c r="AG633" t="s">
        <v>4723</v>
      </c>
      <c r="AH633" t="str">
        <f t="shared" si="48"/>
        <v>04013538</v>
      </c>
      <c r="AJ633" t="s">
        <v>4723</v>
      </c>
      <c r="AK633" t="s">
        <v>9368</v>
      </c>
      <c r="AL633" t="s">
        <v>5748</v>
      </c>
    </row>
    <row r="634" spans="1:38" x14ac:dyDescent="0.25">
      <c r="A634">
        <v>303840</v>
      </c>
      <c r="B634">
        <v>0.50054100000000001</v>
      </c>
      <c r="C634" t="s">
        <v>4006</v>
      </c>
      <c r="D634" t="s">
        <v>4723</v>
      </c>
      <c r="E634" t="s">
        <v>4756</v>
      </c>
      <c r="F634" t="s">
        <v>1367</v>
      </c>
      <c r="G634" t="s">
        <v>2610</v>
      </c>
      <c r="H634" t="s">
        <v>4007</v>
      </c>
      <c r="I634" t="s">
        <v>4760</v>
      </c>
      <c r="J634">
        <v>4372</v>
      </c>
      <c r="K634" s="34" t="s">
        <v>9369</v>
      </c>
      <c r="M634" s="29" t="str">
        <f t="shared" si="45"/>
        <v>YES</v>
      </c>
      <c r="N634" s="9" t="str">
        <f t="shared" si="46"/>
        <v>NO</v>
      </c>
      <c r="O634" s="9">
        <f t="shared" si="47"/>
        <v>1.0086487821774512</v>
      </c>
      <c r="P634" s="9" t="str">
        <f t="shared" si="49"/>
        <v>YES</v>
      </c>
      <c r="Q634" s="9" t="s">
        <v>4658</v>
      </c>
      <c r="R634" s="30" t="s">
        <v>4658</v>
      </c>
      <c r="T634" t="s">
        <v>5749</v>
      </c>
      <c r="U634">
        <v>539</v>
      </c>
      <c r="V634" t="s">
        <v>5750</v>
      </c>
      <c r="W634">
        <v>2</v>
      </c>
      <c r="X634">
        <v>18</v>
      </c>
      <c r="Y634">
        <v>6</v>
      </c>
      <c r="Z634">
        <v>2</v>
      </c>
      <c r="AA634">
        <v>13834629.517200001</v>
      </c>
      <c r="AB634">
        <v>19772.4325264</v>
      </c>
      <c r="AC634">
        <v>734210.84823500004</v>
      </c>
      <c r="AD634">
        <v>877548.01944199996</v>
      </c>
      <c r="AE634" t="s">
        <v>5751</v>
      </c>
      <c r="AF634" t="s">
        <v>4006</v>
      </c>
      <c r="AG634" t="s">
        <v>4723</v>
      </c>
      <c r="AH634" t="str">
        <f t="shared" si="48"/>
        <v>04013539</v>
      </c>
      <c r="AJ634" t="s">
        <v>4723</v>
      </c>
      <c r="AK634" t="s">
        <v>9369</v>
      </c>
      <c r="AL634" t="s">
        <v>5751</v>
      </c>
    </row>
    <row r="635" spans="1:38" x14ac:dyDescent="0.25">
      <c r="A635">
        <v>282087</v>
      </c>
      <c r="B635">
        <v>1.3063910000000001</v>
      </c>
      <c r="C635" t="s">
        <v>6395</v>
      </c>
      <c r="D635" t="s">
        <v>4723</v>
      </c>
      <c r="E635" t="s">
        <v>4756</v>
      </c>
      <c r="F635" t="s">
        <v>1367</v>
      </c>
      <c r="G635" t="s">
        <v>1463</v>
      </c>
      <c r="H635" t="s">
        <v>6396</v>
      </c>
      <c r="I635" t="s">
        <v>4760</v>
      </c>
      <c r="J635">
        <v>6628</v>
      </c>
      <c r="K635" s="34" t="s">
        <v>9370</v>
      </c>
      <c r="M635" s="29" t="str">
        <f t="shared" si="45"/>
        <v>YES</v>
      </c>
      <c r="N635" s="9" t="str">
        <f t="shared" si="46"/>
        <v>YES</v>
      </c>
      <c r="O635" s="9">
        <f t="shared" si="47"/>
        <v>1.0082523594220261</v>
      </c>
      <c r="P635" s="9" t="str">
        <f t="shared" si="49"/>
        <v>YES</v>
      </c>
      <c r="Q635" s="9" t="s">
        <v>4658</v>
      </c>
      <c r="R635" s="30" t="s">
        <v>4658</v>
      </c>
      <c r="T635" t="s">
        <v>7546</v>
      </c>
      <c r="U635">
        <v>54</v>
      </c>
      <c r="V635" t="s">
        <v>6396</v>
      </c>
      <c r="W635">
        <v>4</v>
      </c>
      <c r="X635">
        <v>6</v>
      </c>
      <c r="Y635">
        <v>3</v>
      </c>
      <c r="Z635">
        <v>4</v>
      </c>
      <c r="AA635">
        <v>36121999.134499997</v>
      </c>
      <c r="AB635">
        <v>24027.443312799998</v>
      </c>
      <c r="AC635">
        <v>637005.31821199995</v>
      </c>
      <c r="AD635">
        <v>973700.63652399997</v>
      </c>
      <c r="AE635" t="s">
        <v>7547</v>
      </c>
      <c r="AF635" t="s">
        <v>6395</v>
      </c>
      <c r="AG635" t="s">
        <v>4723</v>
      </c>
      <c r="AH635" t="str">
        <f t="shared" si="48"/>
        <v>0401354</v>
      </c>
      <c r="AJ635" t="s">
        <v>4723</v>
      </c>
      <c r="AK635" t="s">
        <v>9370</v>
      </c>
      <c r="AL635" t="s">
        <v>7547</v>
      </c>
    </row>
    <row r="636" spans="1:38" x14ac:dyDescent="0.25">
      <c r="A636">
        <v>1197221</v>
      </c>
      <c r="B636">
        <v>0.67755799999999999</v>
      </c>
      <c r="C636" t="s">
        <v>3974</v>
      </c>
      <c r="D636" t="s">
        <v>4723</v>
      </c>
      <c r="E636" t="s">
        <v>4756</v>
      </c>
      <c r="F636" t="s">
        <v>1367</v>
      </c>
      <c r="G636" t="s">
        <v>2610</v>
      </c>
      <c r="H636" t="s">
        <v>3975</v>
      </c>
      <c r="I636" t="s">
        <v>4760</v>
      </c>
      <c r="J636">
        <v>4408</v>
      </c>
      <c r="K636" s="34" t="s">
        <v>9371</v>
      </c>
      <c r="M636" s="29" t="str">
        <f t="shared" si="45"/>
        <v>YES</v>
      </c>
      <c r="N636" s="9" t="str">
        <f t="shared" si="46"/>
        <v>NO</v>
      </c>
      <c r="O636" s="9">
        <f t="shared" si="47"/>
        <v>0.99334559438180303</v>
      </c>
      <c r="P636" s="9" t="str">
        <f t="shared" si="49"/>
        <v>YES</v>
      </c>
      <c r="Q636" s="9" t="s">
        <v>4658</v>
      </c>
      <c r="R636" s="30" t="s">
        <v>4658</v>
      </c>
      <c r="T636" t="s">
        <v>5752</v>
      </c>
      <c r="U636">
        <v>540</v>
      </c>
      <c r="V636" t="s">
        <v>5753</v>
      </c>
      <c r="W636">
        <v>2</v>
      </c>
      <c r="X636">
        <v>18</v>
      </c>
      <c r="Y636">
        <v>6</v>
      </c>
      <c r="Z636">
        <v>2</v>
      </c>
      <c r="AA636">
        <v>19015771.604600001</v>
      </c>
      <c r="AB636">
        <v>21164.916147399999</v>
      </c>
      <c r="AC636">
        <v>737027.39539299998</v>
      </c>
      <c r="AD636">
        <v>879248.18733400002</v>
      </c>
      <c r="AE636" t="s">
        <v>5754</v>
      </c>
      <c r="AF636" t="s">
        <v>3974</v>
      </c>
      <c r="AG636" t="s">
        <v>4723</v>
      </c>
      <c r="AH636" t="str">
        <f t="shared" si="48"/>
        <v>04013540</v>
      </c>
      <c r="AJ636" t="s">
        <v>4723</v>
      </c>
      <c r="AK636" t="s">
        <v>9371</v>
      </c>
      <c r="AL636" t="s">
        <v>5754</v>
      </c>
    </row>
    <row r="637" spans="1:38" x14ac:dyDescent="0.25">
      <c r="A637">
        <v>296334</v>
      </c>
      <c r="B637">
        <v>0.58895699999999995</v>
      </c>
      <c r="C637" t="s">
        <v>6978</v>
      </c>
      <c r="D637" t="s">
        <v>4723</v>
      </c>
      <c r="E637" t="s">
        <v>4756</v>
      </c>
      <c r="F637" t="s">
        <v>1367</v>
      </c>
      <c r="G637" t="s">
        <v>2610</v>
      </c>
      <c r="H637" t="s">
        <v>6979</v>
      </c>
      <c r="I637" t="s">
        <v>4760</v>
      </c>
      <c r="J637">
        <v>2430</v>
      </c>
      <c r="K637" s="34" t="s">
        <v>9372</v>
      </c>
      <c r="M637" s="29" t="str">
        <f t="shared" si="45"/>
        <v>YES</v>
      </c>
      <c r="N637" s="9" t="str">
        <f t="shared" si="46"/>
        <v>NO</v>
      </c>
      <c r="O637" s="9">
        <f t="shared" si="47"/>
        <v>0.99286859756044377</v>
      </c>
      <c r="P637" s="9" t="str">
        <f t="shared" si="49"/>
        <v>YES</v>
      </c>
      <c r="Q637" s="9" t="s">
        <v>4658</v>
      </c>
      <c r="R637" s="30" t="s">
        <v>4658</v>
      </c>
      <c r="T637" t="s">
        <v>5755</v>
      </c>
      <c r="U637">
        <v>541</v>
      </c>
      <c r="V637" t="s">
        <v>3377</v>
      </c>
      <c r="W637">
        <v>1</v>
      </c>
      <c r="X637">
        <v>21</v>
      </c>
      <c r="Y637">
        <v>5</v>
      </c>
      <c r="Z637">
        <v>1</v>
      </c>
      <c r="AA637">
        <v>16537111.627</v>
      </c>
      <c r="AB637">
        <v>17983.236201600001</v>
      </c>
      <c r="AC637">
        <v>715389.63881399995</v>
      </c>
      <c r="AD637">
        <v>858721.271129</v>
      </c>
      <c r="AE637" t="s">
        <v>5756</v>
      </c>
      <c r="AF637" t="s">
        <v>6978</v>
      </c>
      <c r="AG637" t="s">
        <v>4723</v>
      </c>
      <c r="AH637" t="str">
        <f t="shared" si="48"/>
        <v>04013541</v>
      </c>
      <c r="AJ637" t="s">
        <v>4723</v>
      </c>
      <c r="AK637" t="s">
        <v>9372</v>
      </c>
      <c r="AL637" t="s">
        <v>5756</v>
      </c>
    </row>
    <row r="638" spans="1:38" x14ac:dyDescent="0.25">
      <c r="A638">
        <v>275578</v>
      </c>
      <c r="B638">
        <v>0.42258499999999999</v>
      </c>
      <c r="C638" t="s">
        <v>6990</v>
      </c>
      <c r="D638" t="s">
        <v>4723</v>
      </c>
      <c r="E638" t="s">
        <v>4756</v>
      </c>
      <c r="F638" t="s">
        <v>1367</v>
      </c>
      <c r="G638" t="s">
        <v>4758</v>
      </c>
      <c r="H638" t="s">
        <v>6991</v>
      </c>
      <c r="I638" t="s">
        <v>4760</v>
      </c>
      <c r="J638">
        <v>2745</v>
      </c>
      <c r="K638" s="34" t="s">
        <v>9373</v>
      </c>
      <c r="M638" s="29" t="str">
        <f t="shared" si="45"/>
        <v>YES</v>
      </c>
      <c r="N638" s="9" t="str">
        <f t="shared" si="46"/>
        <v>NO</v>
      </c>
      <c r="O638" s="9">
        <f t="shared" si="47"/>
        <v>1.0288699350368293</v>
      </c>
      <c r="P638" s="9" t="str">
        <f t="shared" si="49"/>
        <v>YES</v>
      </c>
      <c r="Q638" s="9" t="s">
        <v>4658</v>
      </c>
      <c r="R638" s="30" t="s">
        <v>4658</v>
      </c>
      <c r="T638" t="s">
        <v>5757</v>
      </c>
      <c r="U638">
        <v>542</v>
      </c>
      <c r="V638" t="s">
        <v>2659</v>
      </c>
      <c r="W638">
        <v>1</v>
      </c>
      <c r="X638">
        <v>21</v>
      </c>
      <c r="Y638">
        <v>5</v>
      </c>
      <c r="Z638">
        <v>1</v>
      </c>
      <c r="AA638">
        <v>11450420.760500001</v>
      </c>
      <c r="AB638">
        <v>14773.046022500001</v>
      </c>
      <c r="AC638">
        <v>721337.96499300003</v>
      </c>
      <c r="AD638">
        <v>859374.97936899995</v>
      </c>
      <c r="AE638" t="s">
        <v>5758</v>
      </c>
      <c r="AF638" t="s">
        <v>6990</v>
      </c>
      <c r="AG638" t="s">
        <v>4723</v>
      </c>
      <c r="AH638" t="str">
        <f t="shared" si="48"/>
        <v>04013542</v>
      </c>
      <c r="AJ638" t="s">
        <v>4723</v>
      </c>
      <c r="AK638" t="s">
        <v>9373</v>
      </c>
      <c r="AL638" t="s">
        <v>5758</v>
      </c>
    </row>
    <row r="639" spans="1:38" x14ac:dyDescent="0.25">
      <c r="A639">
        <v>275697</v>
      </c>
      <c r="B639">
        <v>0.51672399999999996</v>
      </c>
      <c r="C639" t="s">
        <v>7022</v>
      </c>
      <c r="D639" t="s">
        <v>4723</v>
      </c>
      <c r="E639" t="s">
        <v>4756</v>
      </c>
      <c r="F639" t="s">
        <v>1367</v>
      </c>
      <c r="G639" t="s">
        <v>4758</v>
      </c>
      <c r="H639" t="s">
        <v>7023</v>
      </c>
      <c r="I639" t="s">
        <v>4760</v>
      </c>
      <c r="J639">
        <v>2455</v>
      </c>
      <c r="K639" s="34" t="s">
        <v>9374</v>
      </c>
      <c r="M639" s="29" t="str">
        <f t="shared" si="45"/>
        <v>YES</v>
      </c>
      <c r="N639" s="9" t="str">
        <f t="shared" si="46"/>
        <v>NO</v>
      </c>
      <c r="O639" s="9">
        <f t="shared" si="47"/>
        <v>1.0349376116268574</v>
      </c>
      <c r="P639" s="9" t="str">
        <f t="shared" si="49"/>
        <v>NO</v>
      </c>
      <c r="Q639" s="9" t="s">
        <v>4658</v>
      </c>
      <c r="R639" s="30" t="s">
        <v>4658</v>
      </c>
      <c r="T639" t="s">
        <v>5759</v>
      </c>
      <c r="U639">
        <v>543</v>
      </c>
      <c r="V639" t="s">
        <v>3413</v>
      </c>
      <c r="W639">
        <v>1</v>
      </c>
      <c r="X639">
        <v>21</v>
      </c>
      <c r="Y639">
        <v>5</v>
      </c>
      <c r="Z639">
        <v>1</v>
      </c>
      <c r="AA639">
        <v>13919136.9603</v>
      </c>
      <c r="AB639">
        <v>15964.766253100001</v>
      </c>
      <c r="AC639">
        <v>709564.54548199999</v>
      </c>
      <c r="AD639">
        <v>858657.15768900001</v>
      </c>
      <c r="AE639" t="s">
        <v>5760</v>
      </c>
      <c r="AF639" t="s">
        <v>7022</v>
      </c>
      <c r="AG639" t="s">
        <v>4723</v>
      </c>
      <c r="AH639" t="str">
        <f t="shared" si="48"/>
        <v>04013543</v>
      </c>
      <c r="AJ639" t="s">
        <v>4723</v>
      </c>
      <c r="AK639" t="s">
        <v>9374</v>
      </c>
      <c r="AL639" t="s">
        <v>5760</v>
      </c>
    </row>
    <row r="640" spans="1:38" x14ac:dyDescent="0.25">
      <c r="A640">
        <v>269085</v>
      </c>
      <c r="B640">
        <v>0.64048099999999997</v>
      </c>
      <c r="C640" t="s">
        <v>3368</v>
      </c>
      <c r="D640" t="s">
        <v>4723</v>
      </c>
      <c r="E640" t="s">
        <v>4756</v>
      </c>
      <c r="F640" t="s">
        <v>1367</v>
      </c>
      <c r="G640" t="s">
        <v>2610</v>
      </c>
      <c r="H640" t="s">
        <v>3369</v>
      </c>
      <c r="I640" t="s">
        <v>4760</v>
      </c>
      <c r="J640">
        <v>2224</v>
      </c>
      <c r="K640" s="34" t="s">
        <v>9375</v>
      </c>
      <c r="M640" s="29" t="str">
        <f t="shared" si="45"/>
        <v>YES</v>
      </c>
      <c r="N640" s="9" t="str">
        <f t="shared" si="46"/>
        <v>NO</v>
      </c>
      <c r="O640" s="9">
        <f t="shared" si="47"/>
        <v>1.0135912738645987</v>
      </c>
      <c r="P640" s="9" t="str">
        <f t="shared" si="49"/>
        <v>YES</v>
      </c>
      <c r="Q640" s="9" t="s">
        <v>4658</v>
      </c>
      <c r="R640" s="30" t="s">
        <v>4658</v>
      </c>
      <c r="T640" t="s">
        <v>5761</v>
      </c>
      <c r="U640">
        <v>544</v>
      </c>
      <c r="V640" t="s">
        <v>5762</v>
      </c>
      <c r="W640">
        <v>2</v>
      </c>
      <c r="X640">
        <v>18</v>
      </c>
      <c r="Y640">
        <v>6</v>
      </c>
      <c r="Z640">
        <v>2</v>
      </c>
      <c r="AA640">
        <v>17616159.462699998</v>
      </c>
      <c r="AB640">
        <v>19452.393982099999</v>
      </c>
      <c r="AC640">
        <v>736957.94937699998</v>
      </c>
      <c r="AD640">
        <v>893617.38036499999</v>
      </c>
      <c r="AE640" t="s">
        <v>5763</v>
      </c>
      <c r="AF640" t="s">
        <v>3368</v>
      </c>
      <c r="AG640" t="s">
        <v>4723</v>
      </c>
      <c r="AH640" t="str">
        <f t="shared" si="48"/>
        <v>04013544</v>
      </c>
      <c r="AJ640" t="s">
        <v>4723</v>
      </c>
      <c r="AK640" t="s">
        <v>9375</v>
      </c>
      <c r="AL640" t="s">
        <v>5763</v>
      </c>
    </row>
    <row r="641" spans="1:38" x14ac:dyDescent="0.25">
      <c r="A641">
        <v>312377</v>
      </c>
      <c r="B641">
        <v>0.51417000000000002</v>
      </c>
      <c r="C641" t="s">
        <v>2632</v>
      </c>
      <c r="D641" t="s">
        <v>4723</v>
      </c>
      <c r="E641" t="s">
        <v>4756</v>
      </c>
      <c r="F641" t="s">
        <v>1367</v>
      </c>
      <c r="G641" t="s">
        <v>2610</v>
      </c>
      <c r="H641" t="s">
        <v>2633</v>
      </c>
      <c r="I641" t="s">
        <v>4760</v>
      </c>
      <c r="J641">
        <v>3430</v>
      </c>
      <c r="K641" s="34" t="s">
        <v>9376</v>
      </c>
      <c r="M641" s="29" t="str">
        <f t="shared" si="45"/>
        <v>YES</v>
      </c>
      <c r="N641" s="9" t="str">
        <f t="shared" si="46"/>
        <v>NO</v>
      </c>
      <c r="O641" s="9">
        <f t="shared" si="47"/>
        <v>0.98568350311628028</v>
      </c>
      <c r="P641" s="9" t="str">
        <f t="shared" si="49"/>
        <v>YES</v>
      </c>
      <c r="Q641" s="9" t="s">
        <v>4658</v>
      </c>
      <c r="R641" s="30" t="s">
        <v>4658</v>
      </c>
      <c r="T641" t="s">
        <v>5764</v>
      </c>
      <c r="U641">
        <v>545</v>
      </c>
      <c r="V641" t="s">
        <v>5765</v>
      </c>
      <c r="W641">
        <v>2</v>
      </c>
      <c r="X641">
        <v>18</v>
      </c>
      <c r="Y641">
        <v>6</v>
      </c>
      <c r="Z641">
        <v>2</v>
      </c>
      <c r="AA641">
        <v>14542433.6338</v>
      </c>
      <c r="AB641">
        <v>18096.393606400001</v>
      </c>
      <c r="AC641">
        <v>730214.50523699995</v>
      </c>
      <c r="AD641">
        <v>889599.41684299998</v>
      </c>
      <c r="AE641" t="s">
        <v>5766</v>
      </c>
      <c r="AF641" t="s">
        <v>2632</v>
      </c>
      <c r="AG641" t="s">
        <v>4723</v>
      </c>
      <c r="AH641" t="str">
        <f t="shared" si="48"/>
        <v>04013545</v>
      </c>
      <c r="AJ641" t="s">
        <v>4723</v>
      </c>
      <c r="AK641" t="s">
        <v>9376</v>
      </c>
      <c r="AL641" t="s">
        <v>5766</v>
      </c>
    </row>
    <row r="642" spans="1:38" x14ac:dyDescent="0.25">
      <c r="A642">
        <v>289641</v>
      </c>
      <c r="B642">
        <v>0.50074399999999997</v>
      </c>
      <c r="C642" t="s">
        <v>2650</v>
      </c>
      <c r="D642" t="s">
        <v>4723</v>
      </c>
      <c r="E642" t="s">
        <v>4756</v>
      </c>
      <c r="F642" t="s">
        <v>1367</v>
      </c>
      <c r="G642" t="s">
        <v>2610</v>
      </c>
      <c r="H642" t="s">
        <v>2651</v>
      </c>
      <c r="I642" t="s">
        <v>4760</v>
      </c>
      <c r="J642">
        <v>2558</v>
      </c>
      <c r="K642" s="34" t="s">
        <v>9377</v>
      </c>
      <c r="M642" s="29" t="str">
        <f t="shared" si="45"/>
        <v>YES</v>
      </c>
      <c r="N642" s="9" t="str">
        <f t="shared" si="46"/>
        <v>NO</v>
      </c>
      <c r="O642" s="9">
        <f t="shared" si="47"/>
        <v>1.0018064357164325</v>
      </c>
      <c r="P642" s="9" t="str">
        <f t="shared" si="49"/>
        <v>YES</v>
      </c>
      <c r="Q642" s="9" t="s">
        <v>4658</v>
      </c>
      <c r="R642" s="30" t="s">
        <v>4658</v>
      </c>
      <c r="T642" t="s">
        <v>5767</v>
      </c>
      <c r="U642">
        <v>546</v>
      </c>
      <c r="V642" t="s">
        <v>5768</v>
      </c>
      <c r="W642">
        <v>2</v>
      </c>
      <c r="X642">
        <v>18</v>
      </c>
      <c r="Y642">
        <v>6</v>
      </c>
      <c r="Z642">
        <v>2</v>
      </c>
      <c r="AA642">
        <v>13934769.264699999</v>
      </c>
      <c r="AB642">
        <v>15847.523560600001</v>
      </c>
      <c r="AC642">
        <v>735358.19383300003</v>
      </c>
      <c r="AD642">
        <v>889203.57435400004</v>
      </c>
      <c r="AE642" t="s">
        <v>5769</v>
      </c>
      <c r="AF642" t="s">
        <v>2650</v>
      </c>
      <c r="AG642" t="s">
        <v>4723</v>
      </c>
      <c r="AH642" t="str">
        <f t="shared" si="48"/>
        <v>04013546</v>
      </c>
      <c r="AJ642" t="s">
        <v>4723</v>
      </c>
      <c r="AK642" t="s">
        <v>9377</v>
      </c>
      <c r="AL642" t="s">
        <v>5769</v>
      </c>
    </row>
    <row r="643" spans="1:38" x14ac:dyDescent="0.25">
      <c r="A643">
        <v>312246</v>
      </c>
      <c r="B643">
        <v>0.50145300000000004</v>
      </c>
      <c r="C643" t="s">
        <v>2652</v>
      </c>
      <c r="D643" t="s">
        <v>4723</v>
      </c>
      <c r="E643" t="s">
        <v>4756</v>
      </c>
      <c r="F643" t="s">
        <v>1367</v>
      </c>
      <c r="G643" t="s">
        <v>2610</v>
      </c>
      <c r="H643" t="s">
        <v>2653</v>
      </c>
      <c r="I643" t="s">
        <v>4760</v>
      </c>
      <c r="J643">
        <v>1715</v>
      </c>
      <c r="K643" s="34" t="s">
        <v>9378</v>
      </c>
      <c r="M643" s="29" t="str">
        <f t="shared" ref="M643:M706" si="50">IF(C643=AH643,"YES","NO")</f>
        <v>YES</v>
      </c>
      <c r="N643" s="9" t="str">
        <f t="shared" ref="N643:N706" si="51">IF(H643=V643,"YES","NO")</f>
        <v>NO</v>
      </c>
      <c r="O643" s="9">
        <f t="shared" ref="O643:O706" si="52">(B643*(5280*5280))/AA643</f>
        <v>1.0019830953180358</v>
      </c>
      <c r="P643" s="9" t="str">
        <f t="shared" si="49"/>
        <v>YES</v>
      </c>
      <c r="Q643" s="9" t="s">
        <v>4658</v>
      </c>
      <c r="R643" s="30" t="s">
        <v>4658</v>
      </c>
      <c r="T643" t="s">
        <v>5770</v>
      </c>
      <c r="U643">
        <v>547</v>
      </c>
      <c r="V643" t="s">
        <v>5771</v>
      </c>
      <c r="W643">
        <v>2</v>
      </c>
      <c r="X643">
        <v>18</v>
      </c>
      <c r="Y643">
        <v>6</v>
      </c>
      <c r="Z643">
        <v>2</v>
      </c>
      <c r="AA643">
        <v>13952039.091800001</v>
      </c>
      <c r="AB643">
        <v>15860.771987300001</v>
      </c>
      <c r="AC643">
        <v>737999.10092899995</v>
      </c>
      <c r="AD643">
        <v>889247.03631300002</v>
      </c>
      <c r="AE643" t="s">
        <v>5772</v>
      </c>
      <c r="AF643" t="s">
        <v>2652</v>
      </c>
      <c r="AG643" t="s">
        <v>4723</v>
      </c>
      <c r="AH643" t="str">
        <f t="shared" ref="AH643:AH706" si="53">CONCATENATE(AG643,U643)</f>
        <v>04013547</v>
      </c>
      <c r="AJ643" t="s">
        <v>4723</v>
      </c>
      <c r="AK643" t="s">
        <v>9378</v>
      </c>
      <c r="AL643" t="s">
        <v>5772</v>
      </c>
    </row>
    <row r="644" spans="1:38" x14ac:dyDescent="0.25">
      <c r="A644">
        <v>312264</v>
      </c>
      <c r="B644">
        <v>0.50090900000000005</v>
      </c>
      <c r="C644" t="s">
        <v>3748</v>
      </c>
      <c r="D644" t="s">
        <v>4723</v>
      </c>
      <c r="E644" t="s">
        <v>4756</v>
      </c>
      <c r="F644" t="s">
        <v>1367</v>
      </c>
      <c r="G644" t="s">
        <v>2610</v>
      </c>
      <c r="H644" t="s">
        <v>3749</v>
      </c>
      <c r="I644" t="s">
        <v>4760</v>
      </c>
      <c r="J644">
        <v>2276</v>
      </c>
      <c r="K644" s="34" t="s">
        <v>9379</v>
      </c>
      <c r="M644" s="29" t="str">
        <f t="shared" si="50"/>
        <v>YES</v>
      </c>
      <c r="N644" s="9" t="str">
        <f t="shared" si="51"/>
        <v>NO</v>
      </c>
      <c r="O644" s="9">
        <f t="shared" si="52"/>
        <v>1.0009372093786062</v>
      </c>
      <c r="P644" s="9" t="str">
        <f t="shared" ref="P644:P707" si="54">IF(O644&gt;0.970001,IF(O644&lt;1.02999,"YES","NO"),"NO")</f>
        <v>YES</v>
      </c>
      <c r="Q644" s="9" t="s">
        <v>4658</v>
      </c>
      <c r="R644" s="30" t="s">
        <v>4658</v>
      </c>
      <c r="T644" t="s">
        <v>5773</v>
      </c>
      <c r="U644">
        <v>548</v>
      </c>
      <c r="V644" t="s">
        <v>5774</v>
      </c>
      <c r="W644">
        <v>2</v>
      </c>
      <c r="X644">
        <v>19</v>
      </c>
      <c r="Y644">
        <v>6</v>
      </c>
      <c r="Z644">
        <v>2</v>
      </c>
      <c r="AA644">
        <v>13951466.0208</v>
      </c>
      <c r="AB644">
        <v>15872.976657699999</v>
      </c>
      <c r="AC644">
        <v>747080.43682099995</v>
      </c>
      <c r="AD644">
        <v>880051.08979600004</v>
      </c>
      <c r="AE644" t="s">
        <v>5775</v>
      </c>
      <c r="AF644" t="s">
        <v>3748</v>
      </c>
      <c r="AG644" t="s">
        <v>4723</v>
      </c>
      <c r="AH644" t="str">
        <f t="shared" si="53"/>
        <v>04013548</v>
      </c>
      <c r="AJ644" t="s">
        <v>4723</v>
      </c>
      <c r="AK644" t="s">
        <v>9379</v>
      </c>
      <c r="AL644" t="s">
        <v>5775</v>
      </c>
    </row>
    <row r="645" spans="1:38" x14ac:dyDescent="0.25">
      <c r="A645">
        <v>303511</v>
      </c>
      <c r="B645">
        <v>0.50969600000000004</v>
      </c>
      <c r="C645" t="s">
        <v>3978</v>
      </c>
      <c r="D645" t="s">
        <v>4723</v>
      </c>
      <c r="E645" t="s">
        <v>4756</v>
      </c>
      <c r="F645" t="s">
        <v>1367</v>
      </c>
      <c r="G645" t="s">
        <v>2610</v>
      </c>
      <c r="H645" t="s">
        <v>3979</v>
      </c>
      <c r="I645" t="s">
        <v>4760</v>
      </c>
      <c r="J645">
        <v>4337</v>
      </c>
      <c r="K645" s="34" t="s">
        <v>9380</v>
      </c>
      <c r="M645" s="29" t="str">
        <f t="shared" si="50"/>
        <v>YES</v>
      </c>
      <c r="N645" s="9" t="str">
        <f t="shared" si="51"/>
        <v>NO</v>
      </c>
      <c r="O645" s="9">
        <f t="shared" si="52"/>
        <v>1.0012951055947481</v>
      </c>
      <c r="P645" s="9" t="str">
        <f t="shared" si="54"/>
        <v>YES</v>
      </c>
      <c r="Q645" s="9" t="s">
        <v>4658</v>
      </c>
      <c r="R645" s="30" t="s">
        <v>4658</v>
      </c>
      <c r="T645" t="s">
        <v>5776</v>
      </c>
      <c r="U645">
        <v>549</v>
      </c>
      <c r="V645" t="s">
        <v>5777</v>
      </c>
      <c r="W645">
        <v>2</v>
      </c>
      <c r="X645">
        <v>18</v>
      </c>
      <c r="Y645">
        <v>6</v>
      </c>
      <c r="Z645">
        <v>2</v>
      </c>
      <c r="AA645">
        <v>14191129.954600001</v>
      </c>
      <c r="AB645">
        <v>16560.516225300002</v>
      </c>
      <c r="AC645">
        <v>741844.81941300002</v>
      </c>
      <c r="AD645">
        <v>874692.70519500005</v>
      </c>
      <c r="AE645" t="s">
        <v>5778</v>
      </c>
      <c r="AF645" t="s">
        <v>3978</v>
      </c>
      <c r="AG645" t="s">
        <v>4723</v>
      </c>
      <c r="AH645" t="str">
        <f t="shared" si="53"/>
        <v>04013549</v>
      </c>
      <c r="AJ645" t="s">
        <v>4723</v>
      </c>
      <c r="AK645" t="s">
        <v>9380</v>
      </c>
      <c r="AL645" t="s">
        <v>5778</v>
      </c>
    </row>
    <row r="646" spans="1:38" x14ac:dyDescent="0.25">
      <c r="A646">
        <v>296378</v>
      </c>
      <c r="B646">
        <v>0.75042299999999995</v>
      </c>
      <c r="C646" t="s">
        <v>1517</v>
      </c>
      <c r="D646" t="s">
        <v>4723</v>
      </c>
      <c r="E646" t="s">
        <v>4756</v>
      </c>
      <c r="F646" t="s">
        <v>1367</v>
      </c>
      <c r="G646" t="s">
        <v>1463</v>
      </c>
      <c r="H646" t="s">
        <v>1518</v>
      </c>
      <c r="I646" t="s">
        <v>4760</v>
      </c>
      <c r="J646">
        <v>2446</v>
      </c>
      <c r="K646" s="34" t="s">
        <v>9381</v>
      </c>
      <c r="M646" s="29" t="str">
        <f t="shared" si="50"/>
        <v>YES</v>
      </c>
      <c r="N646" s="9" t="str">
        <f t="shared" si="51"/>
        <v>YES</v>
      </c>
      <c r="O646" s="9">
        <f t="shared" si="52"/>
        <v>0.99635957384729423</v>
      </c>
      <c r="P646" s="9" t="str">
        <f t="shared" si="54"/>
        <v>YES</v>
      </c>
      <c r="Q646" s="9" t="s">
        <v>4658</v>
      </c>
      <c r="R646" s="30" t="s">
        <v>4658</v>
      </c>
      <c r="T646" t="s">
        <v>4607</v>
      </c>
      <c r="U646">
        <v>55</v>
      </c>
      <c r="V646" t="s">
        <v>1518</v>
      </c>
      <c r="W646">
        <v>3</v>
      </c>
      <c r="X646">
        <v>7</v>
      </c>
      <c r="Y646">
        <v>3</v>
      </c>
      <c r="Z646">
        <v>3</v>
      </c>
      <c r="AA646">
        <v>20997030.7029</v>
      </c>
      <c r="AB646">
        <v>21323.332228200001</v>
      </c>
      <c r="AC646">
        <v>677452.87358400004</v>
      </c>
      <c r="AD646">
        <v>959296.06572199997</v>
      </c>
      <c r="AE646" t="s">
        <v>7548</v>
      </c>
      <c r="AF646" t="s">
        <v>1517</v>
      </c>
      <c r="AG646" t="s">
        <v>4723</v>
      </c>
      <c r="AH646" t="str">
        <f t="shared" si="53"/>
        <v>0401355</v>
      </c>
      <c r="AJ646" t="s">
        <v>4723</v>
      </c>
      <c r="AK646" t="s">
        <v>9381</v>
      </c>
      <c r="AL646" t="s">
        <v>7548</v>
      </c>
    </row>
    <row r="647" spans="1:38" x14ac:dyDescent="0.25">
      <c r="A647">
        <v>1220076</v>
      </c>
      <c r="B647">
        <v>0.69242899999999996</v>
      </c>
      <c r="C647" t="s">
        <v>2636</v>
      </c>
      <c r="D647" t="s">
        <v>4723</v>
      </c>
      <c r="E647" t="s">
        <v>4756</v>
      </c>
      <c r="F647" t="s">
        <v>1367</v>
      </c>
      <c r="G647" t="s">
        <v>2610</v>
      </c>
      <c r="H647" t="s">
        <v>2637</v>
      </c>
      <c r="I647" t="s">
        <v>4760</v>
      </c>
      <c r="J647">
        <v>2658</v>
      </c>
      <c r="K647" s="34" t="s">
        <v>9382</v>
      </c>
      <c r="M647" s="29" t="str">
        <f t="shared" si="50"/>
        <v>YES</v>
      </c>
      <c r="N647" s="9" t="str">
        <f t="shared" si="51"/>
        <v>NO</v>
      </c>
      <c r="O647" s="9">
        <f t="shared" si="52"/>
        <v>0.98974193327614168</v>
      </c>
      <c r="P647" s="9" t="str">
        <f t="shared" si="54"/>
        <v>YES</v>
      </c>
      <c r="Q647" s="9" t="s">
        <v>4658</v>
      </c>
      <c r="R647" s="30" t="s">
        <v>4658</v>
      </c>
      <c r="T647" t="s">
        <v>5779</v>
      </c>
      <c r="U647">
        <v>550</v>
      </c>
      <c r="V647" t="s">
        <v>5780</v>
      </c>
      <c r="W647">
        <v>2</v>
      </c>
      <c r="X647">
        <v>18</v>
      </c>
      <c r="Y647">
        <v>6</v>
      </c>
      <c r="Z647">
        <v>2</v>
      </c>
      <c r="AA647">
        <v>19503884.785100002</v>
      </c>
      <c r="AB647">
        <v>21899.656187199998</v>
      </c>
      <c r="AC647">
        <v>726677.57080700004</v>
      </c>
      <c r="AD647">
        <v>893963.10508699995</v>
      </c>
      <c r="AE647" t="s">
        <v>5781</v>
      </c>
      <c r="AF647" t="s">
        <v>2636</v>
      </c>
      <c r="AG647" t="s">
        <v>4723</v>
      </c>
      <c r="AH647" t="str">
        <f t="shared" si="53"/>
        <v>04013550</v>
      </c>
      <c r="AJ647" t="s">
        <v>4723</v>
      </c>
      <c r="AK647" t="s">
        <v>9382</v>
      </c>
      <c r="AL647" t="s">
        <v>5781</v>
      </c>
    </row>
    <row r="648" spans="1:38" x14ac:dyDescent="0.25">
      <c r="A648">
        <v>289679</v>
      </c>
      <c r="B648">
        <v>0.34625400000000001</v>
      </c>
      <c r="C648" t="s">
        <v>3968</v>
      </c>
      <c r="D648" t="s">
        <v>4723</v>
      </c>
      <c r="E648" t="s">
        <v>4756</v>
      </c>
      <c r="F648" t="s">
        <v>1367</v>
      </c>
      <c r="G648" t="s">
        <v>2610</v>
      </c>
      <c r="H648" t="s">
        <v>3969</v>
      </c>
      <c r="I648" t="s">
        <v>4760</v>
      </c>
      <c r="J648">
        <v>2131</v>
      </c>
      <c r="K648" s="34" t="s">
        <v>9383</v>
      </c>
      <c r="M648" s="29" t="str">
        <f t="shared" si="50"/>
        <v>YES</v>
      </c>
      <c r="N648" s="9" t="str">
        <f t="shared" si="51"/>
        <v>NO</v>
      </c>
      <c r="O648" s="9">
        <f t="shared" si="52"/>
        <v>1.0004683218024495</v>
      </c>
      <c r="P648" s="9" t="str">
        <f t="shared" si="54"/>
        <v>YES</v>
      </c>
      <c r="Q648" s="9" t="s">
        <v>4658</v>
      </c>
      <c r="R648" s="30" t="s">
        <v>4658</v>
      </c>
      <c r="T648" t="s">
        <v>5782</v>
      </c>
      <c r="U648">
        <v>551</v>
      </c>
      <c r="V648" t="s">
        <v>5783</v>
      </c>
      <c r="W648">
        <v>2</v>
      </c>
      <c r="X648">
        <v>18</v>
      </c>
      <c r="Y648">
        <v>6</v>
      </c>
      <c r="Z648">
        <v>2</v>
      </c>
      <c r="AA648">
        <v>9648488.9158800002</v>
      </c>
      <c r="AB648">
        <v>12567.6395613</v>
      </c>
      <c r="AC648">
        <v>743576.23660599999</v>
      </c>
      <c r="AD648">
        <v>869413.19357200002</v>
      </c>
      <c r="AE648" t="s">
        <v>5784</v>
      </c>
      <c r="AF648" t="s">
        <v>3968</v>
      </c>
      <c r="AG648" t="s">
        <v>4723</v>
      </c>
      <c r="AH648" t="str">
        <f t="shared" si="53"/>
        <v>04013551</v>
      </c>
      <c r="AJ648" t="s">
        <v>4723</v>
      </c>
      <c r="AK648" t="s">
        <v>9383</v>
      </c>
      <c r="AL648" t="s">
        <v>5784</v>
      </c>
    </row>
    <row r="649" spans="1:38" x14ac:dyDescent="0.25">
      <c r="A649">
        <v>296275</v>
      </c>
      <c r="B649">
        <v>0.753193</v>
      </c>
      <c r="C649" t="s">
        <v>3976</v>
      </c>
      <c r="D649" t="s">
        <v>4723</v>
      </c>
      <c r="E649" t="s">
        <v>4756</v>
      </c>
      <c r="F649" t="s">
        <v>1367</v>
      </c>
      <c r="G649" t="s">
        <v>2610</v>
      </c>
      <c r="H649" t="s">
        <v>3977</v>
      </c>
      <c r="I649" t="s">
        <v>4760</v>
      </c>
      <c r="J649">
        <v>3605</v>
      </c>
      <c r="K649" s="34" t="s">
        <v>9384</v>
      </c>
      <c r="M649" s="29" t="str">
        <f t="shared" si="50"/>
        <v>YES</v>
      </c>
      <c r="N649" s="9" t="str">
        <f t="shared" si="51"/>
        <v>NO</v>
      </c>
      <c r="O649" s="9">
        <f t="shared" si="52"/>
        <v>0.99947075859632262</v>
      </c>
      <c r="P649" s="9" t="str">
        <f t="shared" si="54"/>
        <v>YES</v>
      </c>
      <c r="Q649" s="9" t="s">
        <v>4658</v>
      </c>
      <c r="R649" s="30" t="s">
        <v>4658</v>
      </c>
      <c r="T649" t="s">
        <v>5785</v>
      </c>
      <c r="U649">
        <v>552</v>
      </c>
      <c r="V649" t="s">
        <v>5786</v>
      </c>
      <c r="W649">
        <v>2</v>
      </c>
      <c r="X649">
        <v>18</v>
      </c>
      <c r="Y649">
        <v>6</v>
      </c>
      <c r="Z649">
        <v>2</v>
      </c>
      <c r="AA649">
        <v>21008934.529199999</v>
      </c>
      <c r="AB649">
        <v>21196.105089500001</v>
      </c>
      <c r="AC649">
        <v>741384.07226799999</v>
      </c>
      <c r="AD649">
        <v>871173.11852899997</v>
      </c>
      <c r="AE649" t="s">
        <v>5787</v>
      </c>
      <c r="AF649" t="s">
        <v>3976</v>
      </c>
      <c r="AG649" t="s">
        <v>4723</v>
      </c>
      <c r="AH649" t="str">
        <f t="shared" si="53"/>
        <v>04013552</v>
      </c>
      <c r="AJ649" t="s">
        <v>4723</v>
      </c>
      <c r="AK649" t="s">
        <v>9384</v>
      </c>
      <c r="AL649" t="s">
        <v>5787</v>
      </c>
    </row>
    <row r="650" spans="1:38" x14ac:dyDescent="0.25">
      <c r="A650">
        <v>296357</v>
      </c>
      <c r="B650">
        <v>0.49275000000000002</v>
      </c>
      <c r="C650" t="s">
        <v>3784</v>
      </c>
      <c r="D650" t="s">
        <v>4723</v>
      </c>
      <c r="E650" t="s">
        <v>4756</v>
      </c>
      <c r="F650" t="s">
        <v>1367</v>
      </c>
      <c r="G650" t="s">
        <v>2610</v>
      </c>
      <c r="H650" t="s">
        <v>3785</v>
      </c>
      <c r="I650" t="s">
        <v>4760</v>
      </c>
      <c r="J650">
        <v>2947</v>
      </c>
      <c r="K650" s="34" t="s">
        <v>9385</v>
      </c>
      <c r="M650" s="29" t="str">
        <f t="shared" si="50"/>
        <v>YES</v>
      </c>
      <c r="N650" s="9" t="str">
        <f t="shared" si="51"/>
        <v>NO</v>
      </c>
      <c r="O650" s="9">
        <f t="shared" si="52"/>
        <v>1.0222862858594417</v>
      </c>
      <c r="P650" s="9" t="str">
        <f t="shared" si="54"/>
        <v>YES</v>
      </c>
      <c r="Q650" s="9" t="s">
        <v>4658</v>
      </c>
      <c r="R650" s="30" t="s">
        <v>4658</v>
      </c>
      <c r="T650" t="s">
        <v>5788</v>
      </c>
      <c r="U650">
        <v>553</v>
      </c>
      <c r="V650" t="s">
        <v>5789</v>
      </c>
      <c r="W650">
        <v>2</v>
      </c>
      <c r="X650">
        <v>19</v>
      </c>
      <c r="Y650">
        <v>6</v>
      </c>
      <c r="Z650">
        <v>2</v>
      </c>
      <c r="AA650">
        <v>13437607.2437</v>
      </c>
      <c r="AB650">
        <v>17623.331767600001</v>
      </c>
      <c r="AC650">
        <v>761870.41657700005</v>
      </c>
      <c r="AD650">
        <v>873590.26907399995</v>
      </c>
      <c r="AE650" t="s">
        <v>5790</v>
      </c>
      <c r="AF650" t="s">
        <v>3784</v>
      </c>
      <c r="AG650" t="s">
        <v>4723</v>
      </c>
      <c r="AH650" t="str">
        <f t="shared" si="53"/>
        <v>04013553</v>
      </c>
      <c r="AJ650" t="s">
        <v>4723</v>
      </c>
      <c r="AK650" t="s">
        <v>9385</v>
      </c>
      <c r="AL650" t="s">
        <v>5790</v>
      </c>
    </row>
    <row r="651" spans="1:38" x14ac:dyDescent="0.25">
      <c r="A651">
        <v>303862</v>
      </c>
      <c r="B651">
        <v>0.49307200000000001</v>
      </c>
      <c r="C651" t="s">
        <v>2656</v>
      </c>
      <c r="D651" t="s">
        <v>4723</v>
      </c>
      <c r="E651" t="s">
        <v>4756</v>
      </c>
      <c r="F651" t="s">
        <v>1367</v>
      </c>
      <c r="G651" t="s">
        <v>2610</v>
      </c>
      <c r="H651" t="s">
        <v>2657</v>
      </c>
      <c r="I651" t="s">
        <v>4760</v>
      </c>
      <c r="J651">
        <v>2631</v>
      </c>
      <c r="K651" s="34" t="s">
        <v>9386</v>
      </c>
      <c r="M651" s="29" t="str">
        <f t="shared" si="50"/>
        <v>YES</v>
      </c>
      <c r="N651" s="9" t="str">
        <f t="shared" si="51"/>
        <v>NO</v>
      </c>
      <c r="O651" s="9">
        <f t="shared" si="52"/>
        <v>1.0018260911064791</v>
      </c>
      <c r="P651" s="9" t="str">
        <f t="shared" si="54"/>
        <v>YES</v>
      </c>
      <c r="Q651" s="9" t="s">
        <v>4658</v>
      </c>
      <c r="R651" s="30" t="s">
        <v>4658</v>
      </c>
      <c r="T651" t="s">
        <v>5791</v>
      </c>
      <c r="U651">
        <v>554</v>
      </c>
      <c r="V651" t="s">
        <v>5792</v>
      </c>
      <c r="W651">
        <v>2</v>
      </c>
      <c r="X651">
        <v>19</v>
      </c>
      <c r="Y651">
        <v>6</v>
      </c>
      <c r="Z651">
        <v>2</v>
      </c>
      <c r="AA651">
        <v>13721002.6439</v>
      </c>
      <c r="AB651">
        <v>15669.7043316</v>
      </c>
      <c r="AC651">
        <v>741863.13165400003</v>
      </c>
      <c r="AD651">
        <v>885309.89769699995</v>
      </c>
      <c r="AE651" t="s">
        <v>5793</v>
      </c>
      <c r="AF651" t="s">
        <v>2656</v>
      </c>
      <c r="AG651" t="s">
        <v>4723</v>
      </c>
      <c r="AH651" t="str">
        <f t="shared" si="53"/>
        <v>04013554</v>
      </c>
      <c r="AJ651" t="s">
        <v>4723</v>
      </c>
      <c r="AK651" t="s">
        <v>9386</v>
      </c>
      <c r="AL651" t="s">
        <v>5793</v>
      </c>
    </row>
    <row r="652" spans="1:38" x14ac:dyDescent="0.25">
      <c r="A652">
        <v>312301</v>
      </c>
      <c r="B652">
        <v>0.267206</v>
      </c>
      <c r="C652" t="s">
        <v>7026</v>
      </c>
      <c r="D652" t="s">
        <v>4723</v>
      </c>
      <c r="E652" t="s">
        <v>4756</v>
      </c>
      <c r="F652" t="s">
        <v>1367</v>
      </c>
      <c r="G652" t="s">
        <v>4758</v>
      </c>
      <c r="H652" t="s">
        <v>7027</v>
      </c>
      <c r="I652" t="s">
        <v>4760</v>
      </c>
      <c r="J652">
        <v>1478</v>
      </c>
      <c r="K652" s="34" t="s">
        <v>9387</v>
      </c>
      <c r="M652" s="29" t="str">
        <f t="shared" si="50"/>
        <v>YES</v>
      </c>
      <c r="N652" s="9" t="str">
        <f t="shared" si="51"/>
        <v>NO</v>
      </c>
      <c r="O652" s="9">
        <f t="shared" si="52"/>
        <v>1.0182266720353068</v>
      </c>
      <c r="P652" s="9" t="str">
        <f t="shared" si="54"/>
        <v>YES</v>
      </c>
      <c r="Q652" s="9" t="s">
        <v>4658</v>
      </c>
      <c r="R652" s="30" t="s">
        <v>4658</v>
      </c>
      <c r="T652" t="s">
        <v>5794</v>
      </c>
      <c r="U652">
        <v>555</v>
      </c>
      <c r="V652" t="s">
        <v>3995</v>
      </c>
      <c r="W652">
        <v>1</v>
      </c>
      <c r="X652">
        <v>21</v>
      </c>
      <c r="Y652">
        <v>5</v>
      </c>
      <c r="Z652">
        <v>1</v>
      </c>
      <c r="AA652">
        <v>7315930.6812399998</v>
      </c>
      <c r="AB652">
        <v>13245.004545399999</v>
      </c>
      <c r="AC652">
        <v>709656.86489600001</v>
      </c>
      <c r="AD652">
        <v>864375.90260599996</v>
      </c>
      <c r="AE652" t="s">
        <v>5795</v>
      </c>
      <c r="AF652" t="s">
        <v>7026</v>
      </c>
      <c r="AG652" t="s">
        <v>4723</v>
      </c>
      <c r="AH652" t="str">
        <f t="shared" si="53"/>
        <v>04013555</v>
      </c>
      <c r="AJ652" t="s">
        <v>4723</v>
      </c>
      <c r="AK652" t="s">
        <v>9387</v>
      </c>
      <c r="AL652" t="s">
        <v>5795</v>
      </c>
    </row>
    <row r="653" spans="1:38" x14ac:dyDescent="0.25">
      <c r="A653">
        <v>269126</v>
      </c>
      <c r="B653">
        <v>0.54183999999999999</v>
      </c>
      <c r="C653" t="s">
        <v>3372</v>
      </c>
      <c r="D653" t="s">
        <v>4723</v>
      </c>
      <c r="E653" t="s">
        <v>4756</v>
      </c>
      <c r="F653" t="s">
        <v>1367</v>
      </c>
      <c r="G653" t="s">
        <v>2610</v>
      </c>
      <c r="H653" t="s">
        <v>3373</v>
      </c>
      <c r="I653" t="s">
        <v>4760</v>
      </c>
      <c r="J653">
        <v>3207</v>
      </c>
      <c r="K653" s="34" t="s">
        <v>9388</v>
      </c>
      <c r="M653" s="29" t="str">
        <f t="shared" si="50"/>
        <v>YES</v>
      </c>
      <c r="N653" s="9" t="str">
        <f t="shared" si="51"/>
        <v>NO</v>
      </c>
      <c r="O653" s="9">
        <f t="shared" si="52"/>
        <v>0.97468445335422538</v>
      </c>
      <c r="P653" s="9" t="str">
        <f t="shared" si="54"/>
        <v>YES</v>
      </c>
      <c r="Q653" s="9" t="s">
        <v>4658</v>
      </c>
      <c r="R653" s="30" t="s">
        <v>4658</v>
      </c>
      <c r="T653" t="s">
        <v>5796</v>
      </c>
      <c r="U653">
        <v>556</v>
      </c>
      <c r="V653" t="s">
        <v>5797</v>
      </c>
      <c r="W653">
        <v>2</v>
      </c>
      <c r="X653">
        <v>19</v>
      </c>
      <c r="Y653">
        <v>6</v>
      </c>
      <c r="Z653">
        <v>2</v>
      </c>
      <c r="AA653">
        <v>15497971.8862</v>
      </c>
      <c r="AB653">
        <v>17229.4507318</v>
      </c>
      <c r="AC653">
        <v>746036.23730399995</v>
      </c>
      <c r="AD653">
        <v>883557.65170799999</v>
      </c>
      <c r="AE653" t="s">
        <v>5798</v>
      </c>
      <c r="AF653" t="s">
        <v>3372</v>
      </c>
      <c r="AG653" t="s">
        <v>4723</v>
      </c>
      <c r="AH653" t="str">
        <f t="shared" si="53"/>
        <v>04013556</v>
      </c>
      <c r="AJ653" t="s">
        <v>4723</v>
      </c>
      <c r="AK653" t="s">
        <v>9388</v>
      </c>
      <c r="AL653" t="s">
        <v>5798</v>
      </c>
    </row>
    <row r="654" spans="1:38" x14ac:dyDescent="0.25">
      <c r="A654">
        <v>312420</v>
      </c>
      <c r="B654">
        <v>0.46573500000000001</v>
      </c>
      <c r="C654" t="s">
        <v>3750</v>
      </c>
      <c r="D654" t="s">
        <v>4723</v>
      </c>
      <c r="E654" t="s">
        <v>4756</v>
      </c>
      <c r="F654" t="s">
        <v>1367</v>
      </c>
      <c r="G654" t="s">
        <v>2610</v>
      </c>
      <c r="H654" t="s">
        <v>3751</v>
      </c>
      <c r="I654" t="s">
        <v>4760</v>
      </c>
      <c r="J654">
        <v>2595</v>
      </c>
      <c r="K654" s="34" t="s">
        <v>9389</v>
      </c>
      <c r="M654" s="29" t="str">
        <f t="shared" si="50"/>
        <v>YES</v>
      </c>
      <c r="N654" s="9" t="str">
        <f t="shared" si="51"/>
        <v>NO</v>
      </c>
      <c r="O654" s="9">
        <f t="shared" si="52"/>
        <v>0.99963068183139037</v>
      </c>
      <c r="P654" s="9" t="str">
        <f t="shared" si="54"/>
        <v>YES</v>
      </c>
      <c r="Q654" s="9" t="s">
        <v>4658</v>
      </c>
      <c r="R654" s="30" t="s">
        <v>4658</v>
      </c>
      <c r="T654" t="s">
        <v>5799</v>
      </c>
      <c r="U654">
        <v>557</v>
      </c>
      <c r="V654" t="s">
        <v>5800</v>
      </c>
      <c r="W654">
        <v>2</v>
      </c>
      <c r="X654">
        <v>19</v>
      </c>
      <c r="Y654">
        <v>6</v>
      </c>
      <c r="Z654">
        <v>2</v>
      </c>
      <c r="AA654">
        <v>12988743.603</v>
      </c>
      <c r="AB654">
        <v>16680.061807800001</v>
      </c>
      <c r="AC654">
        <v>751010.03002800001</v>
      </c>
      <c r="AD654">
        <v>873115.23004199995</v>
      </c>
      <c r="AE654" t="s">
        <v>5801</v>
      </c>
      <c r="AF654" t="s">
        <v>3750</v>
      </c>
      <c r="AG654" t="s">
        <v>4723</v>
      </c>
      <c r="AH654" t="str">
        <f t="shared" si="53"/>
        <v>04013557</v>
      </c>
      <c r="AJ654" t="s">
        <v>4723</v>
      </c>
      <c r="AK654" t="s">
        <v>9389</v>
      </c>
      <c r="AL654" t="s">
        <v>5801</v>
      </c>
    </row>
    <row r="655" spans="1:38" x14ac:dyDescent="0.25">
      <c r="A655">
        <v>303530</v>
      </c>
      <c r="B655">
        <v>0.50269799999999998</v>
      </c>
      <c r="C655" t="s">
        <v>2634</v>
      </c>
      <c r="D655" t="s">
        <v>4723</v>
      </c>
      <c r="E655" t="s">
        <v>4756</v>
      </c>
      <c r="F655" t="s">
        <v>1367</v>
      </c>
      <c r="G655" t="s">
        <v>2610</v>
      </c>
      <c r="H655" t="s">
        <v>2635</v>
      </c>
      <c r="I655" t="s">
        <v>4760</v>
      </c>
      <c r="J655">
        <v>3000</v>
      </c>
      <c r="K655" s="34" t="s">
        <v>9390</v>
      </c>
      <c r="M655" s="29" t="str">
        <f t="shared" si="50"/>
        <v>YES</v>
      </c>
      <c r="N655" s="9" t="str">
        <f t="shared" si="51"/>
        <v>NO</v>
      </c>
      <c r="O655" s="9">
        <f t="shared" si="52"/>
        <v>1.0068318086615364</v>
      </c>
      <c r="P655" s="9" t="str">
        <f t="shared" si="54"/>
        <v>YES</v>
      </c>
      <c r="Q655" s="9" t="s">
        <v>4658</v>
      </c>
      <c r="R655" s="30" t="s">
        <v>4658</v>
      </c>
      <c r="T655" t="s">
        <v>5802</v>
      </c>
      <c r="U655">
        <v>558</v>
      </c>
      <c r="V655" t="s">
        <v>5803</v>
      </c>
      <c r="W655">
        <v>2</v>
      </c>
      <c r="X655">
        <v>18</v>
      </c>
      <c r="Y655">
        <v>6</v>
      </c>
      <c r="Z655">
        <v>2</v>
      </c>
      <c r="AA655">
        <v>13919321.780099999</v>
      </c>
      <c r="AB655">
        <v>15756.6159692</v>
      </c>
      <c r="AC655">
        <v>732573.99330800003</v>
      </c>
      <c r="AD655">
        <v>888671.91153299995</v>
      </c>
      <c r="AE655" t="s">
        <v>5804</v>
      </c>
      <c r="AF655" t="s">
        <v>2634</v>
      </c>
      <c r="AG655" t="s">
        <v>4723</v>
      </c>
      <c r="AH655" t="str">
        <f t="shared" si="53"/>
        <v>04013558</v>
      </c>
      <c r="AJ655" t="s">
        <v>4723</v>
      </c>
      <c r="AK655" t="s">
        <v>9390</v>
      </c>
      <c r="AL655" t="s">
        <v>5804</v>
      </c>
    </row>
    <row r="656" spans="1:38" x14ac:dyDescent="0.25">
      <c r="A656">
        <v>289660</v>
      </c>
      <c r="B656">
        <v>2.0056259999999999</v>
      </c>
      <c r="C656" t="s">
        <v>3390</v>
      </c>
      <c r="D656" t="s">
        <v>4723</v>
      </c>
      <c r="E656" t="s">
        <v>4756</v>
      </c>
      <c r="F656" t="s">
        <v>1367</v>
      </c>
      <c r="G656" t="s">
        <v>2610</v>
      </c>
      <c r="H656" t="s">
        <v>3391</v>
      </c>
      <c r="I656" t="s">
        <v>4760</v>
      </c>
      <c r="J656">
        <v>3229</v>
      </c>
      <c r="K656" s="34" t="s">
        <v>9391</v>
      </c>
      <c r="M656" s="29" t="str">
        <f t="shared" si="50"/>
        <v>YES</v>
      </c>
      <c r="N656" s="9" t="str">
        <f t="shared" si="51"/>
        <v>NO</v>
      </c>
      <c r="O656" s="9">
        <f t="shared" si="52"/>
        <v>1.0016517953698914</v>
      </c>
      <c r="P656" s="9" t="str">
        <f t="shared" si="54"/>
        <v>YES</v>
      </c>
      <c r="Q656" s="9" t="s">
        <v>4658</v>
      </c>
      <c r="R656" s="30" t="s">
        <v>4658</v>
      </c>
      <c r="T656" t="s">
        <v>5805</v>
      </c>
      <c r="U656">
        <v>559</v>
      </c>
      <c r="V656" t="s">
        <v>5806</v>
      </c>
      <c r="W656">
        <v>2</v>
      </c>
      <c r="X656">
        <v>19</v>
      </c>
      <c r="Y656">
        <v>6</v>
      </c>
      <c r="Z656">
        <v>2</v>
      </c>
      <c r="AA656">
        <v>55821438.285099998</v>
      </c>
      <c r="AB656">
        <v>31652.183778999999</v>
      </c>
      <c r="AC656">
        <v>755049.54540299997</v>
      </c>
      <c r="AD656">
        <v>889328.29640700005</v>
      </c>
      <c r="AE656" t="s">
        <v>5807</v>
      </c>
      <c r="AF656" t="s">
        <v>3390</v>
      </c>
      <c r="AG656" t="s">
        <v>4723</v>
      </c>
      <c r="AH656" t="str">
        <f t="shared" si="53"/>
        <v>04013559</v>
      </c>
      <c r="AJ656" t="s">
        <v>4723</v>
      </c>
      <c r="AK656" t="s">
        <v>9391</v>
      </c>
      <c r="AL656" t="s">
        <v>5807</v>
      </c>
    </row>
    <row r="657" spans="1:38" x14ac:dyDescent="0.25">
      <c r="A657">
        <v>312628</v>
      </c>
      <c r="B657">
        <v>0.68552900000000005</v>
      </c>
      <c r="C657" t="s">
        <v>2523</v>
      </c>
      <c r="D657" t="s">
        <v>4723</v>
      </c>
      <c r="E657" t="s">
        <v>4756</v>
      </c>
      <c r="F657" t="s">
        <v>2450</v>
      </c>
      <c r="G657" t="s">
        <v>2505</v>
      </c>
      <c r="H657" t="s">
        <v>2524</v>
      </c>
      <c r="I657" t="s">
        <v>4760</v>
      </c>
      <c r="J657">
        <v>1196</v>
      </c>
      <c r="K657" s="34" t="s">
        <v>9392</v>
      </c>
      <c r="M657" s="29" t="str">
        <f t="shared" si="50"/>
        <v>YES</v>
      </c>
      <c r="N657" s="9" t="str">
        <f t="shared" si="51"/>
        <v>YES</v>
      </c>
      <c r="O657" s="9">
        <f t="shared" si="52"/>
        <v>0.99741012363689996</v>
      </c>
      <c r="P657" s="9" t="str">
        <f t="shared" si="54"/>
        <v>YES</v>
      </c>
      <c r="Q657" s="9" t="s">
        <v>4658</v>
      </c>
      <c r="R657" s="30" t="s">
        <v>4658</v>
      </c>
      <c r="T657" t="s">
        <v>7549</v>
      </c>
      <c r="U657">
        <v>56</v>
      </c>
      <c r="V657" t="s">
        <v>2524</v>
      </c>
      <c r="W657">
        <v>4</v>
      </c>
      <c r="X657">
        <v>4</v>
      </c>
      <c r="Y657">
        <v>2</v>
      </c>
      <c r="Z657">
        <v>4</v>
      </c>
      <c r="AA657">
        <v>19161076.492699999</v>
      </c>
      <c r="AB657">
        <v>19002.258128400001</v>
      </c>
      <c r="AC657">
        <v>569490.97411700001</v>
      </c>
      <c r="AD657">
        <v>974254.40853200003</v>
      </c>
      <c r="AE657" t="s">
        <v>7550</v>
      </c>
      <c r="AF657" t="s">
        <v>2523</v>
      </c>
      <c r="AG657" t="s">
        <v>4723</v>
      </c>
      <c r="AH657" t="str">
        <f t="shared" si="53"/>
        <v>0401356</v>
      </c>
      <c r="AJ657" t="s">
        <v>4723</v>
      </c>
      <c r="AK657" t="s">
        <v>9392</v>
      </c>
      <c r="AL657" t="s">
        <v>7550</v>
      </c>
    </row>
    <row r="658" spans="1:38" x14ac:dyDescent="0.25">
      <c r="A658">
        <v>1054243</v>
      </c>
      <c r="B658">
        <v>1.0785499999999999</v>
      </c>
      <c r="C658" t="s">
        <v>3374</v>
      </c>
      <c r="D658" t="s">
        <v>4723</v>
      </c>
      <c r="E658" t="s">
        <v>4756</v>
      </c>
      <c r="F658" t="s">
        <v>1367</v>
      </c>
      <c r="G658" t="s">
        <v>2610</v>
      </c>
      <c r="H658" t="s">
        <v>3375</v>
      </c>
      <c r="I658" t="s">
        <v>4760</v>
      </c>
      <c r="J658">
        <v>2375</v>
      </c>
      <c r="K658" s="34" t="s">
        <v>9393</v>
      </c>
      <c r="M658" s="29" t="str">
        <f t="shared" si="50"/>
        <v>YES</v>
      </c>
      <c r="N658" s="9" t="str">
        <f t="shared" si="51"/>
        <v>NO</v>
      </c>
      <c r="O658" s="9">
        <f t="shared" si="52"/>
        <v>1.0103727560674673</v>
      </c>
      <c r="P658" s="9" t="str">
        <f t="shared" si="54"/>
        <v>YES</v>
      </c>
      <c r="Q658" s="9" t="s">
        <v>4658</v>
      </c>
      <c r="R658" s="30" t="s">
        <v>4658</v>
      </c>
      <c r="T658" t="s">
        <v>5808</v>
      </c>
      <c r="U658">
        <v>560</v>
      </c>
      <c r="V658" t="s">
        <v>5809</v>
      </c>
      <c r="W658">
        <v>2</v>
      </c>
      <c r="X658">
        <v>19</v>
      </c>
      <c r="Y658">
        <v>6</v>
      </c>
      <c r="Z658">
        <v>2</v>
      </c>
      <c r="AA658">
        <v>29759559.666900001</v>
      </c>
      <c r="AB658">
        <v>23572.736365299999</v>
      </c>
      <c r="AC658">
        <v>746853.34204999998</v>
      </c>
      <c r="AD658">
        <v>889620.394279</v>
      </c>
      <c r="AE658" t="s">
        <v>5810</v>
      </c>
      <c r="AF658" t="s">
        <v>3374</v>
      </c>
      <c r="AG658" t="s">
        <v>4723</v>
      </c>
      <c r="AH658" t="str">
        <f t="shared" si="53"/>
        <v>04013560</v>
      </c>
      <c r="AJ658" t="s">
        <v>4723</v>
      </c>
      <c r="AK658" t="s">
        <v>9393</v>
      </c>
      <c r="AL658" t="s">
        <v>5810</v>
      </c>
    </row>
    <row r="659" spans="1:38" x14ac:dyDescent="0.25">
      <c r="A659">
        <v>312440</v>
      </c>
      <c r="B659">
        <v>2.1238670000000002</v>
      </c>
      <c r="C659" t="s">
        <v>3382</v>
      </c>
      <c r="D659" t="s">
        <v>4723</v>
      </c>
      <c r="E659" t="s">
        <v>4756</v>
      </c>
      <c r="F659" t="s">
        <v>4758</v>
      </c>
      <c r="G659" t="s">
        <v>4758</v>
      </c>
      <c r="H659" t="s">
        <v>3383</v>
      </c>
      <c r="I659" t="s">
        <v>4760</v>
      </c>
      <c r="J659">
        <v>1864</v>
      </c>
      <c r="K659" s="34" t="s">
        <v>9394</v>
      </c>
      <c r="M659" s="29" t="str">
        <f t="shared" si="50"/>
        <v>YES</v>
      </c>
      <c r="N659" s="9" t="str">
        <f t="shared" si="51"/>
        <v>NO</v>
      </c>
      <c r="O659" s="9">
        <f t="shared" si="52"/>
        <v>1.0258452301343757</v>
      </c>
      <c r="P659" s="9" t="str">
        <f t="shared" si="54"/>
        <v>YES</v>
      </c>
      <c r="Q659" s="9" t="s">
        <v>4658</v>
      </c>
      <c r="R659" s="30" t="s">
        <v>4658</v>
      </c>
      <c r="T659" t="s">
        <v>5811</v>
      </c>
      <c r="U659">
        <v>561</v>
      </c>
      <c r="V659" t="s">
        <v>5812</v>
      </c>
      <c r="W659">
        <v>2</v>
      </c>
      <c r="X659">
        <v>19</v>
      </c>
      <c r="Y659">
        <v>6</v>
      </c>
      <c r="Z659">
        <v>2</v>
      </c>
      <c r="AA659">
        <v>57718271.756300002</v>
      </c>
      <c r="AB659">
        <v>46772.7238115</v>
      </c>
      <c r="AC659">
        <v>750335.94857799995</v>
      </c>
      <c r="AD659">
        <v>899704.58719500003</v>
      </c>
      <c r="AE659" t="s">
        <v>5813</v>
      </c>
      <c r="AF659" t="s">
        <v>3382</v>
      </c>
      <c r="AG659" t="s">
        <v>4723</v>
      </c>
      <c r="AH659" t="str">
        <f t="shared" si="53"/>
        <v>04013561</v>
      </c>
      <c r="AJ659" t="s">
        <v>4723</v>
      </c>
      <c r="AK659" t="s">
        <v>9394</v>
      </c>
      <c r="AL659" t="s">
        <v>5813</v>
      </c>
    </row>
    <row r="660" spans="1:38" x14ac:dyDescent="0.25">
      <c r="A660">
        <v>312516</v>
      </c>
      <c r="B660">
        <v>1.778359</v>
      </c>
      <c r="C660" t="s">
        <v>3380</v>
      </c>
      <c r="D660" t="s">
        <v>4723</v>
      </c>
      <c r="E660" t="s">
        <v>4756</v>
      </c>
      <c r="F660" t="s">
        <v>1367</v>
      </c>
      <c r="G660" t="s">
        <v>2610</v>
      </c>
      <c r="H660" t="s">
        <v>3381</v>
      </c>
      <c r="I660" t="s">
        <v>4760</v>
      </c>
      <c r="J660">
        <v>3554</v>
      </c>
      <c r="K660" s="34" t="s">
        <v>9395</v>
      </c>
      <c r="M660" s="29" t="str">
        <f t="shared" si="50"/>
        <v>YES</v>
      </c>
      <c r="N660" s="9" t="str">
        <f t="shared" si="51"/>
        <v>NO</v>
      </c>
      <c r="O660" s="9">
        <f t="shared" si="52"/>
        <v>0.99894837828321137</v>
      </c>
      <c r="P660" s="9" t="str">
        <f t="shared" si="54"/>
        <v>YES</v>
      </c>
      <c r="Q660" s="9" t="s">
        <v>4658</v>
      </c>
      <c r="R660" s="30" t="s">
        <v>4658</v>
      </c>
      <c r="T660" t="s">
        <v>5814</v>
      </c>
      <c r="U660">
        <v>562</v>
      </c>
      <c r="V660" t="s">
        <v>5815</v>
      </c>
      <c r="W660">
        <v>2</v>
      </c>
      <c r="X660">
        <v>19</v>
      </c>
      <c r="Y660">
        <v>6</v>
      </c>
      <c r="Z660">
        <v>2</v>
      </c>
      <c r="AA660">
        <v>49629995.526699997</v>
      </c>
      <c r="AB660">
        <v>31360.807868600001</v>
      </c>
      <c r="AC660">
        <v>750325.33547299996</v>
      </c>
      <c r="AD660">
        <v>894424.70804499998</v>
      </c>
      <c r="AE660" t="s">
        <v>5816</v>
      </c>
      <c r="AF660" t="s">
        <v>3380</v>
      </c>
      <c r="AG660" t="s">
        <v>4723</v>
      </c>
      <c r="AH660" t="str">
        <f t="shared" si="53"/>
        <v>04013562</v>
      </c>
      <c r="AJ660" t="s">
        <v>4723</v>
      </c>
      <c r="AK660" t="s">
        <v>9395</v>
      </c>
      <c r="AL660" t="s">
        <v>5816</v>
      </c>
    </row>
    <row r="661" spans="1:38" x14ac:dyDescent="0.25">
      <c r="A661">
        <v>312497</v>
      </c>
      <c r="B661">
        <v>1.996651</v>
      </c>
      <c r="C661" t="s">
        <v>3398</v>
      </c>
      <c r="D661" t="s">
        <v>4723</v>
      </c>
      <c r="E661" t="s">
        <v>4756</v>
      </c>
      <c r="F661" t="s">
        <v>1367</v>
      </c>
      <c r="G661" t="s">
        <v>2610</v>
      </c>
      <c r="H661" t="s">
        <v>3399</v>
      </c>
      <c r="I661" t="s">
        <v>4760</v>
      </c>
      <c r="J661">
        <v>3251</v>
      </c>
      <c r="K661" s="34" t="s">
        <v>9396</v>
      </c>
      <c r="M661" s="29" t="str">
        <f t="shared" si="50"/>
        <v>YES</v>
      </c>
      <c r="N661" s="9" t="str">
        <f t="shared" si="51"/>
        <v>NO</v>
      </c>
      <c r="O661" s="9">
        <f t="shared" si="52"/>
        <v>1.0001647576420725</v>
      </c>
      <c r="P661" s="9" t="str">
        <f t="shared" si="54"/>
        <v>YES</v>
      </c>
      <c r="Q661" s="9" t="s">
        <v>4658</v>
      </c>
      <c r="R661" s="30" t="s">
        <v>4658</v>
      </c>
      <c r="T661" t="s">
        <v>5817</v>
      </c>
      <c r="U661">
        <v>563</v>
      </c>
      <c r="V661" t="s">
        <v>5818</v>
      </c>
      <c r="W661">
        <v>2</v>
      </c>
      <c r="X661">
        <v>19</v>
      </c>
      <c r="Y661">
        <v>6</v>
      </c>
      <c r="Z661">
        <v>2</v>
      </c>
      <c r="AA661">
        <v>55654265.772799999</v>
      </c>
      <c r="AB661">
        <v>31644.405706900001</v>
      </c>
      <c r="AC661">
        <v>760375.91996800003</v>
      </c>
      <c r="AD661">
        <v>894627.425239</v>
      </c>
      <c r="AE661" t="s">
        <v>5819</v>
      </c>
      <c r="AF661" t="s">
        <v>3398</v>
      </c>
      <c r="AG661" t="s">
        <v>4723</v>
      </c>
      <c r="AH661" t="str">
        <f t="shared" si="53"/>
        <v>04013563</v>
      </c>
      <c r="AJ661" t="s">
        <v>4723</v>
      </c>
      <c r="AK661" t="s">
        <v>9396</v>
      </c>
      <c r="AL661" t="s">
        <v>5819</v>
      </c>
    </row>
    <row r="662" spans="1:38" x14ac:dyDescent="0.25">
      <c r="A662">
        <v>312705</v>
      </c>
      <c r="B662">
        <v>0.52145300000000006</v>
      </c>
      <c r="C662" t="s">
        <v>3780</v>
      </c>
      <c r="D662" t="s">
        <v>4723</v>
      </c>
      <c r="E662" t="s">
        <v>4756</v>
      </c>
      <c r="F662" t="s">
        <v>1367</v>
      </c>
      <c r="G662" t="s">
        <v>2610</v>
      </c>
      <c r="H662" t="s">
        <v>3781</v>
      </c>
      <c r="I662" t="s">
        <v>4760</v>
      </c>
      <c r="J662">
        <v>2373</v>
      </c>
      <c r="K662" s="34" t="s">
        <v>9397</v>
      </c>
      <c r="M662" s="29" t="str">
        <f t="shared" si="50"/>
        <v>YES</v>
      </c>
      <c r="N662" s="9" t="str">
        <f t="shared" si="51"/>
        <v>NO</v>
      </c>
      <c r="O662" s="9">
        <f t="shared" si="52"/>
        <v>0.99756674368375065</v>
      </c>
      <c r="P662" s="9" t="str">
        <f t="shared" si="54"/>
        <v>YES</v>
      </c>
      <c r="Q662" s="9" t="s">
        <v>4658</v>
      </c>
      <c r="R662" s="30" t="s">
        <v>4658</v>
      </c>
      <c r="T662" t="s">
        <v>5820</v>
      </c>
      <c r="U662">
        <v>564</v>
      </c>
      <c r="V662" t="s">
        <v>5821</v>
      </c>
      <c r="W662">
        <v>2</v>
      </c>
      <c r="X662">
        <v>19</v>
      </c>
      <c r="Y662">
        <v>6</v>
      </c>
      <c r="Z662">
        <v>2</v>
      </c>
      <c r="AA662">
        <v>14572734.513499999</v>
      </c>
      <c r="AB662">
        <v>17205.1885864</v>
      </c>
      <c r="AC662">
        <v>757772.85006900004</v>
      </c>
      <c r="AD662">
        <v>874752.70550799998</v>
      </c>
      <c r="AE662" t="s">
        <v>5822</v>
      </c>
      <c r="AF662" t="s">
        <v>3780</v>
      </c>
      <c r="AG662" t="s">
        <v>4723</v>
      </c>
      <c r="AH662" t="str">
        <f t="shared" si="53"/>
        <v>04013564</v>
      </c>
      <c r="AJ662" t="s">
        <v>4723</v>
      </c>
      <c r="AK662" t="s">
        <v>9397</v>
      </c>
      <c r="AL662" t="s">
        <v>5822</v>
      </c>
    </row>
    <row r="663" spans="1:38" x14ac:dyDescent="0.25">
      <c r="A663">
        <v>303821</v>
      </c>
      <c r="B663">
        <v>0.93402300000000005</v>
      </c>
      <c r="C663" t="s">
        <v>3788</v>
      </c>
      <c r="D663" t="s">
        <v>4723</v>
      </c>
      <c r="E663" t="s">
        <v>4756</v>
      </c>
      <c r="F663" t="s">
        <v>1367</v>
      </c>
      <c r="G663" t="s">
        <v>4758</v>
      </c>
      <c r="H663" t="s">
        <v>3789</v>
      </c>
      <c r="I663" t="s">
        <v>4760</v>
      </c>
      <c r="J663">
        <v>535</v>
      </c>
      <c r="K663" s="34" t="s">
        <v>9398</v>
      </c>
      <c r="M663" s="29" t="str">
        <f t="shared" si="50"/>
        <v>YES</v>
      </c>
      <c r="N663" s="9" t="str">
        <f t="shared" si="51"/>
        <v>NO</v>
      </c>
      <c r="O663" s="9">
        <f t="shared" si="52"/>
        <v>0.99725696867528058</v>
      </c>
      <c r="P663" s="9" t="str">
        <f t="shared" si="54"/>
        <v>YES</v>
      </c>
      <c r="Q663" s="9" t="s">
        <v>4658</v>
      </c>
      <c r="R663" s="30" t="s">
        <v>4658</v>
      </c>
      <c r="T663" t="s">
        <v>5823</v>
      </c>
      <c r="U663">
        <v>565</v>
      </c>
      <c r="V663" t="s">
        <v>3747</v>
      </c>
      <c r="W663">
        <v>2</v>
      </c>
      <c r="X663">
        <v>19</v>
      </c>
      <c r="Y663">
        <v>6</v>
      </c>
      <c r="Z663">
        <v>2</v>
      </c>
      <c r="AA663">
        <v>26110689.241700001</v>
      </c>
      <c r="AB663">
        <v>21286.4681084</v>
      </c>
      <c r="AC663">
        <v>768059.798786</v>
      </c>
      <c r="AD663">
        <v>868631.29272200004</v>
      </c>
      <c r="AE663" t="s">
        <v>5824</v>
      </c>
      <c r="AF663" t="s">
        <v>3788</v>
      </c>
      <c r="AG663" t="s">
        <v>4723</v>
      </c>
      <c r="AH663" t="str">
        <f t="shared" si="53"/>
        <v>04013565</v>
      </c>
      <c r="AJ663" t="s">
        <v>4723</v>
      </c>
      <c r="AK663" t="s">
        <v>9398</v>
      </c>
      <c r="AL663" t="s">
        <v>5824</v>
      </c>
    </row>
    <row r="664" spans="1:38" x14ac:dyDescent="0.25">
      <c r="A664">
        <v>303900</v>
      </c>
      <c r="B664">
        <v>0.69722300000000004</v>
      </c>
      <c r="C664" t="s">
        <v>3796</v>
      </c>
      <c r="D664" t="s">
        <v>4723</v>
      </c>
      <c r="E664" t="s">
        <v>4756</v>
      </c>
      <c r="F664" t="s">
        <v>1367</v>
      </c>
      <c r="G664" t="s">
        <v>4758</v>
      </c>
      <c r="H664" t="s">
        <v>3797</v>
      </c>
      <c r="I664" t="s">
        <v>4760</v>
      </c>
      <c r="J664">
        <v>2772</v>
      </c>
      <c r="K664" s="34" t="s">
        <v>9399</v>
      </c>
      <c r="M664" s="29" t="str">
        <f t="shared" si="50"/>
        <v>YES</v>
      </c>
      <c r="N664" s="9" t="str">
        <f t="shared" si="51"/>
        <v>NO</v>
      </c>
      <c r="O664" s="9">
        <f t="shared" si="52"/>
        <v>0.99480220159476807</v>
      </c>
      <c r="P664" s="9" t="str">
        <f t="shared" si="54"/>
        <v>YES</v>
      </c>
      <c r="Q664" s="9" t="s">
        <v>4658</v>
      </c>
      <c r="R664" s="30" t="s">
        <v>4658</v>
      </c>
      <c r="T664" t="s">
        <v>5825</v>
      </c>
      <c r="U664">
        <v>566</v>
      </c>
      <c r="V664" t="s">
        <v>5826</v>
      </c>
      <c r="W664">
        <v>2</v>
      </c>
      <c r="X664">
        <v>19</v>
      </c>
      <c r="Y664">
        <v>6</v>
      </c>
      <c r="Z664">
        <v>2</v>
      </c>
      <c r="AA664">
        <v>19539021.578400001</v>
      </c>
      <c r="AB664">
        <v>31684.414179399999</v>
      </c>
      <c r="AC664">
        <v>765673.86682800006</v>
      </c>
      <c r="AD664">
        <v>880480.02806599997</v>
      </c>
      <c r="AE664" t="s">
        <v>5827</v>
      </c>
      <c r="AF664" t="s">
        <v>3796</v>
      </c>
      <c r="AG664" t="s">
        <v>4723</v>
      </c>
      <c r="AH664" t="str">
        <f t="shared" si="53"/>
        <v>04013566</v>
      </c>
      <c r="AJ664" t="s">
        <v>4723</v>
      </c>
      <c r="AK664" t="s">
        <v>9399</v>
      </c>
      <c r="AL664" t="s">
        <v>5827</v>
      </c>
    </row>
    <row r="665" spans="1:38" x14ac:dyDescent="0.25">
      <c r="A665">
        <v>303979</v>
      </c>
      <c r="B665">
        <v>0.49915199999999998</v>
      </c>
      <c r="C665" t="s">
        <v>3394</v>
      </c>
      <c r="D665" t="s">
        <v>4723</v>
      </c>
      <c r="E665" t="s">
        <v>4756</v>
      </c>
      <c r="F665" t="s">
        <v>1367</v>
      </c>
      <c r="G665" t="s">
        <v>2610</v>
      </c>
      <c r="H665" t="s">
        <v>3395</v>
      </c>
      <c r="I665" t="s">
        <v>4760</v>
      </c>
      <c r="J665">
        <v>2261</v>
      </c>
      <c r="K665" s="34" t="s">
        <v>9400</v>
      </c>
      <c r="M665" s="29" t="str">
        <f t="shared" si="50"/>
        <v>YES</v>
      </c>
      <c r="N665" s="9" t="str">
        <f t="shared" si="51"/>
        <v>NO</v>
      </c>
      <c r="O665" s="9">
        <f t="shared" si="52"/>
        <v>1.0002015584924482</v>
      </c>
      <c r="P665" s="9" t="str">
        <f t="shared" si="54"/>
        <v>YES</v>
      </c>
      <c r="Q665" s="9" t="s">
        <v>4658</v>
      </c>
      <c r="R665" s="30" t="s">
        <v>4658</v>
      </c>
      <c r="T665" t="s">
        <v>5828</v>
      </c>
      <c r="U665">
        <v>567</v>
      </c>
      <c r="V665" t="s">
        <v>5829</v>
      </c>
      <c r="W665">
        <v>2</v>
      </c>
      <c r="X665">
        <v>19</v>
      </c>
      <c r="Y665">
        <v>6</v>
      </c>
      <c r="Z665">
        <v>2</v>
      </c>
      <c r="AA665">
        <v>13912754.8829</v>
      </c>
      <c r="AB665">
        <v>15911.781248200001</v>
      </c>
      <c r="AC665">
        <v>762941.21410400001</v>
      </c>
      <c r="AD665">
        <v>885401.03762900003</v>
      </c>
      <c r="AE665" t="s">
        <v>5830</v>
      </c>
      <c r="AF665" t="s">
        <v>3394</v>
      </c>
      <c r="AG665" t="s">
        <v>4723</v>
      </c>
      <c r="AH665" t="str">
        <f t="shared" si="53"/>
        <v>04013567</v>
      </c>
      <c r="AJ665" t="s">
        <v>4723</v>
      </c>
      <c r="AK665" t="s">
        <v>9400</v>
      </c>
      <c r="AL665" t="s">
        <v>5830</v>
      </c>
    </row>
    <row r="666" spans="1:38" x14ac:dyDescent="0.25">
      <c r="A666">
        <v>312668</v>
      </c>
      <c r="B666">
        <v>0.50255099999999997</v>
      </c>
      <c r="C666" t="s">
        <v>3392</v>
      </c>
      <c r="D666" t="s">
        <v>4723</v>
      </c>
      <c r="E666" t="s">
        <v>4756</v>
      </c>
      <c r="F666" t="s">
        <v>1367</v>
      </c>
      <c r="G666" t="s">
        <v>4758</v>
      </c>
      <c r="H666" t="s">
        <v>3393</v>
      </c>
      <c r="I666" t="s">
        <v>4760</v>
      </c>
      <c r="J666">
        <v>1719</v>
      </c>
      <c r="K666" s="34" t="s">
        <v>9401</v>
      </c>
      <c r="M666" s="29" t="str">
        <f t="shared" si="50"/>
        <v>YES</v>
      </c>
      <c r="N666" s="9" t="str">
        <f t="shared" si="51"/>
        <v>NO</v>
      </c>
      <c r="O666" s="9">
        <f t="shared" si="52"/>
        <v>0.99802313169425827</v>
      </c>
      <c r="P666" s="9" t="str">
        <f t="shared" si="54"/>
        <v>YES</v>
      </c>
      <c r="Q666" s="9" t="s">
        <v>4658</v>
      </c>
      <c r="R666" s="30" t="s">
        <v>4658</v>
      </c>
      <c r="T666" t="s">
        <v>5831</v>
      </c>
      <c r="U666">
        <v>568</v>
      </c>
      <c r="V666" t="s">
        <v>5832</v>
      </c>
      <c r="W666">
        <v>2</v>
      </c>
      <c r="X666">
        <v>19</v>
      </c>
      <c r="Y666">
        <v>6</v>
      </c>
      <c r="Z666">
        <v>2</v>
      </c>
      <c r="AA666">
        <v>14038069.2125</v>
      </c>
      <c r="AB666">
        <v>15878.606211300001</v>
      </c>
      <c r="AC666">
        <v>762917.08706799999</v>
      </c>
      <c r="AD666">
        <v>882758.826581</v>
      </c>
      <c r="AE666" t="s">
        <v>5833</v>
      </c>
      <c r="AF666" t="s">
        <v>3392</v>
      </c>
      <c r="AG666" t="s">
        <v>4723</v>
      </c>
      <c r="AH666" t="str">
        <f t="shared" si="53"/>
        <v>04013568</v>
      </c>
      <c r="AJ666" t="s">
        <v>4723</v>
      </c>
      <c r="AK666" t="s">
        <v>9401</v>
      </c>
      <c r="AL666" t="s">
        <v>5833</v>
      </c>
    </row>
    <row r="667" spans="1:38" x14ac:dyDescent="0.25">
      <c r="A667">
        <v>312649</v>
      </c>
      <c r="B667">
        <v>0.99829400000000001</v>
      </c>
      <c r="C667" t="s">
        <v>3396</v>
      </c>
      <c r="D667" t="s">
        <v>4723</v>
      </c>
      <c r="E667" t="s">
        <v>4756</v>
      </c>
      <c r="F667" t="s">
        <v>1367</v>
      </c>
      <c r="G667" t="s">
        <v>2610</v>
      </c>
      <c r="H667" t="s">
        <v>3397</v>
      </c>
      <c r="I667" t="s">
        <v>4760</v>
      </c>
      <c r="J667">
        <v>3889</v>
      </c>
      <c r="K667" s="34" t="s">
        <v>9402</v>
      </c>
      <c r="M667" s="29" t="str">
        <f t="shared" si="50"/>
        <v>YES</v>
      </c>
      <c r="N667" s="9" t="str">
        <f t="shared" si="51"/>
        <v>NO</v>
      </c>
      <c r="O667" s="9">
        <f t="shared" si="52"/>
        <v>1.0003395278048703</v>
      </c>
      <c r="P667" s="9" t="str">
        <f t="shared" si="54"/>
        <v>YES</v>
      </c>
      <c r="Q667" s="9" t="s">
        <v>4658</v>
      </c>
      <c r="R667" s="30" t="s">
        <v>4658</v>
      </c>
      <c r="T667" t="s">
        <v>5834</v>
      </c>
      <c r="U667">
        <v>569</v>
      </c>
      <c r="V667" t="s">
        <v>5835</v>
      </c>
      <c r="W667">
        <v>2</v>
      </c>
      <c r="X667">
        <v>19</v>
      </c>
      <c r="Y667">
        <v>6</v>
      </c>
      <c r="Z667">
        <v>2</v>
      </c>
      <c r="AA667">
        <v>27821393.313000001</v>
      </c>
      <c r="AB667">
        <v>21090.729588400001</v>
      </c>
      <c r="AC667">
        <v>762959.94250100001</v>
      </c>
      <c r="AD667">
        <v>889357.38637700002</v>
      </c>
      <c r="AE667" t="s">
        <v>5836</v>
      </c>
      <c r="AF667" t="s">
        <v>3396</v>
      </c>
      <c r="AG667" t="s">
        <v>4723</v>
      </c>
      <c r="AH667" t="str">
        <f t="shared" si="53"/>
        <v>04013569</v>
      </c>
      <c r="AJ667" t="s">
        <v>4723</v>
      </c>
      <c r="AK667" t="s">
        <v>9402</v>
      </c>
      <c r="AL667" t="s">
        <v>5836</v>
      </c>
    </row>
    <row r="668" spans="1:38" x14ac:dyDescent="0.25">
      <c r="A668">
        <v>312686</v>
      </c>
      <c r="B668">
        <v>1.006254</v>
      </c>
      <c r="C668" t="s">
        <v>3016</v>
      </c>
      <c r="D668" t="s">
        <v>4723</v>
      </c>
      <c r="E668" t="s">
        <v>4756</v>
      </c>
      <c r="F668" t="s">
        <v>1367</v>
      </c>
      <c r="G668" t="s">
        <v>1463</v>
      </c>
      <c r="H668" t="s">
        <v>3017</v>
      </c>
      <c r="I668" t="s">
        <v>4760</v>
      </c>
      <c r="J668">
        <v>8241</v>
      </c>
      <c r="K668" s="34" t="s">
        <v>9403</v>
      </c>
      <c r="M668" s="29" t="str">
        <f t="shared" si="50"/>
        <v>YES</v>
      </c>
      <c r="N668" s="9" t="str">
        <f t="shared" si="51"/>
        <v>YES</v>
      </c>
      <c r="O668" s="9">
        <f t="shared" si="52"/>
        <v>1.0005966406167486</v>
      </c>
      <c r="P668" s="9" t="str">
        <f t="shared" si="54"/>
        <v>YES</v>
      </c>
      <c r="Q668" s="9" t="s">
        <v>4658</v>
      </c>
      <c r="R668" s="30" t="s">
        <v>4658</v>
      </c>
      <c r="T668" t="s">
        <v>7551</v>
      </c>
      <c r="U668">
        <v>57</v>
      </c>
      <c r="V668" t="s">
        <v>3017</v>
      </c>
      <c r="W668">
        <v>3</v>
      </c>
      <c r="X668">
        <v>7</v>
      </c>
      <c r="Y668">
        <v>3</v>
      </c>
      <c r="Z668">
        <v>3</v>
      </c>
      <c r="AA668">
        <v>28036024.082899999</v>
      </c>
      <c r="AB668">
        <v>21215.391961900001</v>
      </c>
      <c r="AC668">
        <v>662598.31993500004</v>
      </c>
      <c r="AD668">
        <v>963223.55720299995</v>
      </c>
      <c r="AE668" t="s">
        <v>7552</v>
      </c>
      <c r="AF668" t="s">
        <v>3016</v>
      </c>
      <c r="AG668" t="s">
        <v>4723</v>
      </c>
      <c r="AH668" t="str">
        <f t="shared" si="53"/>
        <v>0401357</v>
      </c>
      <c r="AJ668" t="s">
        <v>4723</v>
      </c>
      <c r="AK668" t="s">
        <v>9403</v>
      </c>
      <c r="AL668" t="s">
        <v>7552</v>
      </c>
    </row>
    <row r="669" spans="1:38" x14ac:dyDescent="0.25">
      <c r="A669">
        <v>1213445</v>
      </c>
      <c r="B669">
        <v>0.79657199999999995</v>
      </c>
      <c r="C669" t="s">
        <v>3990</v>
      </c>
      <c r="D669" t="s">
        <v>4723</v>
      </c>
      <c r="E669" t="s">
        <v>4756</v>
      </c>
      <c r="F669" t="s">
        <v>1367</v>
      </c>
      <c r="G669" t="s">
        <v>4758</v>
      </c>
      <c r="H669" t="s">
        <v>3991</v>
      </c>
      <c r="I669" t="s">
        <v>4760</v>
      </c>
      <c r="J669">
        <v>3315</v>
      </c>
      <c r="K669" s="34" t="s">
        <v>9404</v>
      </c>
      <c r="M669" s="29" t="str">
        <f t="shared" si="50"/>
        <v>YES</v>
      </c>
      <c r="N669" s="9" t="str">
        <f t="shared" si="51"/>
        <v>NO</v>
      </c>
      <c r="O669" s="9">
        <f t="shared" si="52"/>
        <v>1.0042391579152405</v>
      </c>
      <c r="P669" s="9" t="str">
        <f t="shared" si="54"/>
        <v>YES</v>
      </c>
      <c r="Q669" s="9" t="s">
        <v>4658</v>
      </c>
      <c r="R669" s="30" t="s">
        <v>4658</v>
      </c>
      <c r="T669" t="s">
        <v>5837</v>
      </c>
      <c r="U669">
        <v>570</v>
      </c>
      <c r="V669" t="s">
        <v>5838</v>
      </c>
      <c r="W669">
        <v>2</v>
      </c>
      <c r="X669">
        <v>18</v>
      </c>
      <c r="Y669">
        <v>6</v>
      </c>
      <c r="Z669">
        <v>2</v>
      </c>
      <c r="AA669">
        <v>22113410.6052</v>
      </c>
      <c r="AB669">
        <v>19062.173226800001</v>
      </c>
      <c r="AC669">
        <v>747576.02249500004</v>
      </c>
      <c r="AD669">
        <v>868222.747753</v>
      </c>
      <c r="AE669" t="s">
        <v>5839</v>
      </c>
      <c r="AF669" t="s">
        <v>3990</v>
      </c>
      <c r="AG669" t="s">
        <v>4723</v>
      </c>
      <c r="AH669" t="str">
        <f t="shared" si="53"/>
        <v>04013570</v>
      </c>
      <c r="AJ669" t="s">
        <v>4723</v>
      </c>
      <c r="AK669" t="s">
        <v>9404</v>
      </c>
      <c r="AL669" t="s">
        <v>5839</v>
      </c>
    </row>
    <row r="670" spans="1:38" x14ac:dyDescent="0.25">
      <c r="A670">
        <v>296493</v>
      </c>
      <c r="B670">
        <v>1.6500189999999999</v>
      </c>
      <c r="C670" t="s">
        <v>3410</v>
      </c>
      <c r="D670" t="s">
        <v>4723</v>
      </c>
      <c r="E670" t="s">
        <v>4756</v>
      </c>
      <c r="F670" t="s">
        <v>1367</v>
      </c>
      <c r="G670" t="s">
        <v>2610</v>
      </c>
      <c r="H670" t="s">
        <v>3411</v>
      </c>
      <c r="I670" t="s">
        <v>4760</v>
      </c>
      <c r="J670">
        <v>3934</v>
      </c>
      <c r="K670" s="34" t="s">
        <v>9405</v>
      </c>
      <c r="M670" s="29" t="str">
        <f t="shared" si="50"/>
        <v>YES</v>
      </c>
      <c r="N670" s="9" t="str">
        <f t="shared" si="51"/>
        <v>NO</v>
      </c>
      <c r="O670" s="9">
        <f t="shared" si="52"/>
        <v>1.0155646096098911</v>
      </c>
      <c r="P670" s="9" t="str">
        <f t="shared" si="54"/>
        <v>YES</v>
      </c>
      <c r="Q670" s="9" t="s">
        <v>4658</v>
      </c>
      <c r="R670" s="30" t="s">
        <v>4658</v>
      </c>
      <c r="T670" t="s">
        <v>5840</v>
      </c>
      <c r="U670">
        <v>571</v>
      </c>
      <c r="V670" t="s">
        <v>5841</v>
      </c>
      <c r="W670">
        <v>2</v>
      </c>
      <c r="X670">
        <v>19</v>
      </c>
      <c r="Y670">
        <v>6</v>
      </c>
      <c r="Z670">
        <v>2</v>
      </c>
      <c r="AA670">
        <v>45294892.372500002</v>
      </c>
      <c r="AB670">
        <v>41610.642870999996</v>
      </c>
      <c r="AC670">
        <v>773615.02171999996</v>
      </c>
      <c r="AD670">
        <v>890391.11969900003</v>
      </c>
      <c r="AE670" t="s">
        <v>5842</v>
      </c>
      <c r="AF670" t="s">
        <v>3410</v>
      </c>
      <c r="AG670" t="s">
        <v>4723</v>
      </c>
      <c r="AH670" t="str">
        <f t="shared" si="53"/>
        <v>04013571</v>
      </c>
      <c r="AJ670" t="s">
        <v>4723</v>
      </c>
      <c r="AK670" t="s">
        <v>9405</v>
      </c>
      <c r="AL670" t="s">
        <v>5842</v>
      </c>
    </row>
    <row r="671" spans="1:38" x14ac:dyDescent="0.25">
      <c r="A671">
        <v>312817</v>
      </c>
      <c r="B671">
        <v>0.49013699999999999</v>
      </c>
      <c r="C671" t="s">
        <v>7010</v>
      </c>
      <c r="D671" t="s">
        <v>4723</v>
      </c>
      <c r="E671" t="s">
        <v>4756</v>
      </c>
      <c r="F671" t="s">
        <v>1367</v>
      </c>
      <c r="G671" t="s">
        <v>4758</v>
      </c>
      <c r="H671" t="s">
        <v>7011</v>
      </c>
      <c r="I671" t="s">
        <v>4760</v>
      </c>
      <c r="J671">
        <v>818</v>
      </c>
      <c r="K671" s="34" t="s">
        <v>9406</v>
      </c>
      <c r="M671" s="29" t="str">
        <f t="shared" si="50"/>
        <v>YES</v>
      </c>
      <c r="N671" s="9" t="str">
        <f t="shared" si="51"/>
        <v>NO</v>
      </c>
      <c r="O671" s="9">
        <f t="shared" si="52"/>
        <v>0.96439415507453641</v>
      </c>
      <c r="P671" s="9" t="str">
        <f t="shared" si="54"/>
        <v>NO</v>
      </c>
      <c r="Q671" s="9" t="s">
        <v>4658</v>
      </c>
      <c r="R671" s="30" t="s">
        <v>4658</v>
      </c>
      <c r="T671" t="s">
        <v>5843</v>
      </c>
      <c r="U671">
        <v>572</v>
      </c>
      <c r="V671" t="s">
        <v>5844</v>
      </c>
      <c r="W671">
        <v>2</v>
      </c>
      <c r="X671">
        <v>21</v>
      </c>
      <c r="Y671">
        <v>6</v>
      </c>
      <c r="Z671">
        <v>2</v>
      </c>
      <c r="AA671">
        <v>14168724.757300001</v>
      </c>
      <c r="AB671">
        <v>16356.748821200001</v>
      </c>
      <c r="AC671">
        <v>724669.736194</v>
      </c>
      <c r="AD671">
        <v>867951.12184599997</v>
      </c>
      <c r="AE671" t="s">
        <v>5845</v>
      </c>
      <c r="AF671" t="s">
        <v>7010</v>
      </c>
      <c r="AG671" t="s">
        <v>4723</v>
      </c>
      <c r="AH671" t="str">
        <f t="shared" si="53"/>
        <v>04013572</v>
      </c>
      <c r="AJ671" t="s">
        <v>4723</v>
      </c>
      <c r="AK671" t="s">
        <v>9406</v>
      </c>
      <c r="AL671" t="s">
        <v>5845</v>
      </c>
    </row>
    <row r="672" spans="1:38" x14ac:dyDescent="0.25">
      <c r="A672">
        <v>275897</v>
      </c>
      <c r="B672">
        <v>1.2761940000000001</v>
      </c>
      <c r="C672" t="s">
        <v>2331</v>
      </c>
      <c r="D672" t="s">
        <v>4723</v>
      </c>
      <c r="E672" t="s">
        <v>4756</v>
      </c>
      <c r="F672" t="s">
        <v>2297</v>
      </c>
      <c r="G672" t="s">
        <v>4758</v>
      </c>
      <c r="H672" t="s">
        <v>2332</v>
      </c>
      <c r="I672" t="s">
        <v>4760</v>
      </c>
      <c r="J672">
        <v>753</v>
      </c>
      <c r="K672" s="34" t="s">
        <v>9407</v>
      </c>
      <c r="M672" s="29" t="str">
        <f t="shared" si="50"/>
        <v>NO</v>
      </c>
      <c r="N672" s="9" t="str">
        <f t="shared" si="51"/>
        <v>YES</v>
      </c>
      <c r="O672" s="9">
        <f t="shared" si="52"/>
        <v>1.0011534817821783</v>
      </c>
      <c r="P672" s="9" t="str">
        <f t="shared" si="54"/>
        <v>YES</v>
      </c>
      <c r="Q672" s="9" t="s">
        <v>4658</v>
      </c>
      <c r="R672" s="30" t="s">
        <v>4658</v>
      </c>
      <c r="T672" t="s">
        <v>5846</v>
      </c>
      <c r="U672">
        <v>573</v>
      </c>
      <c r="V672" t="s">
        <v>2332</v>
      </c>
      <c r="W672">
        <v>1</v>
      </c>
      <c r="X672">
        <v>21</v>
      </c>
      <c r="Y672">
        <v>6</v>
      </c>
      <c r="Z672">
        <v>1</v>
      </c>
      <c r="AA672">
        <v>35537255.233099997</v>
      </c>
      <c r="AB672">
        <v>23898.780722700001</v>
      </c>
      <c r="AC672">
        <v>719669.79654200003</v>
      </c>
      <c r="AD672">
        <v>815092.62732299999</v>
      </c>
      <c r="AE672" t="s">
        <v>5847</v>
      </c>
      <c r="AF672" t="s">
        <v>8179</v>
      </c>
      <c r="AG672" t="s">
        <v>4723</v>
      </c>
      <c r="AH672" t="str">
        <f t="shared" si="53"/>
        <v>04013573</v>
      </c>
      <c r="AJ672" t="s">
        <v>4723</v>
      </c>
      <c r="AK672" t="s">
        <v>9407</v>
      </c>
      <c r="AL672" t="s">
        <v>5847</v>
      </c>
    </row>
    <row r="673" spans="1:38" x14ac:dyDescent="0.25">
      <c r="A673">
        <v>249536</v>
      </c>
      <c r="B673">
        <v>2.0320510000000001</v>
      </c>
      <c r="C673" t="s">
        <v>3414</v>
      </c>
      <c r="D673" t="s">
        <v>4723</v>
      </c>
      <c r="E673" t="s">
        <v>4756</v>
      </c>
      <c r="F673" t="s">
        <v>1367</v>
      </c>
      <c r="G673" t="s">
        <v>2610</v>
      </c>
      <c r="H673" t="s">
        <v>3415</v>
      </c>
      <c r="I673" t="s">
        <v>4760</v>
      </c>
      <c r="J673">
        <v>2702</v>
      </c>
      <c r="K673" s="34" t="s">
        <v>9408</v>
      </c>
      <c r="M673" s="29" t="str">
        <f t="shared" si="50"/>
        <v>YES</v>
      </c>
      <c r="N673" s="9" t="str">
        <f t="shared" si="51"/>
        <v>NO</v>
      </c>
      <c r="O673" s="9">
        <f t="shared" si="52"/>
        <v>0.99822164848363515</v>
      </c>
      <c r="P673" s="9" t="str">
        <f t="shared" si="54"/>
        <v>YES</v>
      </c>
      <c r="Q673" s="9" t="s">
        <v>4658</v>
      </c>
      <c r="R673" s="30" t="s">
        <v>4658</v>
      </c>
      <c r="T673" t="s">
        <v>5848</v>
      </c>
      <c r="U673">
        <v>574</v>
      </c>
      <c r="V673" t="s">
        <v>5849</v>
      </c>
      <c r="W673">
        <v>2</v>
      </c>
      <c r="X673">
        <v>19</v>
      </c>
      <c r="Y673">
        <v>6</v>
      </c>
      <c r="Z673">
        <v>2</v>
      </c>
      <c r="AA673">
        <v>56751254.277500004</v>
      </c>
      <c r="AB673">
        <v>35197.377533300001</v>
      </c>
      <c r="AC673">
        <v>776004.92221999995</v>
      </c>
      <c r="AD673">
        <v>883929.49126799998</v>
      </c>
      <c r="AE673" t="s">
        <v>5850</v>
      </c>
      <c r="AF673" t="s">
        <v>3414</v>
      </c>
      <c r="AG673" t="s">
        <v>4723</v>
      </c>
      <c r="AH673" t="str">
        <f t="shared" si="53"/>
        <v>04013574</v>
      </c>
      <c r="AJ673" t="s">
        <v>4723</v>
      </c>
      <c r="AK673" t="s">
        <v>9408</v>
      </c>
      <c r="AL673" t="s">
        <v>5850</v>
      </c>
    </row>
    <row r="674" spans="1:38" x14ac:dyDescent="0.25">
      <c r="A674">
        <v>369280</v>
      </c>
      <c r="B674">
        <v>2.6476289999999998</v>
      </c>
      <c r="C674" t="s">
        <v>3426</v>
      </c>
      <c r="D674" t="s">
        <v>4723</v>
      </c>
      <c r="E674" t="s">
        <v>4756</v>
      </c>
      <c r="F674" t="s">
        <v>1367</v>
      </c>
      <c r="G674" t="s">
        <v>4758</v>
      </c>
      <c r="H674" t="s">
        <v>3427</v>
      </c>
      <c r="I674" t="s">
        <v>4760</v>
      </c>
      <c r="J674">
        <v>1351</v>
      </c>
      <c r="K674" s="34" t="s">
        <v>9409</v>
      </c>
      <c r="M674" s="29" t="str">
        <f t="shared" si="50"/>
        <v>YES</v>
      </c>
      <c r="N674" s="9" t="str">
        <f t="shared" si="51"/>
        <v>NO</v>
      </c>
      <c r="O674" s="9">
        <f t="shared" si="52"/>
        <v>0.99622152497560401</v>
      </c>
      <c r="P674" s="9" t="str">
        <f t="shared" si="54"/>
        <v>YES</v>
      </c>
      <c r="Q674" s="9" t="s">
        <v>4658</v>
      </c>
      <c r="R674" s="30" t="s">
        <v>4658</v>
      </c>
      <c r="T674" t="s">
        <v>5851</v>
      </c>
      <c r="U674">
        <v>575</v>
      </c>
      <c r="V674" t="s">
        <v>5852</v>
      </c>
      <c r="W674">
        <v>2</v>
      </c>
      <c r="X674">
        <v>19</v>
      </c>
      <c r="Y674">
        <v>6</v>
      </c>
      <c r="Z674">
        <v>2</v>
      </c>
      <c r="AA674">
        <v>74091613.625200003</v>
      </c>
      <c r="AB674">
        <v>53843.903424600001</v>
      </c>
      <c r="AC674">
        <v>784311.06162000005</v>
      </c>
      <c r="AD674">
        <v>901046.72152699996</v>
      </c>
      <c r="AE674" t="s">
        <v>5853</v>
      </c>
      <c r="AF674" t="s">
        <v>3426</v>
      </c>
      <c r="AG674" t="s">
        <v>4723</v>
      </c>
      <c r="AH674" t="str">
        <f t="shared" si="53"/>
        <v>04013575</v>
      </c>
      <c r="AJ674" t="s">
        <v>4723</v>
      </c>
      <c r="AK674" t="s">
        <v>9409</v>
      </c>
      <c r="AL674" t="s">
        <v>5853</v>
      </c>
    </row>
    <row r="675" spans="1:38" x14ac:dyDescent="0.25">
      <c r="A675">
        <v>369397</v>
      </c>
      <c r="B675">
        <v>1.5142530000000001</v>
      </c>
      <c r="C675" t="s">
        <v>3695</v>
      </c>
      <c r="D675" t="s">
        <v>4723</v>
      </c>
      <c r="E675" t="s">
        <v>4756</v>
      </c>
      <c r="F675" t="s">
        <v>1367</v>
      </c>
      <c r="G675" t="s">
        <v>4758</v>
      </c>
      <c r="H675" t="s">
        <v>3696</v>
      </c>
      <c r="I675" t="s">
        <v>4760</v>
      </c>
      <c r="J675">
        <v>4525</v>
      </c>
      <c r="K675" s="34" t="s">
        <v>9410</v>
      </c>
      <c r="M675" s="29" t="str">
        <f t="shared" si="50"/>
        <v>YES</v>
      </c>
      <c r="N675" s="9" t="str">
        <f t="shared" si="51"/>
        <v>NO</v>
      </c>
      <c r="O675" s="9">
        <f t="shared" si="52"/>
        <v>0.97943207501227136</v>
      </c>
      <c r="P675" s="9" t="str">
        <f t="shared" si="54"/>
        <v>YES</v>
      </c>
      <c r="Q675" s="9" t="s">
        <v>4658</v>
      </c>
      <c r="R675" s="30" t="s">
        <v>4658</v>
      </c>
      <c r="T675" t="s">
        <v>5854</v>
      </c>
      <c r="U675">
        <v>576</v>
      </c>
      <c r="V675" t="s">
        <v>3967</v>
      </c>
      <c r="W675">
        <v>2</v>
      </c>
      <c r="X675">
        <v>22</v>
      </c>
      <c r="Y675">
        <v>6</v>
      </c>
      <c r="Z675">
        <v>2</v>
      </c>
      <c r="AA675">
        <v>43101458.398400001</v>
      </c>
      <c r="AB675">
        <v>37738.190122599997</v>
      </c>
      <c r="AC675">
        <v>778324.47794600006</v>
      </c>
      <c r="AD675">
        <v>866977.58692699997</v>
      </c>
      <c r="AE675" t="s">
        <v>5855</v>
      </c>
      <c r="AF675" t="s">
        <v>3695</v>
      </c>
      <c r="AG675" t="s">
        <v>4723</v>
      </c>
      <c r="AH675" t="str">
        <f t="shared" si="53"/>
        <v>04013576</v>
      </c>
      <c r="AJ675" t="s">
        <v>4723</v>
      </c>
      <c r="AK675" t="s">
        <v>9410</v>
      </c>
      <c r="AL675" t="s">
        <v>5855</v>
      </c>
    </row>
    <row r="676" spans="1:38" x14ac:dyDescent="0.25">
      <c r="A676">
        <v>347143</v>
      </c>
      <c r="B676">
        <v>0.37605699999999997</v>
      </c>
      <c r="C676" t="s">
        <v>2616</v>
      </c>
      <c r="D676" t="s">
        <v>4723</v>
      </c>
      <c r="E676" t="s">
        <v>4756</v>
      </c>
      <c r="F676" t="s">
        <v>1367</v>
      </c>
      <c r="G676" t="s">
        <v>2610</v>
      </c>
      <c r="H676" t="s">
        <v>2617</v>
      </c>
      <c r="I676" t="s">
        <v>4760</v>
      </c>
      <c r="J676">
        <v>1262</v>
      </c>
      <c r="K676" s="34" t="s">
        <v>9411</v>
      </c>
      <c r="M676" s="29" t="str">
        <f t="shared" si="50"/>
        <v>YES</v>
      </c>
      <c r="N676" s="9" t="str">
        <f t="shared" si="51"/>
        <v>NO</v>
      </c>
      <c r="O676" s="9">
        <f t="shared" si="52"/>
        <v>1.0060975915708248</v>
      </c>
      <c r="P676" s="9" t="str">
        <f t="shared" si="54"/>
        <v>YES</v>
      </c>
      <c r="Q676" s="9" t="s">
        <v>4658</v>
      </c>
      <c r="R676" s="30" t="s">
        <v>4658</v>
      </c>
      <c r="T676" t="s">
        <v>5856</v>
      </c>
      <c r="U676">
        <v>577</v>
      </c>
      <c r="V676" t="s">
        <v>5857</v>
      </c>
      <c r="W676">
        <v>1</v>
      </c>
      <c r="X676">
        <v>18</v>
      </c>
      <c r="Y676">
        <v>5</v>
      </c>
      <c r="Z676">
        <v>1</v>
      </c>
      <c r="AA676">
        <v>10420328.5612</v>
      </c>
      <c r="AB676">
        <v>19431.9572548</v>
      </c>
      <c r="AC676">
        <v>720848.29116899997</v>
      </c>
      <c r="AD676">
        <v>887885.99587700004</v>
      </c>
      <c r="AE676" t="s">
        <v>5858</v>
      </c>
      <c r="AF676" t="s">
        <v>2616</v>
      </c>
      <c r="AG676" t="s">
        <v>4723</v>
      </c>
      <c r="AH676" t="str">
        <f t="shared" si="53"/>
        <v>04013577</v>
      </c>
      <c r="AJ676" t="s">
        <v>4723</v>
      </c>
      <c r="AK676" t="s">
        <v>9411</v>
      </c>
      <c r="AL676" t="s">
        <v>5858</v>
      </c>
    </row>
    <row r="677" spans="1:38" x14ac:dyDescent="0.25">
      <c r="A677">
        <v>289481</v>
      </c>
      <c r="B677">
        <v>0.54559100000000005</v>
      </c>
      <c r="C677" t="s">
        <v>2614</v>
      </c>
      <c r="D677" t="s">
        <v>4723</v>
      </c>
      <c r="E677" t="s">
        <v>4756</v>
      </c>
      <c r="F677" t="s">
        <v>1367</v>
      </c>
      <c r="G677" t="s">
        <v>2610</v>
      </c>
      <c r="H677" t="s">
        <v>2615</v>
      </c>
      <c r="I677" t="s">
        <v>4760</v>
      </c>
      <c r="J677">
        <v>3067</v>
      </c>
      <c r="K677" s="34" t="s">
        <v>9412</v>
      </c>
      <c r="M677" s="29" t="str">
        <f t="shared" si="50"/>
        <v>YES</v>
      </c>
      <c r="N677" s="9" t="str">
        <f t="shared" si="51"/>
        <v>NO</v>
      </c>
      <c r="O677" s="9">
        <f t="shared" si="52"/>
        <v>0.99911974649197299</v>
      </c>
      <c r="P677" s="9" t="str">
        <f t="shared" si="54"/>
        <v>YES</v>
      </c>
      <c r="Q677" s="9" t="s">
        <v>4658</v>
      </c>
      <c r="R677" s="30" t="s">
        <v>4658</v>
      </c>
      <c r="T677" t="s">
        <v>5859</v>
      </c>
      <c r="U677">
        <v>578</v>
      </c>
      <c r="V677" t="s">
        <v>5860</v>
      </c>
      <c r="W677">
        <v>1</v>
      </c>
      <c r="X677">
        <v>18</v>
      </c>
      <c r="Y677">
        <v>5</v>
      </c>
      <c r="Z677">
        <v>1</v>
      </c>
      <c r="AA677">
        <v>15223604.765900001</v>
      </c>
      <c r="AB677">
        <v>16351.117189099999</v>
      </c>
      <c r="AC677">
        <v>720855.94114999997</v>
      </c>
      <c r="AD677">
        <v>885383.27590999997</v>
      </c>
      <c r="AE677" t="s">
        <v>5861</v>
      </c>
      <c r="AF677" t="s">
        <v>2614</v>
      </c>
      <c r="AG677" t="s">
        <v>4723</v>
      </c>
      <c r="AH677" t="str">
        <f t="shared" si="53"/>
        <v>04013578</v>
      </c>
      <c r="AJ677" t="s">
        <v>4723</v>
      </c>
      <c r="AK677" t="s">
        <v>9412</v>
      </c>
      <c r="AL677" t="s">
        <v>5861</v>
      </c>
    </row>
    <row r="678" spans="1:38" x14ac:dyDescent="0.25">
      <c r="A678">
        <v>289462</v>
      </c>
      <c r="B678">
        <v>0.93631699999999995</v>
      </c>
      <c r="C678" t="s">
        <v>3697</v>
      </c>
      <c r="D678" t="s">
        <v>4723</v>
      </c>
      <c r="E678" t="s">
        <v>4756</v>
      </c>
      <c r="F678" t="s">
        <v>1367</v>
      </c>
      <c r="G678" t="s">
        <v>4758</v>
      </c>
      <c r="H678" t="s">
        <v>3698</v>
      </c>
      <c r="I678" t="s">
        <v>4760</v>
      </c>
      <c r="J678">
        <v>3038</v>
      </c>
      <c r="K678" s="34" t="s">
        <v>9413</v>
      </c>
      <c r="M678" s="29" t="str">
        <f t="shared" si="50"/>
        <v>YES</v>
      </c>
      <c r="N678" s="9" t="str">
        <f t="shared" si="51"/>
        <v>NO</v>
      </c>
      <c r="O678" s="9">
        <f t="shared" si="52"/>
        <v>1.0241711217950209</v>
      </c>
      <c r="P678" s="9" t="str">
        <f t="shared" si="54"/>
        <v>YES</v>
      </c>
      <c r="Q678" s="9" t="s">
        <v>4658</v>
      </c>
      <c r="R678" s="30" t="s">
        <v>4658</v>
      </c>
      <c r="T678" t="s">
        <v>5862</v>
      </c>
      <c r="U678">
        <v>579</v>
      </c>
      <c r="V678" t="s">
        <v>2661</v>
      </c>
      <c r="W678">
        <v>2</v>
      </c>
      <c r="X678">
        <v>22</v>
      </c>
      <c r="Y678">
        <v>6</v>
      </c>
      <c r="Z678">
        <v>2</v>
      </c>
      <c r="AA678">
        <v>25486971.168499999</v>
      </c>
      <c r="AB678">
        <v>26029.024412300001</v>
      </c>
      <c r="AC678">
        <v>781348.99389599997</v>
      </c>
      <c r="AD678">
        <v>869549.77527600003</v>
      </c>
      <c r="AE678" t="s">
        <v>5863</v>
      </c>
      <c r="AF678" t="s">
        <v>3697</v>
      </c>
      <c r="AG678" t="s">
        <v>4723</v>
      </c>
      <c r="AH678" t="str">
        <f t="shared" si="53"/>
        <v>04013579</v>
      </c>
      <c r="AJ678" t="s">
        <v>4723</v>
      </c>
      <c r="AK678" t="s">
        <v>9413</v>
      </c>
      <c r="AL678" t="s">
        <v>5863</v>
      </c>
    </row>
    <row r="679" spans="1:38" x14ac:dyDescent="0.25">
      <c r="A679">
        <v>347166</v>
      </c>
      <c r="B679">
        <v>0.49632500000000002</v>
      </c>
      <c r="C679" t="s">
        <v>1541</v>
      </c>
      <c r="D679" t="s">
        <v>4723</v>
      </c>
      <c r="E679" t="s">
        <v>4756</v>
      </c>
      <c r="F679" t="s">
        <v>1367</v>
      </c>
      <c r="G679" t="s">
        <v>1463</v>
      </c>
      <c r="H679" t="s">
        <v>1542</v>
      </c>
      <c r="I679" t="s">
        <v>4760</v>
      </c>
      <c r="J679">
        <v>3903</v>
      </c>
      <c r="K679" s="34" t="s">
        <v>9414</v>
      </c>
      <c r="M679" s="29" t="str">
        <f t="shared" si="50"/>
        <v>YES</v>
      </c>
      <c r="N679" s="9" t="str">
        <f t="shared" si="51"/>
        <v>YES</v>
      </c>
      <c r="O679" s="9">
        <f t="shared" si="52"/>
        <v>0.99956257605383858</v>
      </c>
      <c r="P679" s="9" t="str">
        <f t="shared" si="54"/>
        <v>YES</v>
      </c>
      <c r="Q679" s="9" t="s">
        <v>4658</v>
      </c>
      <c r="R679" s="30" t="s">
        <v>4658</v>
      </c>
      <c r="T679" t="s">
        <v>7553</v>
      </c>
      <c r="U679">
        <v>58</v>
      </c>
      <c r="V679" t="s">
        <v>1542</v>
      </c>
      <c r="W679">
        <v>3</v>
      </c>
      <c r="X679">
        <v>6</v>
      </c>
      <c r="Y679">
        <v>3</v>
      </c>
      <c r="Z679">
        <v>3</v>
      </c>
      <c r="AA679">
        <v>13842802.053099999</v>
      </c>
      <c r="AB679">
        <v>15779.9145044</v>
      </c>
      <c r="AC679">
        <v>648119.59183699999</v>
      </c>
      <c r="AD679">
        <v>963132.49854499998</v>
      </c>
      <c r="AE679" t="s">
        <v>7554</v>
      </c>
      <c r="AF679" t="s">
        <v>1541</v>
      </c>
      <c r="AG679" t="s">
        <v>4723</v>
      </c>
      <c r="AH679" t="str">
        <f t="shared" si="53"/>
        <v>0401358</v>
      </c>
      <c r="AJ679" t="s">
        <v>4723</v>
      </c>
      <c r="AK679" t="s">
        <v>9414</v>
      </c>
      <c r="AL679" t="s">
        <v>7554</v>
      </c>
    </row>
    <row r="680" spans="1:38" x14ac:dyDescent="0.25">
      <c r="A680">
        <v>1206457</v>
      </c>
      <c r="B680">
        <v>1.5071650000000001</v>
      </c>
      <c r="C680" t="s">
        <v>3798</v>
      </c>
      <c r="D680" t="s">
        <v>4723</v>
      </c>
      <c r="E680" t="s">
        <v>4756</v>
      </c>
      <c r="F680" t="s">
        <v>1367</v>
      </c>
      <c r="G680" t="s">
        <v>2610</v>
      </c>
      <c r="H680" t="s">
        <v>3799</v>
      </c>
      <c r="I680" t="s">
        <v>4760</v>
      </c>
      <c r="J680">
        <v>4311</v>
      </c>
      <c r="K680" s="34" t="s">
        <v>9415</v>
      </c>
      <c r="M680" s="29" t="str">
        <f t="shared" si="50"/>
        <v>YES</v>
      </c>
      <c r="N680" s="9" t="str">
        <f t="shared" si="51"/>
        <v>NO</v>
      </c>
      <c r="O680" s="9">
        <f t="shared" si="52"/>
        <v>1.0031715182906376</v>
      </c>
      <c r="P680" s="9" t="str">
        <f t="shared" si="54"/>
        <v>YES</v>
      </c>
      <c r="Q680" s="9" t="s">
        <v>4658</v>
      </c>
      <c r="R680" s="30" t="s">
        <v>4658</v>
      </c>
      <c r="T680" t="s">
        <v>5864</v>
      </c>
      <c r="U680">
        <v>580</v>
      </c>
      <c r="V680" t="s">
        <v>5865</v>
      </c>
      <c r="W680">
        <v>2</v>
      </c>
      <c r="X680">
        <v>19</v>
      </c>
      <c r="Y680">
        <v>6</v>
      </c>
      <c r="Z680">
        <v>2</v>
      </c>
      <c r="AA680">
        <v>41884511.2425</v>
      </c>
      <c r="AB680">
        <v>28068.805429100001</v>
      </c>
      <c r="AC680">
        <v>773312.59765300003</v>
      </c>
      <c r="AD680">
        <v>872270.00829999999</v>
      </c>
      <c r="AE680" t="s">
        <v>5866</v>
      </c>
      <c r="AF680" t="s">
        <v>3798</v>
      </c>
      <c r="AG680" t="s">
        <v>4723</v>
      </c>
      <c r="AH680" t="str">
        <f t="shared" si="53"/>
        <v>04013580</v>
      </c>
      <c r="AJ680" t="s">
        <v>4723</v>
      </c>
      <c r="AK680" t="s">
        <v>9415</v>
      </c>
      <c r="AL680" t="s">
        <v>5866</v>
      </c>
    </row>
    <row r="681" spans="1:38" x14ac:dyDescent="0.25">
      <c r="A681">
        <v>304000</v>
      </c>
      <c r="B681">
        <v>0.70832899999999999</v>
      </c>
      <c r="C681" t="s">
        <v>3701</v>
      </c>
      <c r="D681" t="s">
        <v>4723</v>
      </c>
      <c r="E681" t="s">
        <v>4756</v>
      </c>
      <c r="F681" t="s">
        <v>1367</v>
      </c>
      <c r="G681" t="s">
        <v>2610</v>
      </c>
      <c r="H681" t="s">
        <v>3702</v>
      </c>
      <c r="I681" t="s">
        <v>4760</v>
      </c>
      <c r="J681">
        <v>2510</v>
      </c>
      <c r="K681" s="34" t="s">
        <v>9416</v>
      </c>
      <c r="M681" s="29" t="str">
        <f t="shared" si="50"/>
        <v>YES</v>
      </c>
      <c r="N681" s="9" t="str">
        <f t="shared" si="51"/>
        <v>NO</v>
      </c>
      <c r="O681" s="9">
        <f t="shared" si="52"/>
        <v>0.98997603871259443</v>
      </c>
      <c r="P681" s="9" t="str">
        <f t="shared" si="54"/>
        <v>YES</v>
      </c>
      <c r="Q681" s="9" t="s">
        <v>4658</v>
      </c>
      <c r="R681" s="30" t="s">
        <v>4658</v>
      </c>
      <c r="T681" t="s">
        <v>5867</v>
      </c>
      <c r="U681">
        <v>581</v>
      </c>
      <c r="V681" t="s">
        <v>5868</v>
      </c>
      <c r="W681">
        <v>2</v>
      </c>
      <c r="X681">
        <v>19</v>
      </c>
      <c r="Y681">
        <v>6</v>
      </c>
      <c r="Z681">
        <v>2</v>
      </c>
      <c r="AA681">
        <v>19947027.4243</v>
      </c>
      <c r="AB681">
        <v>20061.028381200002</v>
      </c>
      <c r="AC681">
        <v>774501.21541299997</v>
      </c>
      <c r="AD681">
        <v>877397.86626499996</v>
      </c>
      <c r="AE681" t="s">
        <v>5869</v>
      </c>
      <c r="AF681" t="s">
        <v>3701</v>
      </c>
      <c r="AG681" t="s">
        <v>4723</v>
      </c>
      <c r="AH681" t="str">
        <f t="shared" si="53"/>
        <v>04013581</v>
      </c>
      <c r="AJ681" t="s">
        <v>4723</v>
      </c>
      <c r="AK681" t="s">
        <v>9416</v>
      </c>
      <c r="AL681" t="s">
        <v>5869</v>
      </c>
    </row>
    <row r="682" spans="1:38" x14ac:dyDescent="0.25">
      <c r="A682">
        <v>347206</v>
      </c>
      <c r="B682">
        <v>2.4388359999999998</v>
      </c>
      <c r="C682" t="s">
        <v>3400</v>
      </c>
      <c r="D682" t="s">
        <v>4723</v>
      </c>
      <c r="E682" t="s">
        <v>4756</v>
      </c>
      <c r="F682" t="s">
        <v>1367</v>
      </c>
      <c r="G682" t="s">
        <v>2610</v>
      </c>
      <c r="H682" t="s">
        <v>3401</v>
      </c>
      <c r="I682" t="s">
        <v>4760</v>
      </c>
      <c r="J682">
        <v>2628</v>
      </c>
      <c r="K682" s="34" t="s">
        <v>9417</v>
      </c>
      <c r="M682" s="29" t="str">
        <f t="shared" si="50"/>
        <v>YES</v>
      </c>
      <c r="N682" s="9" t="str">
        <f t="shared" si="51"/>
        <v>NO</v>
      </c>
      <c r="O682" s="9">
        <f t="shared" si="52"/>
        <v>1.0004635168671641</v>
      </c>
      <c r="P682" s="9" t="str">
        <f t="shared" si="54"/>
        <v>YES</v>
      </c>
      <c r="Q682" s="9" t="s">
        <v>4658</v>
      </c>
      <c r="R682" s="30" t="s">
        <v>4658</v>
      </c>
      <c r="T682" t="s">
        <v>5870</v>
      </c>
      <c r="U682">
        <v>582</v>
      </c>
      <c r="V682" t="s">
        <v>5871</v>
      </c>
      <c r="W682">
        <v>2</v>
      </c>
      <c r="X682">
        <v>19</v>
      </c>
      <c r="Y682">
        <v>6</v>
      </c>
      <c r="Z682">
        <v>2</v>
      </c>
      <c r="AA682">
        <v>67959345.239600003</v>
      </c>
      <c r="AB682">
        <v>40240.121876800004</v>
      </c>
      <c r="AC682">
        <v>762058.602877</v>
      </c>
      <c r="AD682">
        <v>899523.39384399995</v>
      </c>
      <c r="AE682" t="s">
        <v>5872</v>
      </c>
      <c r="AF682" t="s">
        <v>3400</v>
      </c>
      <c r="AG682" t="s">
        <v>4723</v>
      </c>
      <c r="AH682" t="str">
        <f t="shared" si="53"/>
        <v>04013582</v>
      </c>
      <c r="AJ682" t="s">
        <v>4723</v>
      </c>
      <c r="AK682" t="s">
        <v>9417</v>
      </c>
      <c r="AL682" t="s">
        <v>5872</v>
      </c>
    </row>
    <row r="683" spans="1:38" x14ac:dyDescent="0.25">
      <c r="A683">
        <v>312724</v>
      </c>
      <c r="B683">
        <v>0.50350300000000003</v>
      </c>
      <c r="C683" t="s">
        <v>3406</v>
      </c>
      <c r="D683" t="s">
        <v>4723</v>
      </c>
      <c r="E683" t="s">
        <v>4756</v>
      </c>
      <c r="F683" t="s">
        <v>1367</v>
      </c>
      <c r="G683" t="s">
        <v>2610</v>
      </c>
      <c r="H683" t="s">
        <v>3407</v>
      </c>
      <c r="I683" t="s">
        <v>4760</v>
      </c>
      <c r="J683">
        <v>2319</v>
      </c>
      <c r="K683" s="34" t="s">
        <v>9418</v>
      </c>
      <c r="M683" s="29" t="str">
        <f t="shared" si="50"/>
        <v>YES</v>
      </c>
      <c r="N683" s="9" t="str">
        <f t="shared" si="51"/>
        <v>NO</v>
      </c>
      <c r="O683" s="9">
        <f t="shared" si="52"/>
        <v>1.0010621560251127</v>
      </c>
      <c r="P683" s="9" t="str">
        <f t="shared" si="54"/>
        <v>YES</v>
      </c>
      <c r="Q683" s="9" t="s">
        <v>4658</v>
      </c>
      <c r="R683" s="30" t="s">
        <v>4658</v>
      </c>
      <c r="T683" t="s">
        <v>5873</v>
      </c>
      <c r="U683">
        <v>583</v>
      </c>
      <c r="V683" t="s">
        <v>5874</v>
      </c>
      <c r="W683">
        <v>2</v>
      </c>
      <c r="X683">
        <v>19</v>
      </c>
      <c r="Y683">
        <v>6</v>
      </c>
      <c r="Z683">
        <v>2</v>
      </c>
      <c r="AA683">
        <v>14021964.5211</v>
      </c>
      <c r="AB683">
        <v>15984.3772286</v>
      </c>
      <c r="AC683">
        <v>768239.06532000005</v>
      </c>
      <c r="AD683">
        <v>888053.28533300001</v>
      </c>
      <c r="AE683" t="s">
        <v>5875</v>
      </c>
      <c r="AF683" t="s">
        <v>3406</v>
      </c>
      <c r="AG683" t="s">
        <v>4723</v>
      </c>
      <c r="AH683" t="str">
        <f t="shared" si="53"/>
        <v>04013583</v>
      </c>
      <c r="AJ683" t="s">
        <v>4723</v>
      </c>
      <c r="AK683" t="s">
        <v>9418</v>
      </c>
      <c r="AL683" t="s">
        <v>5875</v>
      </c>
    </row>
    <row r="684" spans="1:38" x14ac:dyDescent="0.25">
      <c r="A684">
        <v>312782</v>
      </c>
      <c r="B684">
        <v>0.51807499999999995</v>
      </c>
      <c r="C684" t="s">
        <v>6994</v>
      </c>
      <c r="D684" t="s">
        <v>4723</v>
      </c>
      <c r="E684" t="s">
        <v>4756</v>
      </c>
      <c r="F684" t="s">
        <v>1367</v>
      </c>
      <c r="G684" t="s">
        <v>2610</v>
      </c>
      <c r="H684" t="s">
        <v>6995</v>
      </c>
      <c r="I684" t="s">
        <v>4760</v>
      </c>
      <c r="J684">
        <v>2440</v>
      </c>
      <c r="K684" s="34" t="s">
        <v>9419</v>
      </c>
      <c r="M684" s="29" t="str">
        <f t="shared" si="50"/>
        <v>YES</v>
      </c>
      <c r="N684" s="9" t="str">
        <f t="shared" si="51"/>
        <v>NO</v>
      </c>
      <c r="O684" s="9">
        <f t="shared" si="52"/>
        <v>0.99384489926431341</v>
      </c>
      <c r="P684" s="9" t="str">
        <f t="shared" si="54"/>
        <v>YES</v>
      </c>
      <c r="Q684" s="9" t="s">
        <v>4658</v>
      </c>
      <c r="R684" s="30" t="s">
        <v>4658</v>
      </c>
      <c r="T684" t="s">
        <v>5876</v>
      </c>
      <c r="U684">
        <v>584</v>
      </c>
      <c r="V684" t="s">
        <v>3745</v>
      </c>
      <c r="W684">
        <v>1</v>
      </c>
      <c r="X684">
        <v>21</v>
      </c>
      <c r="Y684">
        <v>5</v>
      </c>
      <c r="Z684">
        <v>1</v>
      </c>
      <c r="AA684">
        <v>14532551.3978</v>
      </c>
      <c r="AB684">
        <v>16404.179514300002</v>
      </c>
      <c r="AC684">
        <v>720554.17800399999</v>
      </c>
      <c r="AD684">
        <v>866617.05795799999</v>
      </c>
      <c r="AE684" t="s">
        <v>5877</v>
      </c>
      <c r="AF684" t="s">
        <v>6994</v>
      </c>
      <c r="AG684" t="s">
        <v>4723</v>
      </c>
      <c r="AH684" t="str">
        <f t="shared" si="53"/>
        <v>04013584</v>
      </c>
      <c r="AJ684" t="s">
        <v>4723</v>
      </c>
      <c r="AK684" t="s">
        <v>9419</v>
      </c>
      <c r="AL684" t="s">
        <v>5877</v>
      </c>
    </row>
    <row r="685" spans="1:38" x14ac:dyDescent="0.25">
      <c r="A685">
        <v>275738</v>
      </c>
      <c r="B685">
        <v>0.30984</v>
      </c>
      <c r="C685" t="s">
        <v>3800</v>
      </c>
      <c r="D685" t="s">
        <v>4723</v>
      </c>
      <c r="E685" t="s">
        <v>4756</v>
      </c>
      <c r="F685" t="s">
        <v>1367</v>
      </c>
      <c r="G685" t="s">
        <v>2610</v>
      </c>
      <c r="H685" t="s">
        <v>3801</v>
      </c>
      <c r="I685" t="s">
        <v>4760</v>
      </c>
      <c r="J685">
        <v>1509</v>
      </c>
      <c r="K685" s="34" t="s">
        <v>9420</v>
      </c>
      <c r="M685" s="29" t="str">
        <f t="shared" si="50"/>
        <v>YES</v>
      </c>
      <c r="N685" s="9" t="str">
        <f t="shared" si="51"/>
        <v>NO</v>
      </c>
      <c r="O685" s="9">
        <f t="shared" si="52"/>
        <v>1.0028887930345771</v>
      </c>
      <c r="P685" s="9" t="str">
        <f t="shared" si="54"/>
        <v>YES</v>
      </c>
      <c r="Q685" s="9" t="s">
        <v>4658</v>
      </c>
      <c r="R685" s="30" t="s">
        <v>4658</v>
      </c>
      <c r="T685" t="s">
        <v>5878</v>
      </c>
      <c r="U685">
        <v>585</v>
      </c>
      <c r="V685" t="s">
        <v>5879</v>
      </c>
      <c r="W685">
        <v>2</v>
      </c>
      <c r="X685">
        <v>18</v>
      </c>
      <c r="Y685">
        <v>6</v>
      </c>
      <c r="Z685">
        <v>2</v>
      </c>
      <c r="AA685">
        <v>8612962.3902400006</v>
      </c>
      <c r="AB685">
        <v>12245.284055100001</v>
      </c>
      <c r="AC685">
        <v>735656.25225899997</v>
      </c>
      <c r="AD685">
        <v>882466.13540499995</v>
      </c>
      <c r="AE685" t="s">
        <v>5880</v>
      </c>
      <c r="AF685" t="s">
        <v>3800</v>
      </c>
      <c r="AG685" t="s">
        <v>4723</v>
      </c>
      <c r="AH685" t="str">
        <f t="shared" si="53"/>
        <v>04013585</v>
      </c>
      <c r="AJ685" t="s">
        <v>4723</v>
      </c>
      <c r="AK685" t="s">
        <v>9420</v>
      </c>
      <c r="AL685" t="s">
        <v>5880</v>
      </c>
    </row>
    <row r="686" spans="1:38" x14ac:dyDescent="0.25">
      <c r="A686">
        <v>304021</v>
      </c>
      <c r="B686">
        <v>1.2111510000000001</v>
      </c>
      <c r="C686" t="s">
        <v>3794</v>
      </c>
      <c r="D686" t="s">
        <v>4723</v>
      </c>
      <c r="E686" t="s">
        <v>4756</v>
      </c>
      <c r="F686" t="s">
        <v>1367</v>
      </c>
      <c r="G686" t="s">
        <v>4758</v>
      </c>
      <c r="H686" t="s">
        <v>3795</v>
      </c>
      <c r="I686" t="s">
        <v>4760</v>
      </c>
      <c r="J686">
        <v>4463</v>
      </c>
      <c r="K686" s="34" t="s">
        <v>9421</v>
      </c>
      <c r="M686" s="29" t="str">
        <f t="shared" si="50"/>
        <v>YES</v>
      </c>
      <c r="N686" s="9" t="str">
        <f t="shared" si="51"/>
        <v>NO</v>
      </c>
      <c r="O686" s="9">
        <f t="shared" si="52"/>
        <v>1.0069455502529061</v>
      </c>
      <c r="P686" s="9" t="str">
        <f t="shared" si="54"/>
        <v>YES</v>
      </c>
      <c r="Q686" s="9" t="s">
        <v>4658</v>
      </c>
      <c r="R686" s="30" t="s">
        <v>4658</v>
      </c>
      <c r="T686" t="s">
        <v>5881</v>
      </c>
      <c r="U686">
        <v>586</v>
      </c>
      <c r="V686" t="s">
        <v>5882</v>
      </c>
      <c r="W686">
        <v>2</v>
      </c>
      <c r="X686">
        <v>19</v>
      </c>
      <c r="Y686">
        <v>6</v>
      </c>
      <c r="Z686">
        <v>2</v>
      </c>
      <c r="AA686">
        <v>33532053.475900002</v>
      </c>
      <c r="AB686">
        <v>33738.220439800003</v>
      </c>
      <c r="AC686">
        <v>765708.06882499997</v>
      </c>
      <c r="AD686">
        <v>877972.34025000001</v>
      </c>
      <c r="AE686" t="s">
        <v>5883</v>
      </c>
      <c r="AF686" t="s">
        <v>3794</v>
      </c>
      <c r="AG686" t="s">
        <v>4723</v>
      </c>
      <c r="AH686" t="str">
        <f t="shared" si="53"/>
        <v>04013586</v>
      </c>
      <c r="AJ686" t="s">
        <v>4723</v>
      </c>
      <c r="AK686" t="s">
        <v>9421</v>
      </c>
      <c r="AL686" t="s">
        <v>5883</v>
      </c>
    </row>
    <row r="687" spans="1:38" x14ac:dyDescent="0.25">
      <c r="A687">
        <v>303957</v>
      </c>
      <c r="B687">
        <v>0.50118099999999999</v>
      </c>
      <c r="C687" t="s">
        <v>3408</v>
      </c>
      <c r="D687" t="s">
        <v>4723</v>
      </c>
      <c r="E687" t="s">
        <v>4756</v>
      </c>
      <c r="F687" t="s">
        <v>1367</v>
      </c>
      <c r="G687" t="s">
        <v>2610</v>
      </c>
      <c r="H687" t="s">
        <v>3409</v>
      </c>
      <c r="I687" t="s">
        <v>4760</v>
      </c>
      <c r="J687">
        <v>2730</v>
      </c>
      <c r="K687" s="34" t="s">
        <v>9422</v>
      </c>
      <c r="M687" s="29" t="str">
        <f t="shared" si="50"/>
        <v>YES</v>
      </c>
      <c r="N687" s="9" t="str">
        <f t="shared" si="51"/>
        <v>NO</v>
      </c>
      <c r="O687" s="9">
        <f t="shared" si="52"/>
        <v>1.0005223268384558</v>
      </c>
      <c r="P687" s="9" t="str">
        <f t="shared" si="54"/>
        <v>YES</v>
      </c>
      <c r="Q687" s="9" t="s">
        <v>4658</v>
      </c>
      <c r="R687" s="30" t="s">
        <v>4658</v>
      </c>
      <c r="T687" t="s">
        <v>5884</v>
      </c>
      <c r="U687">
        <v>587</v>
      </c>
      <c r="V687" t="s">
        <v>5885</v>
      </c>
      <c r="W687">
        <v>2</v>
      </c>
      <c r="X687">
        <v>19</v>
      </c>
      <c r="Y687">
        <v>6</v>
      </c>
      <c r="Z687">
        <v>2</v>
      </c>
      <c r="AA687">
        <v>13964830.184800001</v>
      </c>
      <c r="AB687">
        <v>15809.2937563</v>
      </c>
      <c r="AC687">
        <v>768258.221105</v>
      </c>
      <c r="AD687">
        <v>890691.16613799997</v>
      </c>
      <c r="AE687" t="s">
        <v>5886</v>
      </c>
      <c r="AF687" t="s">
        <v>3408</v>
      </c>
      <c r="AG687" t="s">
        <v>4723</v>
      </c>
      <c r="AH687" t="str">
        <f t="shared" si="53"/>
        <v>04013587</v>
      </c>
      <c r="AJ687" t="s">
        <v>4723</v>
      </c>
      <c r="AK687" t="s">
        <v>9422</v>
      </c>
      <c r="AL687" t="s">
        <v>5886</v>
      </c>
    </row>
    <row r="688" spans="1:38" x14ac:dyDescent="0.25">
      <c r="A688">
        <v>312799</v>
      </c>
      <c r="B688">
        <v>0.95202699999999996</v>
      </c>
      <c r="C688" t="s">
        <v>3740</v>
      </c>
      <c r="D688" t="s">
        <v>4723</v>
      </c>
      <c r="E688" t="s">
        <v>4756</v>
      </c>
      <c r="F688" t="s">
        <v>1367</v>
      </c>
      <c r="G688" t="s">
        <v>4758</v>
      </c>
      <c r="H688" t="s">
        <v>3741</v>
      </c>
      <c r="I688" t="s">
        <v>4760</v>
      </c>
      <c r="J688">
        <v>4352</v>
      </c>
      <c r="K688" s="34" t="s">
        <v>9423</v>
      </c>
      <c r="M688" s="29" t="str">
        <f t="shared" si="50"/>
        <v>YES</v>
      </c>
      <c r="N688" s="9" t="str">
        <f t="shared" si="51"/>
        <v>NO</v>
      </c>
      <c r="O688" s="9">
        <f t="shared" si="52"/>
        <v>1.0101914156605902</v>
      </c>
      <c r="P688" s="9" t="str">
        <f t="shared" si="54"/>
        <v>YES</v>
      </c>
      <c r="Q688" s="9" t="s">
        <v>4658</v>
      </c>
      <c r="R688" s="30" t="s">
        <v>4658</v>
      </c>
      <c r="T688" t="s">
        <v>5887</v>
      </c>
      <c r="U688">
        <v>588</v>
      </c>
      <c r="V688" t="s">
        <v>5888</v>
      </c>
      <c r="W688">
        <v>2</v>
      </c>
      <c r="X688">
        <v>19</v>
      </c>
      <c r="Y688">
        <v>6</v>
      </c>
      <c r="Z688">
        <v>2</v>
      </c>
      <c r="AA688">
        <v>26273228.128199998</v>
      </c>
      <c r="AB688">
        <v>20352.073866800001</v>
      </c>
      <c r="AC688">
        <v>752204.294796</v>
      </c>
      <c r="AD688">
        <v>868298.96642299998</v>
      </c>
      <c r="AE688" t="s">
        <v>5889</v>
      </c>
      <c r="AF688" t="s">
        <v>3740</v>
      </c>
      <c r="AG688" t="s">
        <v>4723</v>
      </c>
      <c r="AH688" t="str">
        <f t="shared" si="53"/>
        <v>04013588</v>
      </c>
      <c r="AJ688" t="s">
        <v>4723</v>
      </c>
      <c r="AK688" t="s">
        <v>9423</v>
      </c>
      <c r="AL688" t="s">
        <v>5889</v>
      </c>
    </row>
    <row r="689" spans="1:38" x14ac:dyDescent="0.25">
      <c r="A689">
        <v>303434</v>
      </c>
      <c r="B689">
        <v>0.66675399999999996</v>
      </c>
      <c r="C689" t="s">
        <v>3754</v>
      </c>
      <c r="D689" t="s">
        <v>4723</v>
      </c>
      <c r="E689" t="s">
        <v>4756</v>
      </c>
      <c r="F689" t="s">
        <v>1367</v>
      </c>
      <c r="G689" t="s">
        <v>2610</v>
      </c>
      <c r="H689" t="s">
        <v>3755</v>
      </c>
      <c r="I689" t="s">
        <v>4760</v>
      </c>
      <c r="J689">
        <v>3513</v>
      </c>
      <c r="K689" s="34" t="s">
        <v>9424</v>
      </c>
      <c r="M689" s="29" t="str">
        <f t="shared" si="50"/>
        <v>YES</v>
      </c>
      <c r="N689" s="9" t="str">
        <f t="shared" si="51"/>
        <v>NO</v>
      </c>
      <c r="O689" s="9">
        <f t="shared" si="52"/>
        <v>1.0093818177313463</v>
      </c>
      <c r="P689" s="9" t="str">
        <f t="shared" si="54"/>
        <v>YES</v>
      </c>
      <c r="Q689" s="9" t="s">
        <v>4658</v>
      </c>
      <c r="R689" s="30" t="s">
        <v>4658</v>
      </c>
      <c r="T689" t="s">
        <v>5890</v>
      </c>
      <c r="U689">
        <v>589</v>
      </c>
      <c r="V689" t="s">
        <v>5891</v>
      </c>
      <c r="W689">
        <v>2</v>
      </c>
      <c r="X689">
        <v>19</v>
      </c>
      <c r="Y689">
        <v>6</v>
      </c>
      <c r="Z689">
        <v>2</v>
      </c>
      <c r="AA689">
        <v>18415266.044100001</v>
      </c>
      <c r="AB689">
        <v>21361.000333399999</v>
      </c>
      <c r="AC689">
        <v>751681.13458800002</v>
      </c>
      <c r="AD689">
        <v>878313.14187199995</v>
      </c>
      <c r="AE689" t="s">
        <v>5892</v>
      </c>
      <c r="AF689" t="s">
        <v>3754</v>
      </c>
      <c r="AG689" t="s">
        <v>4723</v>
      </c>
      <c r="AH689" t="str">
        <f t="shared" si="53"/>
        <v>04013589</v>
      </c>
      <c r="AJ689" t="s">
        <v>4723</v>
      </c>
      <c r="AK689" t="s">
        <v>9424</v>
      </c>
      <c r="AL689" t="s">
        <v>5892</v>
      </c>
    </row>
    <row r="690" spans="1:38" x14ac:dyDescent="0.25">
      <c r="A690">
        <v>303568</v>
      </c>
      <c r="B690">
        <v>1.118538</v>
      </c>
      <c r="C690" t="s">
        <v>3665</v>
      </c>
      <c r="D690" t="s">
        <v>4723</v>
      </c>
      <c r="E690" t="s">
        <v>4756</v>
      </c>
      <c r="F690" t="s">
        <v>1367</v>
      </c>
      <c r="G690" t="s">
        <v>3637</v>
      </c>
      <c r="H690" t="s">
        <v>3666</v>
      </c>
      <c r="I690" t="s">
        <v>4760</v>
      </c>
      <c r="J690">
        <v>1579</v>
      </c>
      <c r="K690" s="34" t="s">
        <v>9425</v>
      </c>
      <c r="M690" s="29" t="str">
        <f t="shared" si="50"/>
        <v>YES</v>
      </c>
      <c r="N690" s="9" t="str">
        <f t="shared" si="51"/>
        <v>YES</v>
      </c>
      <c r="O690" s="9">
        <f t="shared" si="52"/>
        <v>1.0060420939420838</v>
      </c>
      <c r="P690" s="9" t="str">
        <f t="shared" si="54"/>
        <v>YES</v>
      </c>
      <c r="Q690" s="9" t="s">
        <v>4658</v>
      </c>
      <c r="R690" s="30" t="s">
        <v>4658</v>
      </c>
      <c r="T690" t="s">
        <v>7555</v>
      </c>
      <c r="U690">
        <v>59</v>
      </c>
      <c r="V690" t="s">
        <v>3666</v>
      </c>
      <c r="W690">
        <v>5</v>
      </c>
      <c r="X690">
        <v>12</v>
      </c>
      <c r="Y690">
        <v>2</v>
      </c>
      <c r="Z690">
        <v>5</v>
      </c>
      <c r="AA690">
        <v>30995770.422499999</v>
      </c>
      <c r="AB690">
        <v>27477.8236865</v>
      </c>
      <c r="AC690">
        <v>565151.60608399997</v>
      </c>
      <c r="AD690">
        <v>892995.45280199999</v>
      </c>
      <c r="AE690" t="s">
        <v>7556</v>
      </c>
      <c r="AF690" t="s">
        <v>3665</v>
      </c>
      <c r="AG690" t="s">
        <v>4723</v>
      </c>
      <c r="AH690" t="str">
        <f t="shared" si="53"/>
        <v>0401359</v>
      </c>
      <c r="AJ690" t="s">
        <v>4723</v>
      </c>
      <c r="AK690" t="s">
        <v>9425</v>
      </c>
      <c r="AL690" t="s">
        <v>7556</v>
      </c>
    </row>
    <row r="691" spans="1:38" x14ac:dyDescent="0.25">
      <c r="A691">
        <v>96472</v>
      </c>
      <c r="B691">
        <v>0.60345199999999999</v>
      </c>
      <c r="C691" t="s">
        <v>3388</v>
      </c>
      <c r="D691" t="s">
        <v>4723</v>
      </c>
      <c r="E691" t="s">
        <v>4756</v>
      </c>
      <c r="F691" t="s">
        <v>1367</v>
      </c>
      <c r="G691" t="s">
        <v>4758</v>
      </c>
      <c r="H691" t="s">
        <v>3389</v>
      </c>
      <c r="I691" t="s">
        <v>4760</v>
      </c>
      <c r="J691">
        <v>3252</v>
      </c>
      <c r="K691" s="34" t="s">
        <v>9426</v>
      </c>
      <c r="M691" s="29" t="str">
        <f t="shared" si="50"/>
        <v>YES</v>
      </c>
      <c r="N691" s="9" t="str">
        <f t="shared" si="51"/>
        <v>NO</v>
      </c>
      <c r="O691" s="9">
        <f t="shared" si="52"/>
        <v>1.0078046697298382</v>
      </c>
      <c r="P691" s="9" t="str">
        <f t="shared" si="54"/>
        <v>YES</v>
      </c>
      <c r="Q691" s="9" t="s">
        <v>4658</v>
      </c>
      <c r="R691" s="30" t="s">
        <v>4658</v>
      </c>
      <c r="T691" t="s">
        <v>5893</v>
      </c>
      <c r="U691">
        <v>590</v>
      </c>
      <c r="V691" t="s">
        <v>5894</v>
      </c>
      <c r="W691">
        <v>2</v>
      </c>
      <c r="X691">
        <v>19</v>
      </c>
      <c r="Y691">
        <v>6</v>
      </c>
      <c r="Z691">
        <v>2</v>
      </c>
      <c r="AA691">
        <v>16692992.940099999</v>
      </c>
      <c r="AB691">
        <v>17421.836150399999</v>
      </c>
      <c r="AC691">
        <v>758630.89474599995</v>
      </c>
      <c r="AD691">
        <v>884394.57034600002</v>
      </c>
      <c r="AE691" t="s">
        <v>5895</v>
      </c>
      <c r="AF691" t="s">
        <v>3388</v>
      </c>
      <c r="AG691" t="s">
        <v>4723</v>
      </c>
      <c r="AH691" t="str">
        <f t="shared" si="53"/>
        <v>04013590</v>
      </c>
      <c r="AJ691" t="s">
        <v>4723</v>
      </c>
      <c r="AK691" t="s">
        <v>9426</v>
      </c>
      <c r="AL691" t="s">
        <v>5895</v>
      </c>
    </row>
    <row r="692" spans="1:38" x14ac:dyDescent="0.25">
      <c r="A692">
        <v>312607</v>
      </c>
      <c r="B692">
        <v>0.87800100000000003</v>
      </c>
      <c r="C692" t="s">
        <v>3386</v>
      </c>
      <c r="D692" t="s">
        <v>4723</v>
      </c>
      <c r="E692" t="s">
        <v>4756</v>
      </c>
      <c r="F692" t="s">
        <v>1367</v>
      </c>
      <c r="G692" t="s">
        <v>2610</v>
      </c>
      <c r="H692" t="s">
        <v>3387</v>
      </c>
      <c r="I692" t="s">
        <v>4760</v>
      </c>
      <c r="J692">
        <v>4606</v>
      </c>
      <c r="K692" s="34" t="s">
        <v>9427</v>
      </c>
      <c r="M692" s="29" t="str">
        <f t="shared" si="50"/>
        <v>YES</v>
      </c>
      <c r="N692" s="9" t="str">
        <f t="shared" si="51"/>
        <v>NO</v>
      </c>
      <c r="O692" s="9">
        <f t="shared" si="52"/>
        <v>0.99283160804613102</v>
      </c>
      <c r="P692" s="9" t="str">
        <f t="shared" si="54"/>
        <v>YES</v>
      </c>
      <c r="Q692" s="9" t="s">
        <v>4658</v>
      </c>
      <c r="R692" s="30" t="s">
        <v>4658</v>
      </c>
      <c r="T692" t="s">
        <v>5896</v>
      </c>
      <c r="U692">
        <v>591</v>
      </c>
      <c r="V692" t="s">
        <v>5897</v>
      </c>
      <c r="W692">
        <v>2</v>
      </c>
      <c r="X692">
        <v>19</v>
      </c>
      <c r="Y692">
        <v>6</v>
      </c>
      <c r="Z692">
        <v>2</v>
      </c>
      <c r="AA692">
        <v>24653992.5603</v>
      </c>
      <c r="AB692">
        <v>20531.0114216</v>
      </c>
      <c r="AC692">
        <v>754837.13423299999</v>
      </c>
      <c r="AD692">
        <v>883830.447071</v>
      </c>
      <c r="AE692" t="s">
        <v>5898</v>
      </c>
      <c r="AF692" t="s">
        <v>3386</v>
      </c>
      <c r="AG692" t="s">
        <v>4723</v>
      </c>
      <c r="AH692" t="str">
        <f t="shared" si="53"/>
        <v>04013591</v>
      </c>
      <c r="AJ692" t="s">
        <v>4723</v>
      </c>
      <c r="AK692" t="s">
        <v>9427</v>
      </c>
      <c r="AL692" t="s">
        <v>5898</v>
      </c>
    </row>
    <row r="693" spans="1:38" x14ac:dyDescent="0.25">
      <c r="A693">
        <v>312588</v>
      </c>
      <c r="B693">
        <v>0.54117599999999999</v>
      </c>
      <c r="C693" t="s">
        <v>3746</v>
      </c>
      <c r="D693" t="s">
        <v>4723</v>
      </c>
      <c r="E693" t="s">
        <v>4756</v>
      </c>
      <c r="F693" t="s">
        <v>1367</v>
      </c>
      <c r="G693" t="s">
        <v>2610</v>
      </c>
      <c r="H693" t="s">
        <v>3747</v>
      </c>
      <c r="I693" t="s">
        <v>4760</v>
      </c>
      <c r="J693">
        <v>2978</v>
      </c>
      <c r="K693" s="34" t="s">
        <v>9428</v>
      </c>
      <c r="M693" s="29" t="str">
        <f t="shared" si="50"/>
        <v>YES</v>
      </c>
      <c r="N693" s="9" t="str">
        <f t="shared" si="51"/>
        <v>NO</v>
      </c>
      <c r="O693" s="9">
        <f t="shared" si="52"/>
        <v>1.0008290884796196</v>
      </c>
      <c r="P693" s="9" t="str">
        <f t="shared" si="54"/>
        <v>YES</v>
      </c>
      <c r="Q693" s="9" t="s">
        <v>4658</v>
      </c>
      <c r="R693" s="30" t="s">
        <v>4658</v>
      </c>
      <c r="T693" t="s">
        <v>5899</v>
      </c>
      <c r="U693">
        <v>592</v>
      </c>
      <c r="V693" t="s">
        <v>5900</v>
      </c>
      <c r="W693">
        <v>2</v>
      </c>
      <c r="X693">
        <v>19</v>
      </c>
      <c r="Y693">
        <v>6</v>
      </c>
      <c r="Z693">
        <v>2</v>
      </c>
      <c r="AA693">
        <v>15074622.802300001</v>
      </c>
      <c r="AB693">
        <v>17438.690428099999</v>
      </c>
      <c r="AC693">
        <v>747111.96337600006</v>
      </c>
      <c r="AD693">
        <v>877291.87375399994</v>
      </c>
      <c r="AE693" t="s">
        <v>5901</v>
      </c>
      <c r="AF693" t="s">
        <v>3746</v>
      </c>
      <c r="AG693" t="s">
        <v>4723</v>
      </c>
      <c r="AH693" t="str">
        <f t="shared" si="53"/>
        <v>04013592</v>
      </c>
      <c r="AJ693" t="s">
        <v>4723</v>
      </c>
      <c r="AK693" t="s">
        <v>9428</v>
      </c>
      <c r="AL693" t="s">
        <v>5901</v>
      </c>
    </row>
    <row r="694" spans="1:38" x14ac:dyDescent="0.25">
      <c r="A694">
        <v>303492</v>
      </c>
      <c r="B694">
        <v>0.41982700000000001</v>
      </c>
      <c r="C694" t="s">
        <v>2660</v>
      </c>
      <c r="D694" t="s">
        <v>4723</v>
      </c>
      <c r="E694" t="s">
        <v>4756</v>
      </c>
      <c r="F694" t="s">
        <v>1367</v>
      </c>
      <c r="G694" t="s">
        <v>2610</v>
      </c>
      <c r="H694" t="s">
        <v>2661</v>
      </c>
      <c r="I694" t="s">
        <v>4760</v>
      </c>
      <c r="J694">
        <v>1704</v>
      </c>
      <c r="K694" s="34" t="s">
        <v>9429</v>
      </c>
      <c r="M694" s="29" t="str">
        <f t="shared" si="50"/>
        <v>YES</v>
      </c>
      <c r="N694" s="9" t="str">
        <f t="shared" si="51"/>
        <v>NO</v>
      </c>
      <c r="O694" s="9">
        <f t="shared" si="52"/>
        <v>0.978681367558214</v>
      </c>
      <c r="P694" s="9" t="str">
        <f t="shared" si="54"/>
        <v>YES</v>
      </c>
      <c r="Q694" s="9" t="s">
        <v>4658</v>
      </c>
      <c r="R694" s="30" t="s">
        <v>4658</v>
      </c>
      <c r="T694" t="s">
        <v>5902</v>
      </c>
      <c r="U694">
        <v>593</v>
      </c>
      <c r="V694" t="s">
        <v>5903</v>
      </c>
      <c r="W694">
        <v>2</v>
      </c>
      <c r="X694">
        <v>19</v>
      </c>
      <c r="Y694">
        <v>6</v>
      </c>
      <c r="Z694">
        <v>2</v>
      </c>
      <c r="AA694">
        <v>11959055.750700001</v>
      </c>
      <c r="AB694">
        <v>16604.716081999999</v>
      </c>
      <c r="AC694">
        <v>743310.86860100005</v>
      </c>
      <c r="AD694">
        <v>888594.22728300001</v>
      </c>
      <c r="AE694" t="s">
        <v>5904</v>
      </c>
      <c r="AF694" t="s">
        <v>2660</v>
      </c>
      <c r="AG694" t="s">
        <v>4723</v>
      </c>
      <c r="AH694" t="str">
        <f t="shared" si="53"/>
        <v>04013593</v>
      </c>
      <c r="AJ694" t="s">
        <v>4723</v>
      </c>
      <c r="AK694" t="s">
        <v>9429</v>
      </c>
      <c r="AL694" t="s">
        <v>5904</v>
      </c>
    </row>
    <row r="695" spans="1:38" x14ac:dyDescent="0.25">
      <c r="A695">
        <v>312339</v>
      </c>
      <c r="B695">
        <v>0.27437</v>
      </c>
      <c r="C695" t="s">
        <v>3982</v>
      </c>
      <c r="D695" t="s">
        <v>4723</v>
      </c>
      <c r="E695" t="s">
        <v>4756</v>
      </c>
      <c r="F695" t="s">
        <v>1367</v>
      </c>
      <c r="G695" t="s">
        <v>2610</v>
      </c>
      <c r="H695" t="s">
        <v>3983</v>
      </c>
      <c r="I695" t="s">
        <v>4760</v>
      </c>
      <c r="J695">
        <v>1581</v>
      </c>
      <c r="K695" s="34" t="s">
        <v>9430</v>
      </c>
      <c r="M695" s="29" t="str">
        <f t="shared" si="50"/>
        <v>YES</v>
      </c>
      <c r="N695" s="9" t="str">
        <f t="shared" si="51"/>
        <v>NO</v>
      </c>
      <c r="O695" s="9">
        <f t="shared" si="52"/>
        <v>0.98599438825586128</v>
      </c>
      <c r="P695" s="9" t="str">
        <f t="shared" si="54"/>
        <v>YES</v>
      </c>
      <c r="Q695" s="9" t="s">
        <v>4658</v>
      </c>
      <c r="R695" s="30" t="s">
        <v>4658</v>
      </c>
      <c r="T695" t="s">
        <v>5905</v>
      </c>
      <c r="U695">
        <v>594</v>
      </c>
      <c r="V695" t="s">
        <v>5906</v>
      </c>
      <c r="W695">
        <v>2</v>
      </c>
      <c r="X695">
        <v>19</v>
      </c>
      <c r="Y695">
        <v>6</v>
      </c>
      <c r="Z695">
        <v>2</v>
      </c>
      <c r="AA695">
        <v>7757647.2027700003</v>
      </c>
      <c r="AB695">
        <v>11897.116141</v>
      </c>
      <c r="AC695">
        <v>742873.72406299994</v>
      </c>
      <c r="AD695">
        <v>877564.70903899998</v>
      </c>
      <c r="AE695" t="s">
        <v>5907</v>
      </c>
      <c r="AF695" t="s">
        <v>3982</v>
      </c>
      <c r="AG695" t="s">
        <v>4723</v>
      </c>
      <c r="AH695" t="str">
        <f t="shared" si="53"/>
        <v>04013594</v>
      </c>
      <c r="AJ695" t="s">
        <v>4723</v>
      </c>
      <c r="AK695" t="s">
        <v>9430</v>
      </c>
      <c r="AL695" t="s">
        <v>5907</v>
      </c>
    </row>
    <row r="696" spans="1:38" x14ac:dyDescent="0.25">
      <c r="A696">
        <v>296416</v>
      </c>
      <c r="B696">
        <v>0.45491300000000001</v>
      </c>
      <c r="C696" t="s">
        <v>3744</v>
      </c>
      <c r="D696" t="s">
        <v>4723</v>
      </c>
      <c r="E696" t="s">
        <v>4756</v>
      </c>
      <c r="F696" t="s">
        <v>1367</v>
      </c>
      <c r="G696" t="s">
        <v>2610</v>
      </c>
      <c r="H696" t="s">
        <v>3745</v>
      </c>
      <c r="I696" t="s">
        <v>4760</v>
      </c>
      <c r="J696">
        <v>2750</v>
      </c>
      <c r="K696" s="34" t="s">
        <v>9431</v>
      </c>
      <c r="M696" s="29" t="str">
        <f t="shared" si="50"/>
        <v>YES</v>
      </c>
      <c r="N696" s="9" t="str">
        <f t="shared" si="51"/>
        <v>NO</v>
      </c>
      <c r="O696" s="9">
        <f t="shared" si="52"/>
        <v>1.0007220959220555</v>
      </c>
      <c r="P696" s="9" t="str">
        <f t="shared" si="54"/>
        <v>YES</v>
      </c>
      <c r="Q696" s="9" t="s">
        <v>4658</v>
      </c>
      <c r="R696" s="30" t="s">
        <v>4658</v>
      </c>
      <c r="T696" t="s">
        <v>5908</v>
      </c>
      <c r="U696">
        <v>595</v>
      </c>
      <c r="V696" t="s">
        <v>5909</v>
      </c>
      <c r="W696">
        <v>2</v>
      </c>
      <c r="X696">
        <v>18</v>
      </c>
      <c r="Y696">
        <v>6</v>
      </c>
      <c r="Z696">
        <v>2</v>
      </c>
      <c r="AA696">
        <v>12673095.388699999</v>
      </c>
      <c r="AB696">
        <v>17074.401618399999</v>
      </c>
      <c r="AC696">
        <v>747062.64029799995</v>
      </c>
      <c r="AD696">
        <v>874711.35791499994</v>
      </c>
      <c r="AE696" t="s">
        <v>5910</v>
      </c>
      <c r="AF696" t="s">
        <v>3744</v>
      </c>
      <c r="AG696" t="s">
        <v>4723</v>
      </c>
      <c r="AH696" t="str">
        <f t="shared" si="53"/>
        <v>04013595</v>
      </c>
      <c r="AJ696" t="s">
        <v>4723</v>
      </c>
      <c r="AK696" t="s">
        <v>9431</v>
      </c>
      <c r="AL696" t="s">
        <v>5910</v>
      </c>
    </row>
    <row r="697" spans="1:38" x14ac:dyDescent="0.25">
      <c r="A697">
        <v>303474</v>
      </c>
      <c r="B697">
        <v>0.57990600000000003</v>
      </c>
      <c r="C697" t="s">
        <v>3402</v>
      </c>
      <c r="D697" t="s">
        <v>4723</v>
      </c>
      <c r="E697" t="s">
        <v>4756</v>
      </c>
      <c r="F697" t="s">
        <v>1367</v>
      </c>
      <c r="G697" t="s">
        <v>4758</v>
      </c>
      <c r="H697" t="s">
        <v>3403</v>
      </c>
      <c r="I697" t="s">
        <v>4760</v>
      </c>
      <c r="J697">
        <v>2725</v>
      </c>
      <c r="K697" s="34" t="s">
        <v>9432</v>
      </c>
      <c r="M697" s="29" t="str">
        <f t="shared" si="50"/>
        <v>YES</v>
      </c>
      <c r="N697" s="9" t="str">
        <f t="shared" si="51"/>
        <v>NO</v>
      </c>
      <c r="O697" s="9">
        <f t="shared" si="52"/>
        <v>0.99173372285289096</v>
      </c>
      <c r="P697" s="9" t="str">
        <f t="shared" si="54"/>
        <v>YES</v>
      </c>
      <c r="Q697" s="9" t="s">
        <v>4658</v>
      </c>
      <c r="R697" s="30" t="s">
        <v>4658</v>
      </c>
      <c r="T697" t="s">
        <v>5911</v>
      </c>
      <c r="U697">
        <v>596</v>
      </c>
      <c r="V697" t="s">
        <v>5912</v>
      </c>
      <c r="W697">
        <v>2</v>
      </c>
      <c r="X697">
        <v>19</v>
      </c>
      <c r="Y697">
        <v>6</v>
      </c>
      <c r="Z697">
        <v>2</v>
      </c>
      <c r="AA697">
        <v>16301605.0154</v>
      </c>
      <c r="AB697">
        <v>21355.629455499999</v>
      </c>
      <c r="AC697">
        <v>767936.19224100001</v>
      </c>
      <c r="AD697">
        <v>883208.13674999995</v>
      </c>
      <c r="AE697" t="s">
        <v>5913</v>
      </c>
      <c r="AF697" t="s">
        <v>3402</v>
      </c>
      <c r="AG697" t="s">
        <v>4723</v>
      </c>
      <c r="AH697" t="str">
        <f t="shared" si="53"/>
        <v>04013596</v>
      </c>
      <c r="AJ697" t="s">
        <v>4723</v>
      </c>
      <c r="AK697" t="s">
        <v>9432</v>
      </c>
      <c r="AL697" t="s">
        <v>5913</v>
      </c>
    </row>
    <row r="698" spans="1:38" x14ac:dyDescent="0.25">
      <c r="A698">
        <v>312745</v>
      </c>
      <c r="B698">
        <v>0.36405300000000002</v>
      </c>
      <c r="C698" t="s">
        <v>3404</v>
      </c>
      <c r="D698" t="s">
        <v>4723</v>
      </c>
      <c r="E698" t="s">
        <v>4756</v>
      </c>
      <c r="F698" t="s">
        <v>1367</v>
      </c>
      <c r="G698" t="s">
        <v>2610</v>
      </c>
      <c r="H698" t="s">
        <v>3405</v>
      </c>
      <c r="I698" t="s">
        <v>4760</v>
      </c>
      <c r="J698">
        <v>2213</v>
      </c>
      <c r="K698" s="34" t="s">
        <v>9433</v>
      </c>
      <c r="M698" s="29" t="str">
        <f t="shared" si="50"/>
        <v>YES</v>
      </c>
      <c r="N698" s="9" t="str">
        <f t="shared" si="51"/>
        <v>NO</v>
      </c>
      <c r="O698" s="9">
        <f t="shared" si="52"/>
        <v>1.0140649876171832</v>
      </c>
      <c r="P698" s="9" t="str">
        <f t="shared" si="54"/>
        <v>YES</v>
      </c>
      <c r="Q698" s="9" t="s">
        <v>4658</v>
      </c>
      <c r="R698" s="30" t="s">
        <v>4658</v>
      </c>
      <c r="T698" t="s">
        <v>5914</v>
      </c>
      <c r="U698">
        <v>597</v>
      </c>
      <c r="V698" t="s">
        <v>5915</v>
      </c>
      <c r="W698">
        <v>2</v>
      </c>
      <c r="X698">
        <v>19</v>
      </c>
      <c r="Y698">
        <v>6</v>
      </c>
      <c r="Z698">
        <v>2</v>
      </c>
      <c r="AA698">
        <v>10008446.4794</v>
      </c>
      <c r="AB698">
        <v>16156.834817499999</v>
      </c>
      <c r="AC698">
        <v>768309.26760999998</v>
      </c>
      <c r="AD698">
        <v>885784.47971900005</v>
      </c>
      <c r="AE698" t="s">
        <v>5916</v>
      </c>
      <c r="AF698" t="s">
        <v>3404</v>
      </c>
      <c r="AG698" t="s">
        <v>4723</v>
      </c>
      <c r="AH698" t="str">
        <f t="shared" si="53"/>
        <v>04013597</v>
      </c>
      <c r="AJ698" t="s">
        <v>4723</v>
      </c>
      <c r="AK698" t="s">
        <v>9433</v>
      </c>
      <c r="AL698" t="s">
        <v>5916</v>
      </c>
    </row>
    <row r="699" spans="1:38" x14ac:dyDescent="0.25">
      <c r="A699">
        <v>312764</v>
      </c>
      <c r="B699">
        <v>0.605819</v>
      </c>
      <c r="C699" t="s">
        <v>3966</v>
      </c>
      <c r="D699" t="s">
        <v>4723</v>
      </c>
      <c r="E699" t="s">
        <v>4756</v>
      </c>
      <c r="F699" t="s">
        <v>1367</v>
      </c>
      <c r="G699" t="s">
        <v>2610</v>
      </c>
      <c r="H699" t="s">
        <v>3967</v>
      </c>
      <c r="I699" t="s">
        <v>4760</v>
      </c>
      <c r="J699">
        <v>3722</v>
      </c>
      <c r="K699" s="34" t="s">
        <v>9434</v>
      </c>
      <c r="M699" s="29" t="str">
        <f t="shared" si="50"/>
        <v>YES</v>
      </c>
      <c r="N699" s="9" t="str">
        <f t="shared" si="51"/>
        <v>NO</v>
      </c>
      <c r="O699" s="9">
        <f t="shared" si="52"/>
        <v>0.98317115806284494</v>
      </c>
      <c r="P699" s="9" t="str">
        <f t="shared" si="54"/>
        <v>YES</v>
      </c>
      <c r="Q699" s="9" t="s">
        <v>4658</v>
      </c>
      <c r="R699" s="30" t="s">
        <v>4658</v>
      </c>
      <c r="T699" t="s">
        <v>5917</v>
      </c>
      <c r="U699">
        <v>598</v>
      </c>
      <c r="V699" t="s">
        <v>3405</v>
      </c>
      <c r="W699">
        <v>2</v>
      </c>
      <c r="X699">
        <v>18</v>
      </c>
      <c r="Y699">
        <v>6</v>
      </c>
      <c r="Z699">
        <v>2</v>
      </c>
      <c r="AA699">
        <v>17178356.251699999</v>
      </c>
      <c r="AB699">
        <v>18166.119217399999</v>
      </c>
      <c r="AC699">
        <v>742363.91672900005</v>
      </c>
      <c r="AD699">
        <v>866742.84828999999</v>
      </c>
      <c r="AE699" t="s">
        <v>5918</v>
      </c>
      <c r="AF699" t="s">
        <v>3966</v>
      </c>
      <c r="AG699" t="s">
        <v>4723</v>
      </c>
      <c r="AH699" t="str">
        <f t="shared" si="53"/>
        <v>04013598</v>
      </c>
      <c r="AJ699" t="s">
        <v>4723</v>
      </c>
      <c r="AK699" t="s">
        <v>9434</v>
      </c>
      <c r="AL699" t="s">
        <v>5918</v>
      </c>
    </row>
    <row r="700" spans="1:38" x14ac:dyDescent="0.25">
      <c r="A700">
        <v>296252</v>
      </c>
      <c r="B700">
        <v>0.250253</v>
      </c>
      <c r="C700" t="s">
        <v>3994</v>
      </c>
      <c r="D700" t="s">
        <v>4723</v>
      </c>
      <c r="E700" t="s">
        <v>4756</v>
      </c>
      <c r="F700" t="s">
        <v>1367</v>
      </c>
      <c r="G700" t="s">
        <v>2610</v>
      </c>
      <c r="H700" t="s">
        <v>3995</v>
      </c>
      <c r="I700" t="s">
        <v>4760</v>
      </c>
      <c r="J700">
        <v>1099</v>
      </c>
      <c r="K700" s="34" t="s">
        <v>9435</v>
      </c>
      <c r="M700" s="29" t="str">
        <f t="shared" si="50"/>
        <v>YES</v>
      </c>
      <c r="N700" s="9" t="str">
        <f t="shared" si="51"/>
        <v>NO</v>
      </c>
      <c r="O700" s="9">
        <f t="shared" si="52"/>
        <v>0.99166810115088189</v>
      </c>
      <c r="P700" s="9" t="str">
        <f t="shared" si="54"/>
        <v>YES</v>
      </c>
      <c r="Q700" s="9" t="s">
        <v>4658</v>
      </c>
      <c r="R700" s="30" t="s">
        <v>4658</v>
      </c>
      <c r="T700" t="s">
        <v>5919</v>
      </c>
      <c r="U700">
        <v>599</v>
      </c>
      <c r="V700" t="s">
        <v>5920</v>
      </c>
      <c r="W700">
        <v>2</v>
      </c>
      <c r="X700">
        <v>18</v>
      </c>
      <c r="Y700">
        <v>6</v>
      </c>
      <c r="Z700">
        <v>2</v>
      </c>
      <c r="AA700">
        <v>7035270.39652</v>
      </c>
      <c r="AB700">
        <v>10769.7303873</v>
      </c>
      <c r="AC700">
        <v>727315.93191100005</v>
      </c>
      <c r="AD700">
        <v>871995.97430300002</v>
      </c>
      <c r="AE700" t="s">
        <v>5921</v>
      </c>
      <c r="AF700" t="s">
        <v>3994</v>
      </c>
      <c r="AG700" t="s">
        <v>4723</v>
      </c>
      <c r="AH700" t="str">
        <f t="shared" si="53"/>
        <v>04013599</v>
      </c>
      <c r="AJ700" t="s">
        <v>4723</v>
      </c>
      <c r="AK700" t="s">
        <v>9435</v>
      </c>
      <c r="AL700" t="s">
        <v>5921</v>
      </c>
    </row>
    <row r="701" spans="1:38" x14ac:dyDescent="0.25">
      <c r="A701">
        <v>281971</v>
      </c>
      <c r="B701">
        <v>613.66738399999997</v>
      </c>
      <c r="C701" t="s">
        <v>2547</v>
      </c>
      <c r="D701" t="s">
        <v>4723</v>
      </c>
      <c r="E701" t="s">
        <v>4756</v>
      </c>
      <c r="F701" t="s">
        <v>2450</v>
      </c>
      <c r="G701" t="s">
        <v>4758</v>
      </c>
      <c r="H701" t="s">
        <v>2548</v>
      </c>
      <c r="I701" t="s">
        <v>4760</v>
      </c>
      <c r="J701">
        <v>1328</v>
      </c>
      <c r="K701" s="34" t="s">
        <v>9436</v>
      </c>
      <c r="M701" s="29" t="str">
        <f t="shared" si="50"/>
        <v>YES</v>
      </c>
      <c r="N701" s="9" t="str">
        <f t="shared" si="51"/>
        <v>YES</v>
      </c>
      <c r="O701" s="9">
        <f t="shared" si="52"/>
        <v>1.0001341786054252</v>
      </c>
      <c r="P701" s="9" t="str">
        <f t="shared" si="54"/>
        <v>YES</v>
      </c>
      <c r="Q701" s="9" t="s">
        <v>4658</v>
      </c>
      <c r="R701" s="30" t="s">
        <v>4658</v>
      </c>
      <c r="T701" t="s">
        <v>7459</v>
      </c>
      <c r="U701">
        <v>6</v>
      </c>
      <c r="V701" t="s">
        <v>2548</v>
      </c>
      <c r="W701">
        <v>4</v>
      </c>
      <c r="X701">
        <v>4</v>
      </c>
      <c r="Y701">
        <v>2</v>
      </c>
      <c r="Z701">
        <v>4</v>
      </c>
      <c r="AA701">
        <v>17105769569.799999</v>
      </c>
      <c r="AB701">
        <v>569485.46698599996</v>
      </c>
      <c r="AC701">
        <v>338131.911081</v>
      </c>
      <c r="AD701">
        <v>1020431.92714</v>
      </c>
      <c r="AE701" t="s">
        <v>7460</v>
      </c>
      <c r="AF701" t="s">
        <v>2547</v>
      </c>
      <c r="AG701" t="s">
        <v>4723</v>
      </c>
      <c r="AH701" t="str">
        <f t="shared" si="53"/>
        <v>040136</v>
      </c>
      <c r="AJ701" t="s">
        <v>4723</v>
      </c>
      <c r="AK701" t="s">
        <v>9436</v>
      </c>
      <c r="AL701" t="s">
        <v>7460</v>
      </c>
    </row>
    <row r="702" spans="1:38" x14ac:dyDescent="0.25">
      <c r="A702">
        <v>1042164</v>
      </c>
      <c r="B702">
        <v>0.79921399999999998</v>
      </c>
      <c r="C702" t="s">
        <v>2449</v>
      </c>
      <c r="D702" t="s">
        <v>4723</v>
      </c>
      <c r="E702" t="s">
        <v>4756</v>
      </c>
      <c r="F702" t="s">
        <v>2450</v>
      </c>
      <c r="G702" t="s">
        <v>4758</v>
      </c>
      <c r="H702" t="s">
        <v>2451</v>
      </c>
      <c r="I702" t="s">
        <v>4760</v>
      </c>
      <c r="J702">
        <v>974</v>
      </c>
      <c r="K702" s="34" t="s">
        <v>9437</v>
      </c>
      <c r="M702" s="29" t="str">
        <f t="shared" si="50"/>
        <v>YES</v>
      </c>
      <c r="N702" s="9" t="str">
        <f t="shared" si="51"/>
        <v>YES</v>
      </c>
      <c r="O702" s="9">
        <f t="shared" si="52"/>
        <v>1.0078287641804771</v>
      </c>
      <c r="P702" s="9" t="str">
        <f t="shared" si="54"/>
        <v>YES</v>
      </c>
      <c r="Q702" s="9" t="s">
        <v>4658</v>
      </c>
      <c r="R702" s="30" t="s">
        <v>4658</v>
      </c>
      <c r="T702" t="s">
        <v>4605</v>
      </c>
      <c r="U702">
        <v>60</v>
      </c>
      <c r="V702" t="s">
        <v>2451</v>
      </c>
      <c r="W702">
        <v>4</v>
      </c>
      <c r="X702">
        <v>4</v>
      </c>
      <c r="Y702">
        <v>2</v>
      </c>
      <c r="Z702">
        <v>4</v>
      </c>
      <c r="AA702">
        <v>22107731.362199999</v>
      </c>
      <c r="AB702">
        <v>19989.357135999999</v>
      </c>
      <c r="AC702">
        <v>575745.09791799996</v>
      </c>
      <c r="AD702">
        <v>968431.46204100002</v>
      </c>
      <c r="AE702" t="s">
        <v>7557</v>
      </c>
      <c r="AF702" t="s">
        <v>2449</v>
      </c>
      <c r="AG702" t="s">
        <v>4723</v>
      </c>
      <c r="AH702" t="str">
        <f t="shared" si="53"/>
        <v>0401360</v>
      </c>
      <c r="AJ702" t="s">
        <v>4723</v>
      </c>
      <c r="AK702" t="s">
        <v>9437</v>
      </c>
      <c r="AL702" t="s">
        <v>7557</v>
      </c>
    </row>
    <row r="703" spans="1:38" x14ac:dyDescent="0.25">
      <c r="A703">
        <v>1062478</v>
      </c>
      <c r="B703">
        <v>1.401929</v>
      </c>
      <c r="C703" t="s">
        <v>2638</v>
      </c>
      <c r="D703" t="s">
        <v>4723</v>
      </c>
      <c r="E703" t="s">
        <v>4756</v>
      </c>
      <c r="F703" t="s">
        <v>1367</v>
      </c>
      <c r="G703" t="s">
        <v>2610</v>
      </c>
      <c r="H703" t="s">
        <v>2639</v>
      </c>
      <c r="I703" t="s">
        <v>4760</v>
      </c>
      <c r="J703">
        <v>3010</v>
      </c>
      <c r="K703" s="34" t="s">
        <v>9438</v>
      </c>
      <c r="M703" s="29" t="str">
        <f t="shared" si="50"/>
        <v>YES</v>
      </c>
      <c r="N703" s="9" t="str">
        <f t="shared" si="51"/>
        <v>NO</v>
      </c>
      <c r="O703" s="9">
        <f t="shared" si="52"/>
        <v>0.99406472829961823</v>
      </c>
      <c r="P703" s="9" t="str">
        <f t="shared" si="54"/>
        <v>YES</v>
      </c>
      <c r="Q703" s="9" t="s">
        <v>4658</v>
      </c>
      <c r="R703" s="30" t="s">
        <v>4658</v>
      </c>
      <c r="T703" t="s">
        <v>5922</v>
      </c>
      <c r="U703">
        <v>600</v>
      </c>
      <c r="V703" t="s">
        <v>5923</v>
      </c>
      <c r="W703">
        <v>2</v>
      </c>
      <c r="X703">
        <v>18</v>
      </c>
      <c r="Y703">
        <v>6</v>
      </c>
      <c r="Z703">
        <v>2</v>
      </c>
      <c r="AA703">
        <v>39316893.881200001</v>
      </c>
      <c r="AB703">
        <v>29560.996864699999</v>
      </c>
      <c r="AC703">
        <v>732606.63046699995</v>
      </c>
      <c r="AD703">
        <v>894984.16063599999</v>
      </c>
      <c r="AE703" t="s">
        <v>5924</v>
      </c>
      <c r="AF703" t="s">
        <v>2638</v>
      </c>
      <c r="AG703" t="s">
        <v>4723</v>
      </c>
      <c r="AH703" t="str">
        <f t="shared" si="53"/>
        <v>04013600</v>
      </c>
      <c r="AJ703" t="s">
        <v>4723</v>
      </c>
      <c r="AK703" t="s">
        <v>9438</v>
      </c>
      <c r="AL703" t="s">
        <v>5924</v>
      </c>
    </row>
    <row r="704" spans="1:38" x14ac:dyDescent="0.25">
      <c r="A704">
        <v>289699</v>
      </c>
      <c r="B704">
        <v>0.38065700000000002</v>
      </c>
      <c r="C704" t="s">
        <v>4008</v>
      </c>
      <c r="D704" t="s">
        <v>4723</v>
      </c>
      <c r="E704" t="s">
        <v>4756</v>
      </c>
      <c r="F704" t="s">
        <v>1367</v>
      </c>
      <c r="G704" t="s">
        <v>2610</v>
      </c>
      <c r="H704" t="s">
        <v>4009</v>
      </c>
      <c r="I704" t="s">
        <v>4760</v>
      </c>
      <c r="J704">
        <v>2326</v>
      </c>
      <c r="K704" s="34" t="s">
        <v>9439</v>
      </c>
      <c r="M704" s="29" t="str">
        <f t="shared" si="50"/>
        <v>YES</v>
      </c>
      <c r="N704" s="9" t="str">
        <f t="shared" si="51"/>
        <v>NO</v>
      </c>
      <c r="O704" s="9">
        <f t="shared" si="52"/>
        <v>0.99643220713874003</v>
      </c>
      <c r="P704" s="9" t="str">
        <f t="shared" si="54"/>
        <v>YES</v>
      </c>
      <c r="Q704" s="9" t="s">
        <v>4658</v>
      </c>
      <c r="R704" s="30" t="s">
        <v>4658</v>
      </c>
      <c r="T704" t="s">
        <v>5925</v>
      </c>
      <c r="U704">
        <v>601</v>
      </c>
      <c r="V704" t="s">
        <v>5926</v>
      </c>
      <c r="W704">
        <v>2</v>
      </c>
      <c r="X704">
        <v>18</v>
      </c>
      <c r="Y704">
        <v>6</v>
      </c>
      <c r="Z704">
        <v>2</v>
      </c>
      <c r="AA704">
        <v>10650105.4791</v>
      </c>
      <c r="AB704">
        <v>13338.6947065</v>
      </c>
      <c r="AC704">
        <v>731965.73251799995</v>
      </c>
      <c r="AD704">
        <v>879901.94829099998</v>
      </c>
      <c r="AE704" t="s">
        <v>5927</v>
      </c>
      <c r="AF704" t="s">
        <v>4008</v>
      </c>
      <c r="AG704" t="s">
        <v>4723</v>
      </c>
      <c r="AH704" t="str">
        <f t="shared" si="53"/>
        <v>04013601</v>
      </c>
      <c r="AJ704" t="s">
        <v>4723</v>
      </c>
      <c r="AK704" t="s">
        <v>9439</v>
      </c>
      <c r="AL704" t="s">
        <v>5927</v>
      </c>
    </row>
    <row r="705" spans="1:38" x14ac:dyDescent="0.25">
      <c r="A705">
        <v>282107</v>
      </c>
      <c r="B705">
        <v>3.0242659999999999</v>
      </c>
      <c r="C705" t="s">
        <v>3483</v>
      </c>
      <c r="D705" t="s">
        <v>4723</v>
      </c>
      <c r="E705" t="s">
        <v>4756</v>
      </c>
      <c r="F705" t="s">
        <v>2297</v>
      </c>
      <c r="G705" t="s">
        <v>4758</v>
      </c>
      <c r="H705" t="s">
        <v>3484</v>
      </c>
      <c r="I705" t="s">
        <v>4760</v>
      </c>
      <c r="J705">
        <v>3231</v>
      </c>
      <c r="K705" s="34" t="s">
        <v>9440</v>
      </c>
      <c r="M705" s="29" t="str">
        <f t="shared" si="50"/>
        <v>NO</v>
      </c>
      <c r="N705" s="9" t="str">
        <f t="shared" si="51"/>
        <v>YES</v>
      </c>
      <c r="O705" s="9">
        <f t="shared" si="52"/>
        <v>0.99304885836491652</v>
      </c>
      <c r="P705" s="9" t="str">
        <f t="shared" si="54"/>
        <v>YES</v>
      </c>
      <c r="Q705" s="9" t="s">
        <v>4658</v>
      </c>
      <c r="R705" s="30" t="s">
        <v>4658</v>
      </c>
      <c r="T705" t="s">
        <v>5928</v>
      </c>
      <c r="U705">
        <v>602</v>
      </c>
      <c r="V705" t="s">
        <v>3484</v>
      </c>
      <c r="W705">
        <v>1</v>
      </c>
      <c r="X705">
        <v>21</v>
      </c>
      <c r="Y705">
        <v>6</v>
      </c>
      <c r="Z705">
        <v>1</v>
      </c>
      <c r="AA705">
        <v>84901862.123099998</v>
      </c>
      <c r="AB705">
        <v>42268.990513299999</v>
      </c>
      <c r="AC705">
        <v>778449.24809000001</v>
      </c>
      <c r="AD705">
        <v>804843.72783700004</v>
      </c>
      <c r="AE705" t="s">
        <v>5929</v>
      </c>
      <c r="AF705" t="s">
        <v>8180</v>
      </c>
      <c r="AG705" t="s">
        <v>4723</v>
      </c>
      <c r="AH705" t="str">
        <f t="shared" si="53"/>
        <v>04013602</v>
      </c>
      <c r="AJ705" t="s">
        <v>4723</v>
      </c>
      <c r="AK705" t="s">
        <v>9440</v>
      </c>
      <c r="AL705" t="s">
        <v>5929</v>
      </c>
    </row>
    <row r="706" spans="1:38" x14ac:dyDescent="0.25">
      <c r="A706">
        <v>336078</v>
      </c>
      <c r="B706">
        <v>1.1034349999999999</v>
      </c>
      <c r="C706" t="s">
        <v>3370</v>
      </c>
      <c r="D706" t="s">
        <v>4723</v>
      </c>
      <c r="E706" t="s">
        <v>4756</v>
      </c>
      <c r="F706" t="s">
        <v>1367</v>
      </c>
      <c r="G706" t="s">
        <v>2610</v>
      </c>
      <c r="H706" t="s">
        <v>3371</v>
      </c>
      <c r="I706" t="s">
        <v>4760</v>
      </c>
      <c r="J706">
        <v>2512</v>
      </c>
      <c r="K706" s="34" t="s">
        <v>9441</v>
      </c>
      <c r="M706" s="29" t="str">
        <f t="shared" si="50"/>
        <v>YES</v>
      </c>
      <c r="N706" s="9" t="str">
        <f t="shared" si="51"/>
        <v>NO</v>
      </c>
      <c r="O706" s="9">
        <f t="shared" si="52"/>
        <v>1.027464992350499</v>
      </c>
      <c r="P706" s="9" t="str">
        <f t="shared" si="54"/>
        <v>YES</v>
      </c>
      <c r="Q706" s="9" t="s">
        <v>4658</v>
      </c>
      <c r="R706" s="30" t="s">
        <v>4658</v>
      </c>
      <c r="T706" t="s">
        <v>5930</v>
      </c>
      <c r="U706">
        <v>603</v>
      </c>
      <c r="V706" t="s">
        <v>5931</v>
      </c>
      <c r="W706">
        <v>2</v>
      </c>
      <c r="X706">
        <v>19</v>
      </c>
      <c r="Y706">
        <v>6</v>
      </c>
      <c r="Z706">
        <v>2</v>
      </c>
      <c r="AA706">
        <v>29939708.440699998</v>
      </c>
      <c r="AB706">
        <v>29725.856880399999</v>
      </c>
      <c r="AC706">
        <v>741352.41679000005</v>
      </c>
      <c r="AD706">
        <v>897846.45039500005</v>
      </c>
      <c r="AE706" t="s">
        <v>5932</v>
      </c>
      <c r="AF706" t="s">
        <v>3370</v>
      </c>
      <c r="AG706" t="s">
        <v>4723</v>
      </c>
      <c r="AH706" t="str">
        <f t="shared" si="53"/>
        <v>04013603</v>
      </c>
      <c r="AJ706" t="s">
        <v>4723</v>
      </c>
      <c r="AK706" t="s">
        <v>9441</v>
      </c>
      <c r="AL706" t="s">
        <v>5932</v>
      </c>
    </row>
    <row r="707" spans="1:38" x14ac:dyDescent="0.25">
      <c r="A707">
        <v>312398</v>
      </c>
      <c r="B707">
        <v>2.2247759999999999</v>
      </c>
      <c r="C707" t="s">
        <v>3580</v>
      </c>
      <c r="D707" t="s">
        <v>4723</v>
      </c>
      <c r="E707" t="s">
        <v>4756</v>
      </c>
      <c r="F707" t="s">
        <v>1367</v>
      </c>
      <c r="G707" t="s">
        <v>4758</v>
      </c>
      <c r="H707" t="s">
        <v>3581</v>
      </c>
      <c r="I707" t="s">
        <v>4760</v>
      </c>
      <c r="J707">
        <v>5975</v>
      </c>
      <c r="K707" s="34" t="s">
        <v>9442</v>
      </c>
      <c r="M707" s="29" t="str">
        <f t="shared" ref="M707:M770" si="55">IF(C707=AH707,"YES","NO")</f>
        <v>NO</v>
      </c>
      <c r="N707" s="9" t="str">
        <f t="shared" ref="N707:N770" si="56">IF(H707=V707,"YES","NO")</f>
        <v>YES</v>
      </c>
      <c r="O707" s="9">
        <f t="shared" ref="O707:O770" si="57">(B707*(5280*5280))/AA707</f>
        <v>0.99734509835280538</v>
      </c>
      <c r="P707" s="9" t="str">
        <f t="shared" si="54"/>
        <v>YES</v>
      </c>
      <c r="Q707" s="9" t="s">
        <v>4658</v>
      </c>
      <c r="R707" s="30" t="s">
        <v>4658</v>
      </c>
      <c r="T707" t="s">
        <v>5933</v>
      </c>
      <c r="U707">
        <v>604</v>
      </c>
      <c r="V707" t="s">
        <v>3581</v>
      </c>
      <c r="W707">
        <v>5</v>
      </c>
      <c r="X707">
        <v>16</v>
      </c>
      <c r="Y707">
        <v>4</v>
      </c>
      <c r="Z707">
        <v>5</v>
      </c>
      <c r="AA707">
        <v>62188299.056000002</v>
      </c>
      <c r="AB707">
        <v>34860.434338999999</v>
      </c>
      <c r="AC707">
        <v>636357.71736899996</v>
      </c>
      <c r="AD707">
        <v>870916.74708300002</v>
      </c>
      <c r="AE707" t="s">
        <v>5934</v>
      </c>
      <c r="AF707" t="s">
        <v>8181</v>
      </c>
      <c r="AG707" t="s">
        <v>4723</v>
      </c>
      <c r="AH707" t="str">
        <f t="shared" ref="AH707:AH770" si="58">CONCATENATE(AG707,U707)</f>
        <v>04013604</v>
      </c>
      <c r="AJ707" t="s">
        <v>4723</v>
      </c>
      <c r="AK707" t="s">
        <v>9442</v>
      </c>
      <c r="AL707" t="s">
        <v>5934</v>
      </c>
    </row>
    <row r="708" spans="1:38" x14ac:dyDescent="0.25">
      <c r="A708">
        <v>190118</v>
      </c>
      <c r="B708">
        <v>0.998421</v>
      </c>
      <c r="C708" t="s">
        <v>3412</v>
      </c>
      <c r="D708" t="s">
        <v>4723</v>
      </c>
      <c r="E708" t="s">
        <v>4756</v>
      </c>
      <c r="F708" t="s">
        <v>1367</v>
      </c>
      <c r="G708" t="s">
        <v>2610</v>
      </c>
      <c r="H708" t="s">
        <v>3413</v>
      </c>
      <c r="I708" t="s">
        <v>4760</v>
      </c>
      <c r="J708">
        <v>2825</v>
      </c>
      <c r="K708" s="34" t="s">
        <v>9443</v>
      </c>
      <c r="M708" s="29" t="str">
        <f t="shared" si="55"/>
        <v>YES</v>
      </c>
      <c r="N708" s="9" t="str">
        <f t="shared" si="56"/>
        <v>NO</v>
      </c>
      <c r="O708" s="9">
        <f t="shared" si="57"/>
        <v>0.99914045433592169</v>
      </c>
      <c r="P708" s="9" t="str">
        <f t="shared" ref="P708:P771" si="59">IF(O708&gt;0.970001,IF(O708&lt;1.02999,"YES","NO"),"NO")</f>
        <v>YES</v>
      </c>
      <c r="Q708" s="9" t="s">
        <v>4658</v>
      </c>
      <c r="R708" s="30" t="s">
        <v>4658</v>
      </c>
      <c r="T708" t="s">
        <v>5935</v>
      </c>
      <c r="U708">
        <v>605</v>
      </c>
      <c r="V708" t="s">
        <v>5936</v>
      </c>
      <c r="W708">
        <v>2</v>
      </c>
      <c r="X708">
        <v>19</v>
      </c>
      <c r="Y708">
        <v>6</v>
      </c>
      <c r="Z708">
        <v>2</v>
      </c>
      <c r="AA708">
        <v>27858325.509300001</v>
      </c>
      <c r="AB708">
        <v>21195.180211300001</v>
      </c>
      <c r="AC708">
        <v>768298.84195399994</v>
      </c>
      <c r="AD708">
        <v>894638.715784</v>
      </c>
      <c r="AE708" t="s">
        <v>5937</v>
      </c>
      <c r="AF708" t="s">
        <v>3412</v>
      </c>
      <c r="AG708" t="s">
        <v>4723</v>
      </c>
      <c r="AH708" t="str">
        <f t="shared" si="58"/>
        <v>04013605</v>
      </c>
      <c r="AJ708" t="s">
        <v>4723</v>
      </c>
      <c r="AK708" t="s">
        <v>9443</v>
      </c>
      <c r="AL708" t="s">
        <v>5937</v>
      </c>
    </row>
    <row r="709" spans="1:38" x14ac:dyDescent="0.25">
      <c r="A709">
        <v>312840</v>
      </c>
      <c r="B709">
        <v>0.97954399999999997</v>
      </c>
      <c r="C709" t="s">
        <v>3376</v>
      </c>
      <c r="D709" t="s">
        <v>4723</v>
      </c>
      <c r="E709" t="s">
        <v>4756</v>
      </c>
      <c r="F709" t="s">
        <v>1367</v>
      </c>
      <c r="G709" t="s">
        <v>2610</v>
      </c>
      <c r="H709" t="s">
        <v>3377</v>
      </c>
      <c r="I709" t="s">
        <v>4760</v>
      </c>
      <c r="J709">
        <v>3424</v>
      </c>
      <c r="K709" s="34" t="s">
        <v>9444</v>
      </c>
      <c r="M709" s="29" t="str">
        <f t="shared" si="55"/>
        <v>YES</v>
      </c>
      <c r="N709" s="9" t="str">
        <f t="shared" si="56"/>
        <v>NO</v>
      </c>
      <c r="O709" s="9">
        <f t="shared" si="57"/>
        <v>1.0170913176737926</v>
      </c>
      <c r="P709" s="9" t="str">
        <f t="shared" si="59"/>
        <v>YES</v>
      </c>
      <c r="Q709" s="9" t="s">
        <v>4658</v>
      </c>
      <c r="R709" s="30" t="s">
        <v>4658</v>
      </c>
      <c r="T709" t="s">
        <v>5938</v>
      </c>
      <c r="U709">
        <v>606</v>
      </c>
      <c r="V709" t="s">
        <v>5939</v>
      </c>
      <c r="W709">
        <v>2</v>
      </c>
      <c r="X709">
        <v>19</v>
      </c>
      <c r="Y709">
        <v>6</v>
      </c>
      <c r="Z709">
        <v>2</v>
      </c>
      <c r="AA709">
        <v>26849230.7181</v>
      </c>
      <c r="AB709">
        <v>21623.102798799999</v>
      </c>
      <c r="AC709">
        <v>749838.57848400006</v>
      </c>
      <c r="AD709">
        <v>884269.37918599998</v>
      </c>
      <c r="AE709" t="s">
        <v>5940</v>
      </c>
      <c r="AF709" t="s">
        <v>3376</v>
      </c>
      <c r="AG709" t="s">
        <v>4723</v>
      </c>
      <c r="AH709" t="str">
        <f t="shared" si="58"/>
        <v>04013606</v>
      </c>
      <c r="AJ709" t="s">
        <v>4723</v>
      </c>
      <c r="AK709" t="s">
        <v>9444</v>
      </c>
      <c r="AL709" t="s">
        <v>5940</v>
      </c>
    </row>
    <row r="710" spans="1:38" x14ac:dyDescent="0.25">
      <c r="A710">
        <v>312459</v>
      </c>
      <c r="B710">
        <v>0.48989199999999999</v>
      </c>
      <c r="C710" t="s">
        <v>2658</v>
      </c>
      <c r="D710" t="s">
        <v>4723</v>
      </c>
      <c r="E710" t="s">
        <v>4756</v>
      </c>
      <c r="F710" t="s">
        <v>1367</v>
      </c>
      <c r="G710" t="s">
        <v>2610</v>
      </c>
      <c r="H710" t="s">
        <v>2659</v>
      </c>
      <c r="I710" t="s">
        <v>4760</v>
      </c>
      <c r="J710">
        <v>1703</v>
      </c>
      <c r="K710" s="34" t="s">
        <v>9445</v>
      </c>
      <c r="M710" s="29" t="str">
        <f t="shared" si="55"/>
        <v>YES</v>
      </c>
      <c r="N710" s="9" t="str">
        <f t="shared" si="56"/>
        <v>NO</v>
      </c>
      <c r="O710" s="9">
        <f t="shared" si="57"/>
        <v>0.99694493841768272</v>
      </c>
      <c r="P710" s="9" t="str">
        <f t="shared" si="59"/>
        <v>YES</v>
      </c>
      <c r="Q710" s="9" t="s">
        <v>4658</v>
      </c>
      <c r="R710" s="30" t="s">
        <v>4658</v>
      </c>
      <c r="T710" t="s">
        <v>5941</v>
      </c>
      <c r="U710">
        <v>607</v>
      </c>
      <c r="V710" t="s">
        <v>5942</v>
      </c>
      <c r="W710">
        <v>2</v>
      </c>
      <c r="X710">
        <v>19</v>
      </c>
      <c r="Y710">
        <v>6</v>
      </c>
      <c r="Z710">
        <v>2</v>
      </c>
      <c r="AA710">
        <v>13699257.2072</v>
      </c>
      <c r="AB710">
        <v>15992.2596505</v>
      </c>
      <c r="AC710">
        <v>740612.23256000003</v>
      </c>
      <c r="AD710">
        <v>889208.42213199998</v>
      </c>
      <c r="AE710" t="s">
        <v>5943</v>
      </c>
      <c r="AF710" t="s">
        <v>2658</v>
      </c>
      <c r="AG710" t="s">
        <v>4723</v>
      </c>
      <c r="AH710" t="str">
        <f t="shared" si="58"/>
        <v>04013607</v>
      </c>
      <c r="AJ710" t="s">
        <v>4723</v>
      </c>
      <c r="AK710" t="s">
        <v>9445</v>
      </c>
      <c r="AL710" t="s">
        <v>5943</v>
      </c>
    </row>
    <row r="711" spans="1:38" x14ac:dyDescent="0.25">
      <c r="A711">
        <v>312320</v>
      </c>
      <c r="B711">
        <v>0.26584799999999997</v>
      </c>
      <c r="C711" t="s">
        <v>1946</v>
      </c>
      <c r="D711" t="s">
        <v>4723</v>
      </c>
      <c r="E711" t="s">
        <v>4756</v>
      </c>
      <c r="F711" t="s">
        <v>1367</v>
      </c>
      <c r="G711" t="s">
        <v>1463</v>
      </c>
      <c r="H711" t="s">
        <v>1947</v>
      </c>
      <c r="I711" t="s">
        <v>4760</v>
      </c>
      <c r="J711">
        <v>1345</v>
      </c>
      <c r="K711" s="34" t="s">
        <v>9446</v>
      </c>
      <c r="M711" s="29" t="str">
        <f t="shared" si="55"/>
        <v>YES</v>
      </c>
      <c r="N711" s="9" t="str">
        <f t="shared" si="56"/>
        <v>YES</v>
      </c>
      <c r="O711" s="9">
        <f t="shared" si="57"/>
        <v>1.0004398016287543</v>
      </c>
      <c r="P711" s="9" t="str">
        <f t="shared" si="59"/>
        <v>YES</v>
      </c>
      <c r="Q711" s="9" t="s">
        <v>4658</v>
      </c>
      <c r="R711" s="30" t="s">
        <v>4658</v>
      </c>
      <c r="T711" t="s">
        <v>5944</v>
      </c>
      <c r="U711">
        <v>608</v>
      </c>
      <c r="V711" t="s">
        <v>1947</v>
      </c>
      <c r="W711">
        <v>4</v>
      </c>
      <c r="X711">
        <v>10</v>
      </c>
      <c r="Y711">
        <v>3</v>
      </c>
      <c r="Z711">
        <v>4</v>
      </c>
      <c r="AA711">
        <v>7408158.76291</v>
      </c>
      <c r="AB711">
        <v>10803.2808413</v>
      </c>
      <c r="AC711">
        <v>635127.26608299999</v>
      </c>
      <c r="AD711">
        <v>940741.03599200002</v>
      </c>
      <c r="AE711" t="s">
        <v>5945</v>
      </c>
      <c r="AF711" t="s">
        <v>1946</v>
      </c>
      <c r="AG711" t="s">
        <v>4723</v>
      </c>
      <c r="AH711" t="str">
        <f t="shared" si="58"/>
        <v>04013608</v>
      </c>
      <c r="AJ711" t="s">
        <v>4723</v>
      </c>
      <c r="AK711" t="s">
        <v>9446</v>
      </c>
      <c r="AL711" t="s">
        <v>5945</v>
      </c>
    </row>
    <row r="712" spans="1:38" x14ac:dyDescent="0.25">
      <c r="A712">
        <v>1190656</v>
      </c>
      <c r="B712">
        <v>1.1348069999999999</v>
      </c>
      <c r="C712" t="s">
        <v>1402</v>
      </c>
      <c r="D712" t="s">
        <v>4723</v>
      </c>
      <c r="E712" t="s">
        <v>4756</v>
      </c>
      <c r="F712" t="s">
        <v>1367</v>
      </c>
      <c r="G712" t="s">
        <v>4758</v>
      </c>
      <c r="H712" t="s">
        <v>1403</v>
      </c>
      <c r="I712" t="s">
        <v>4760</v>
      </c>
      <c r="J712">
        <v>3012</v>
      </c>
      <c r="K712" s="34" t="s">
        <v>9447</v>
      </c>
      <c r="M712" s="29" t="str">
        <f t="shared" si="55"/>
        <v>YES</v>
      </c>
      <c r="N712" s="9" t="str">
        <f t="shared" si="56"/>
        <v>YES</v>
      </c>
      <c r="O712" s="9">
        <f t="shared" si="57"/>
        <v>1.0100428851539272</v>
      </c>
      <c r="P712" s="9" t="str">
        <f t="shared" si="59"/>
        <v>YES</v>
      </c>
      <c r="Q712" s="9" t="s">
        <v>4658</v>
      </c>
      <c r="R712" s="30" t="s">
        <v>4658</v>
      </c>
      <c r="T712" t="s">
        <v>5946</v>
      </c>
      <c r="U712">
        <v>609</v>
      </c>
      <c r="V712" t="s">
        <v>1403</v>
      </c>
      <c r="W712">
        <v>3</v>
      </c>
      <c r="X712">
        <v>7</v>
      </c>
      <c r="Y712">
        <v>3</v>
      </c>
      <c r="Z712">
        <v>3</v>
      </c>
      <c r="AA712">
        <v>31322039.820099998</v>
      </c>
      <c r="AB712">
        <v>22969.755120500002</v>
      </c>
      <c r="AC712">
        <v>694689.85420099995</v>
      </c>
      <c r="AD712">
        <v>957395.01107200002</v>
      </c>
      <c r="AE712" t="s">
        <v>5947</v>
      </c>
      <c r="AF712" t="s">
        <v>1402</v>
      </c>
      <c r="AG712" t="s">
        <v>4723</v>
      </c>
      <c r="AH712" t="str">
        <f t="shared" si="58"/>
        <v>04013609</v>
      </c>
      <c r="AJ712" t="s">
        <v>4723</v>
      </c>
      <c r="AK712" t="s">
        <v>9447</v>
      </c>
      <c r="AL712" t="s">
        <v>5947</v>
      </c>
    </row>
    <row r="713" spans="1:38" x14ac:dyDescent="0.25">
      <c r="A713">
        <v>1247396</v>
      </c>
      <c r="B713">
        <v>1.9886809999999999</v>
      </c>
      <c r="C713" t="s">
        <v>2406</v>
      </c>
      <c r="D713" t="s">
        <v>4723</v>
      </c>
      <c r="E713" t="s">
        <v>4756</v>
      </c>
      <c r="F713" t="s">
        <v>6297</v>
      </c>
      <c r="G713" t="s">
        <v>4758</v>
      </c>
      <c r="H713" t="s">
        <v>2407</v>
      </c>
      <c r="I713" t="s">
        <v>4760</v>
      </c>
      <c r="J713">
        <v>5793</v>
      </c>
      <c r="K713" s="34" t="s">
        <v>9448</v>
      </c>
      <c r="M713" s="29" t="str">
        <f t="shared" si="55"/>
        <v>YES</v>
      </c>
      <c r="N713" s="9" t="str">
        <f t="shared" si="56"/>
        <v>YES</v>
      </c>
      <c r="O713" s="9">
        <f t="shared" si="57"/>
        <v>0.98838488802368796</v>
      </c>
      <c r="P713" s="9" t="str">
        <f t="shared" si="59"/>
        <v>YES</v>
      </c>
      <c r="Q713" s="9" t="s">
        <v>4658</v>
      </c>
      <c r="R713" s="30" t="s">
        <v>4658</v>
      </c>
      <c r="T713" t="s">
        <v>7558</v>
      </c>
      <c r="U713">
        <v>61</v>
      </c>
      <c r="V713" t="s">
        <v>2407</v>
      </c>
      <c r="W713">
        <v>4</v>
      </c>
      <c r="X713">
        <v>9</v>
      </c>
      <c r="Y713">
        <v>2</v>
      </c>
      <c r="Z713">
        <v>4</v>
      </c>
      <c r="AA713">
        <v>56092768.173799999</v>
      </c>
      <c r="AB713">
        <v>31915.8531262</v>
      </c>
      <c r="AC713">
        <v>607593.57911499997</v>
      </c>
      <c r="AD713">
        <v>962486.75176100002</v>
      </c>
      <c r="AE713" t="s">
        <v>7559</v>
      </c>
      <c r="AF713" t="s">
        <v>2406</v>
      </c>
      <c r="AG713" t="s">
        <v>4723</v>
      </c>
      <c r="AH713" t="str">
        <f t="shared" si="58"/>
        <v>0401361</v>
      </c>
      <c r="AJ713" t="s">
        <v>4723</v>
      </c>
      <c r="AK713" t="s">
        <v>9448</v>
      </c>
      <c r="AL713" t="s">
        <v>7559</v>
      </c>
    </row>
    <row r="714" spans="1:38" x14ac:dyDescent="0.25">
      <c r="A714">
        <v>1070325</v>
      </c>
      <c r="B714">
        <v>0.92772299999999996</v>
      </c>
      <c r="C714" t="s">
        <v>1944</v>
      </c>
      <c r="D714" t="s">
        <v>4723</v>
      </c>
      <c r="E714" t="s">
        <v>4756</v>
      </c>
      <c r="F714" t="s">
        <v>1367</v>
      </c>
      <c r="G714" t="s">
        <v>1463</v>
      </c>
      <c r="H714" t="s">
        <v>1945</v>
      </c>
      <c r="I714" t="s">
        <v>4760</v>
      </c>
      <c r="J714">
        <v>4240</v>
      </c>
      <c r="K714" s="34" t="s">
        <v>9449</v>
      </c>
      <c r="M714" s="29" t="str">
        <f t="shared" si="55"/>
        <v>YES</v>
      </c>
      <c r="N714" s="9" t="str">
        <f t="shared" si="56"/>
        <v>YES</v>
      </c>
      <c r="O714" s="9">
        <f t="shared" si="57"/>
        <v>1.0040035605544395</v>
      </c>
      <c r="P714" s="9" t="str">
        <f t="shared" si="59"/>
        <v>YES</v>
      </c>
      <c r="Q714" s="9" t="s">
        <v>4658</v>
      </c>
      <c r="R714" s="30" t="s">
        <v>4658</v>
      </c>
      <c r="T714" t="s">
        <v>5948</v>
      </c>
      <c r="U714">
        <v>610</v>
      </c>
      <c r="V714" t="s">
        <v>1945</v>
      </c>
      <c r="W714">
        <v>4</v>
      </c>
      <c r="X714">
        <v>10</v>
      </c>
      <c r="Y714">
        <v>3</v>
      </c>
      <c r="Z714">
        <v>4</v>
      </c>
      <c r="AA714">
        <v>25760299.962400001</v>
      </c>
      <c r="AB714">
        <v>22387.947422000001</v>
      </c>
      <c r="AC714">
        <v>635765.54774399998</v>
      </c>
      <c r="AD714">
        <v>937254.825969</v>
      </c>
      <c r="AE714" t="s">
        <v>5949</v>
      </c>
      <c r="AF714" t="s">
        <v>1944</v>
      </c>
      <c r="AG714" t="s">
        <v>4723</v>
      </c>
      <c r="AH714" t="str">
        <f t="shared" si="58"/>
        <v>04013610</v>
      </c>
      <c r="AJ714" t="s">
        <v>4723</v>
      </c>
      <c r="AK714" t="s">
        <v>9449</v>
      </c>
      <c r="AL714" t="s">
        <v>5949</v>
      </c>
    </row>
    <row r="715" spans="1:38" x14ac:dyDescent="0.25">
      <c r="A715">
        <v>1190636</v>
      </c>
      <c r="B715">
        <v>0.49514000000000002</v>
      </c>
      <c r="C715" t="s">
        <v>1551</v>
      </c>
      <c r="D715" t="s">
        <v>4723</v>
      </c>
      <c r="E715" t="s">
        <v>4756</v>
      </c>
      <c r="F715" t="s">
        <v>1367</v>
      </c>
      <c r="G715" t="s">
        <v>1463</v>
      </c>
      <c r="H715" t="s">
        <v>1552</v>
      </c>
      <c r="I715" t="s">
        <v>4760</v>
      </c>
      <c r="J715">
        <v>2492</v>
      </c>
      <c r="K715" s="34" t="s">
        <v>9450</v>
      </c>
      <c r="M715" s="29" t="str">
        <f t="shared" si="55"/>
        <v>YES</v>
      </c>
      <c r="N715" s="9" t="str">
        <f t="shared" si="56"/>
        <v>YES</v>
      </c>
      <c r="O715" s="9">
        <f t="shared" si="57"/>
        <v>0.99905785069909703</v>
      </c>
      <c r="P715" s="9" t="str">
        <f t="shared" si="59"/>
        <v>YES</v>
      </c>
      <c r="Q715" s="9" t="s">
        <v>4658</v>
      </c>
      <c r="R715" s="30" t="s">
        <v>4658</v>
      </c>
      <c r="T715" t="s">
        <v>5950</v>
      </c>
      <c r="U715">
        <v>611</v>
      </c>
      <c r="V715" t="s">
        <v>1552</v>
      </c>
      <c r="W715">
        <v>3</v>
      </c>
      <c r="X715">
        <v>6</v>
      </c>
      <c r="Y715">
        <v>3</v>
      </c>
      <c r="Z715">
        <v>3</v>
      </c>
      <c r="AA715">
        <v>13816728.397</v>
      </c>
      <c r="AB715">
        <v>15769.622132500001</v>
      </c>
      <c r="AC715">
        <v>652068.67478</v>
      </c>
      <c r="AD715">
        <v>964469.67227500002</v>
      </c>
      <c r="AE715" t="s">
        <v>5951</v>
      </c>
      <c r="AF715" t="s">
        <v>1551</v>
      </c>
      <c r="AG715" t="s">
        <v>4723</v>
      </c>
      <c r="AH715" t="str">
        <f t="shared" si="58"/>
        <v>04013611</v>
      </c>
      <c r="AJ715" t="s">
        <v>4723</v>
      </c>
      <c r="AK715" t="s">
        <v>9450</v>
      </c>
      <c r="AL715" t="s">
        <v>5951</v>
      </c>
    </row>
    <row r="716" spans="1:38" x14ac:dyDescent="0.25">
      <c r="A716">
        <v>1206555</v>
      </c>
      <c r="B716">
        <v>0.495535</v>
      </c>
      <c r="C716" t="s">
        <v>1912</v>
      </c>
      <c r="D716" t="s">
        <v>4723</v>
      </c>
      <c r="E716" t="s">
        <v>4756</v>
      </c>
      <c r="F716" t="s">
        <v>1367</v>
      </c>
      <c r="G716" t="s">
        <v>1463</v>
      </c>
      <c r="H716" t="s">
        <v>1913</v>
      </c>
      <c r="I716" t="s">
        <v>4760</v>
      </c>
      <c r="J716">
        <v>2483</v>
      </c>
      <c r="K716" s="34" t="s">
        <v>9451</v>
      </c>
      <c r="M716" s="29" t="str">
        <f t="shared" si="55"/>
        <v>YES</v>
      </c>
      <c r="N716" s="9" t="str">
        <f t="shared" si="56"/>
        <v>YES</v>
      </c>
      <c r="O716" s="9">
        <f t="shared" si="57"/>
        <v>0.9931616826707943</v>
      </c>
      <c r="P716" s="9" t="str">
        <f t="shared" si="59"/>
        <v>YES</v>
      </c>
      <c r="Q716" s="9" t="s">
        <v>4658</v>
      </c>
      <c r="R716" s="30" t="s">
        <v>4658</v>
      </c>
      <c r="T716" t="s">
        <v>5952</v>
      </c>
      <c r="U716">
        <v>612</v>
      </c>
      <c r="V716" t="s">
        <v>1913</v>
      </c>
      <c r="W716">
        <v>4</v>
      </c>
      <c r="X716">
        <v>6</v>
      </c>
      <c r="Y716">
        <v>2</v>
      </c>
      <c r="Z716">
        <v>4</v>
      </c>
      <c r="AA716">
        <v>13909842.863500001</v>
      </c>
      <c r="AB716">
        <v>15761.4468958</v>
      </c>
      <c r="AC716">
        <v>625819.13865400001</v>
      </c>
      <c r="AD716">
        <v>964435.712359</v>
      </c>
      <c r="AE716" t="s">
        <v>5953</v>
      </c>
      <c r="AF716" t="s">
        <v>1912</v>
      </c>
      <c r="AG716" t="s">
        <v>4723</v>
      </c>
      <c r="AH716" t="str">
        <f t="shared" si="58"/>
        <v>04013612</v>
      </c>
      <c r="AJ716" t="s">
        <v>4723</v>
      </c>
      <c r="AK716" t="s">
        <v>9451</v>
      </c>
      <c r="AL716" t="s">
        <v>5953</v>
      </c>
    </row>
    <row r="717" spans="1:38" x14ac:dyDescent="0.25">
      <c r="A717">
        <v>1190321</v>
      </c>
      <c r="B717">
        <v>0.70299100000000003</v>
      </c>
      <c r="C717" t="s">
        <v>2466</v>
      </c>
      <c r="D717" t="s">
        <v>4723</v>
      </c>
      <c r="E717" t="s">
        <v>4756</v>
      </c>
      <c r="F717" t="s">
        <v>1367</v>
      </c>
      <c r="G717" t="s">
        <v>2419</v>
      </c>
      <c r="H717" t="s">
        <v>2467</v>
      </c>
      <c r="I717" t="s">
        <v>4760</v>
      </c>
      <c r="J717">
        <v>2099</v>
      </c>
      <c r="K717" s="34" t="s">
        <v>9452</v>
      </c>
      <c r="M717" s="29" t="str">
        <f t="shared" si="55"/>
        <v>YES</v>
      </c>
      <c r="N717" s="9" t="str">
        <f t="shared" si="56"/>
        <v>YES</v>
      </c>
      <c r="O717" s="9">
        <f t="shared" si="57"/>
        <v>0.99723875048345401</v>
      </c>
      <c r="P717" s="9" t="str">
        <f t="shared" si="59"/>
        <v>YES</v>
      </c>
      <c r="Q717" s="9" t="s">
        <v>4658</v>
      </c>
      <c r="R717" s="30" t="s">
        <v>4658</v>
      </c>
      <c r="T717" t="s">
        <v>5954</v>
      </c>
      <c r="U717">
        <v>613</v>
      </c>
      <c r="V717" t="s">
        <v>2467</v>
      </c>
      <c r="W717">
        <v>4</v>
      </c>
      <c r="X717">
        <v>9</v>
      </c>
      <c r="Y717">
        <v>2</v>
      </c>
      <c r="Z717">
        <v>4</v>
      </c>
      <c r="AA717">
        <v>19652529.832899999</v>
      </c>
      <c r="AB717">
        <v>23239.568943800001</v>
      </c>
      <c r="AC717">
        <v>590098.46125299996</v>
      </c>
      <c r="AD717">
        <v>962598.800025</v>
      </c>
      <c r="AE717" t="s">
        <v>5955</v>
      </c>
      <c r="AF717" t="s">
        <v>2466</v>
      </c>
      <c r="AG717" t="s">
        <v>4723</v>
      </c>
      <c r="AH717" t="str">
        <f t="shared" si="58"/>
        <v>04013613</v>
      </c>
      <c r="AJ717" t="s">
        <v>4723</v>
      </c>
      <c r="AK717" t="s">
        <v>9452</v>
      </c>
      <c r="AL717" t="s">
        <v>5955</v>
      </c>
    </row>
    <row r="718" spans="1:38" x14ac:dyDescent="0.25">
      <c r="A718">
        <v>1062639</v>
      </c>
      <c r="B718">
        <v>0.29726399999999997</v>
      </c>
      <c r="C718" t="s">
        <v>3454</v>
      </c>
      <c r="D718" t="s">
        <v>4723</v>
      </c>
      <c r="E718" t="s">
        <v>4756</v>
      </c>
      <c r="F718" t="s">
        <v>1367</v>
      </c>
      <c r="G718" t="s">
        <v>4758</v>
      </c>
      <c r="H718" t="s">
        <v>3455</v>
      </c>
      <c r="I718" t="s">
        <v>4760</v>
      </c>
      <c r="J718">
        <v>2160</v>
      </c>
      <c r="K718" s="34" t="s">
        <v>9453</v>
      </c>
      <c r="M718" s="29" t="str">
        <f t="shared" si="55"/>
        <v>YES</v>
      </c>
      <c r="N718" s="9" t="str">
        <f t="shared" si="56"/>
        <v>YES</v>
      </c>
      <c r="O718" s="9">
        <f t="shared" si="57"/>
        <v>0.99941532698661839</v>
      </c>
      <c r="P718" s="9" t="str">
        <f t="shared" si="59"/>
        <v>YES</v>
      </c>
      <c r="Q718" s="9" t="s">
        <v>4658</v>
      </c>
      <c r="R718" s="30" t="s">
        <v>4658</v>
      </c>
      <c r="T718" t="s">
        <v>5956</v>
      </c>
      <c r="U718">
        <v>614</v>
      </c>
      <c r="V718" t="s">
        <v>3455</v>
      </c>
      <c r="W718">
        <v>5</v>
      </c>
      <c r="X718">
        <v>13</v>
      </c>
      <c r="Y718">
        <v>4</v>
      </c>
      <c r="Z718">
        <v>5</v>
      </c>
      <c r="AA718">
        <v>8292092.8605199996</v>
      </c>
      <c r="AB718">
        <v>15935.2854687</v>
      </c>
      <c r="AC718">
        <v>609189.22973999998</v>
      </c>
      <c r="AD718">
        <v>910258.07066900004</v>
      </c>
      <c r="AE718" t="s">
        <v>5957</v>
      </c>
      <c r="AF718" t="s">
        <v>3454</v>
      </c>
      <c r="AG718" t="s">
        <v>4723</v>
      </c>
      <c r="AH718" t="str">
        <f t="shared" si="58"/>
        <v>04013614</v>
      </c>
      <c r="AJ718" t="s">
        <v>4723</v>
      </c>
      <c r="AK718" t="s">
        <v>9453</v>
      </c>
      <c r="AL718" t="s">
        <v>5957</v>
      </c>
    </row>
    <row r="719" spans="1:38" x14ac:dyDescent="0.25">
      <c r="A719">
        <v>153524</v>
      </c>
      <c r="B719">
        <v>1.982342</v>
      </c>
      <c r="C719" t="s">
        <v>3760</v>
      </c>
      <c r="D719" t="s">
        <v>4723</v>
      </c>
      <c r="E719" t="s">
        <v>4756</v>
      </c>
      <c r="F719" t="s">
        <v>2297</v>
      </c>
      <c r="G719" t="s">
        <v>3738</v>
      </c>
      <c r="H719" t="s">
        <v>3761</v>
      </c>
      <c r="I719" t="s">
        <v>4760</v>
      </c>
      <c r="J719">
        <v>6826</v>
      </c>
      <c r="K719" s="34" t="s">
        <v>9454</v>
      </c>
      <c r="M719" s="29" t="str">
        <f t="shared" si="55"/>
        <v>NO</v>
      </c>
      <c r="N719" s="9" t="str">
        <f t="shared" si="56"/>
        <v>YES</v>
      </c>
      <c r="O719" s="9">
        <f t="shared" si="57"/>
        <v>1.0005506334961538</v>
      </c>
      <c r="P719" s="9" t="str">
        <f t="shared" si="59"/>
        <v>YES</v>
      </c>
      <c r="Q719" s="9" t="s">
        <v>4658</v>
      </c>
      <c r="R719" s="30" t="s">
        <v>4658</v>
      </c>
      <c r="T719" t="s">
        <v>5958</v>
      </c>
      <c r="U719">
        <v>615</v>
      </c>
      <c r="V719" t="s">
        <v>3761</v>
      </c>
      <c r="W719">
        <v>1</v>
      </c>
      <c r="X719">
        <v>22</v>
      </c>
      <c r="Y719">
        <v>6</v>
      </c>
      <c r="Z719">
        <v>1</v>
      </c>
      <c r="AA719">
        <v>55234109.461999997</v>
      </c>
      <c r="AB719">
        <v>31536.036879399999</v>
      </c>
      <c r="AC719">
        <v>759735.492234</v>
      </c>
      <c r="AD719">
        <v>841894.86879700003</v>
      </c>
      <c r="AE719" t="s">
        <v>5959</v>
      </c>
      <c r="AF719" t="s">
        <v>8182</v>
      </c>
      <c r="AG719" t="s">
        <v>4723</v>
      </c>
      <c r="AH719" t="str">
        <f t="shared" si="58"/>
        <v>04013615</v>
      </c>
      <c r="AJ719" t="s">
        <v>4723</v>
      </c>
      <c r="AK719" t="s">
        <v>9454</v>
      </c>
      <c r="AL719" t="s">
        <v>5959</v>
      </c>
    </row>
    <row r="720" spans="1:38" x14ac:dyDescent="0.25">
      <c r="A720">
        <v>303629</v>
      </c>
      <c r="B720">
        <v>214.48056800000001</v>
      </c>
      <c r="C720" t="s">
        <v>1450</v>
      </c>
      <c r="D720" t="s">
        <v>4723</v>
      </c>
      <c r="E720" t="s">
        <v>4756</v>
      </c>
      <c r="F720" t="s">
        <v>1446</v>
      </c>
      <c r="G720" t="s">
        <v>4758</v>
      </c>
      <c r="H720" t="s">
        <v>1451</v>
      </c>
      <c r="I720" t="s">
        <v>4760</v>
      </c>
      <c r="J720">
        <v>124</v>
      </c>
      <c r="K720" s="34" t="s">
        <v>9455</v>
      </c>
      <c r="M720" s="29" t="str">
        <f t="shared" si="55"/>
        <v>YES</v>
      </c>
      <c r="N720" s="9" t="str">
        <f t="shared" si="56"/>
        <v>YES</v>
      </c>
      <c r="O720" s="9">
        <f t="shared" si="57"/>
        <v>0.99097263314894846</v>
      </c>
      <c r="P720" s="9" t="str">
        <f t="shared" si="59"/>
        <v>YES</v>
      </c>
      <c r="Q720" s="9" t="s">
        <v>4658</v>
      </c>
      <c r="R720" s="30" t="s">
        <v>4658</v>
      </c>
      <c r="T720" t="s">
        <v>5960</v>
      </c>
      <c r="U720">
        <v>616</v>
      </c>
      <c r="V720" t="s">
        <v>1451</v>
      </c>
      <c r="W720">
        <v>5</v>
      </c>
      <c r="X720">
        <v>25</v>
      </c>
      <c r="Y720">
        <v>7</v>
      </c>
      <c r="Z720">
        <v>5</v>
      </c>
      <c r="AA720">
        <v>6033844797.4399996</v>
      </c>
      <c r="AB720">
        <v>317206.27495599998</v>
      </c>
      <c r="AC720">
        <v>564881.07252199994</v>
      </c>
      <c r="AD720">
        <v>738338.35767000006</v>
      </c>
      <c r="AE720" t="s">
        <v>5961</v>
      </c>
      <c r="AF720" t="s">
        <v>1450</v>
      </c>
      <c r="AG720" t="s">
        <v>4723</v>
      </c>
      <c r="AH720" t="str">
        <f t="shared" si="58"/>
        <v>04013616</v>
      </c>
      <c r="AJ720" t="s">
        <v>4723</v>
      </c>
      <c r="AK720" t="s">
        <v>9455</v>
      </c>
      <c r="AL720" t="s">
        <v>5961</v>
      </c>
    </row>
    <row r="721" spans="1:38" x14ac:dyDescent="0.25">
      <c r="A721">
        <v>83351</v>
      </c>
      <c r="B721">
        <v>0.576905</v>
      </c>
      <c r="C721" t="s">
        <v>3870</v>
      </c>
      <c r="D721" t="s">
        <v>4723</v>
      </c>
      <c r="E721" t="s">
        <v>4756</v>
      </c>
      <c r="F721" t="s">
        <v>1367</v>
      </c>
      <c r="G721" t="s">
        <v>1463</v>
      </c>
      <c r="H721" t="s">
        <v>3871</v>
      </c>
      <c r="I721" t="s">
        <v>4760</v>
      </c>
      <c r="J721">
        <v>1737</v>
      </c>
      <c r="K721" s="34" t="s">
        <v>9456</v>
      </c>
      <c r="M721" s="29" t="str">
        <f t="shared" si="55"/>
        <v>YES</v>
      </c>
      <c r="N721" s="9" t="str">
        <f t="shared" si="56"/>
        <v>YES</v>
      </c>
      <c r="O721" s="9">
        <f t="shared" si="57"/>
        <v>0.97485501719514878</v>
      </c>
      <c r="P721" s="9" t="str">
        <f t="shared" si="59"/>
        <v>YES</v>
      </c>
      <c r="Q721" s="9" t="s">
        <v>4658</v>
      </c>
      <c r="R721" s="30" t="s">
        <v>4658</v>
      </c>
      <c r="T721" t="s">
        <v>5962</v>
      </c>
      <c r="U721">
        <v>617</v>
      </c>
      <c r="V721" t="s">
        <v>3871</v>
      </c>
      <c r="W721">
        <v>1</v>
      </c>
      <c r="X721">
        <v>20</v>
      </c>
      <c r="Y721">
        <v>5</v>
      </c>
      <c r="Z721">
        <v>1</v>
      </c>
      <c r="AA721">
        <v>16498031.0593</v>
      </c>
      <c r="AB721">
        <v>18331.839790099999</v>
      </c>
      <c r="AC721">
        <v>673518.72464499995</v>
      </c>
      <c r="AD721">
        <v>850437.34499799996</v>
      </c>
      <c r="AE721" t="s">
        <v>5963</v>
      </c>
      <c r="AF721" t="s">
        <v>3870</v>
      </c>
      <c r="AG721" t="s">
        <v>4723</v>
      </c>
      <c r="AH721" t="str">
        <f t="shared" si="58"/>
        <v>04013617</v>
      </c>
      <c r="AJ721" t="s">
        <v>4723</v>
      </c>
      <c r="AK721" t="s">
        <v>9456</v>
      </c>
      <c r="AL721" t="s">
        <v>5963</v>
      </c>
    </row>
    <row r="722" spans="1:38" x14ac:dyDescent="0.25">
      <c r="A722">
        <v>215500</v>
      </c>
      <c r="B722">
        <v>0.49663000000000002</v>
      </c>
      <c r="C722" t="s">
        <v>2603</v>
      </c>
      <c r="D722" t="s">
        <v>4723</v>
      </c>
      <c r="E722" t="s">
        <v>4756</v>
      </c>
      <c r="F722" t="s">
        <v>1367</v>
      </c>
      <c r="G722" t="s">
        <v>1368</v>
      </c>
      <c r="H722" t="s">
        <v>2604</v>
      </c>
      <c r="I722" t="s">
        <v>4760</v>
      </c>
      <c r="J722">
        <v>2995</v>
      </c>
      <c r="K722" s="34" t="s">
        <v>9457</v>
      </c>
      <c r="M722" s="29" t="str">
        <f t="shared" si="55"/>
        <v>YES</v>
      </c>
      <c r="N722" s="9" t="str">
        <f t="shared" si="56"/>
        <v>YES</v>
      </c>
      <c r="O722" s="9">
        <f t="shared" si="57"/>
        <v>1.0026193941712847</v>
      </c>
      <c r="P722" s="9" t="str">
        <f t="shared" si="59"/>
        <v>YES</v>
      </c>
      <c r="Q722" s="9" t="s">
        <v>4658</v>
      </c>
      <c r="R722" s="30" t="s">
        <v>4658</v>
      </c>
      <c r="T722" t="s">
        <v>5964</v>
      </c>
      <c r="U722">
        <v>618</v>
      </c>
      <c r="V722" t="s">
        <v>2604</v>
      </c>
      <c r="W722">
        <v>2</v>
      </c>
      <c r="X722">
        <v>8</v>
      </c>
      <c r="Y722">
        <v>5</v>
      </c>
      <c r="Z722">
        <v>2</v>
      </c>
      <c r="AA722">
        <v>13809078.3726</v>
      </c>
      <c r="AB722">
        <v>15788.787240600001</v>
      </c>
      <c r="AC722">
        <v>706330.54508399998</v>
      </c>
      <c r="AD722">
        <v>915496.32560900005</v>
      </c>
      <c r="AE722" t="s">
        <v>5965</v>
      </c>
      <c r="AF722" t="s">
        <v>2603</v>
      </c>
      <c r="AG722" t="s">
        <v>4723</v>
      </c>
      <c r="AH722" t="str">
        <f t="shared" si="58"/>
        <v>04013618</v>
      </c>
      <c r="AJ722" t="s">
        <v>4723</v>
      </c>
      <c r="AK722" t="s">
        <v>9457</v>
      </c>
      <c r="AL722" t="s">
        <v>5965</v>
      </c>
    </row>
    <row r="723" spans="1:38" x14ac:dyDescent="0.25">
      <c r="A723">
        <v>289367</v>
      </c>
      <c r="B723">
        <v>0.87032299999999996</v>
      </c>
      <c r="C723" t="s">
        <v>1934</v>
      </c>
      <c r="D723" t="s">
        <v>4723</v>
      </c>
      <c r="E723" t="s">
        <v>4756</v>
      </c>
      <c r="F723" t="s">
        <v>4758</v>
      </c>
      <c r="G723" t="s">
        <v>1463</v>
      </c>
      <c r="H723" t="s">
        <v>1935</v>
      </c>
      <c r="I723" t="s">
        <v>4760</v>
      </c>
      <c r="J723">
        <v>3312</v>
      </c>
      <c r="K723" s="34" t="s">
        <v>9458</v>
      </c>
      <c r="M723" s="29" t="str">
        <f t="shared" si="55"/>
        <v>YES</v>
      </c>
      <c r="N723" s="9" t="str">
        <f t="shared" si="56"/>
        <v>YES</v>
      </c>
      <c r="O723" s="9">
        <f t="shared" si="57"/>
        <v>1.002753978026353</v>
      </c>
      <c r="P723" s="9" t="str">
        <f t="shared" si="59"/>
        <v>YES</v>
      </c>
      <c r="Q723" s="9" t="s">
        <v>4658</v>
      </c>
      <c r="R723" s="30" t="s">
        <v>4658</v>
      </c>
      <c r="T723" t="s">
        <v>5966</v>
      </c>
      <c r="U723">
        <v>619</v>
      </c>
      <c r="V723" t="s">
        <v>1935</v>
      </c>
      <c r="W723">
        <v>4</v>
      </c>
      <c r="X723">
        <v>6</v>
      </c>
      <c r="Y723">
        <v>3</v>
      </c>
      <c r="Z723">
        <v>4</v>
      </c>
      <c r="AA723">
        <v>24196575.8849</v>
      </c>
      <c r="AB723">
        <v>19650.285200999999</v>
      </c>
      <c r="AC723">
        <v>631235.77905799996</v>
      </c>
      <c r="AD723">
        <v>973600.98936300003</v>
      </c>
      <c r="AE723" t="s">
        <v>5967</v>
      </c>
      <c r="AF723" t="s">
        <v>1934</v>
      </c>
      <c r="AG723" t="s">
        <v>4723</v>
      </c>
      <c r="AH723" t="str">
        <f t="shared" si="58"/>
        <v>04013619</v>
      </c>
      <c r="AJ723" t="s">
        <v>4723</v>
      </c>
      <c r="AK723" t="s">
        <v>9458</v>
      </c>
      <c r="AL723" t="s">
        <v>5967</v>
      </c>
    </row>
    <row r="724" spans="1:38" x14ac:dyDescent="0.25">
      <c r="A724">
        <v>1190537</v>
      </c>
      <c r="B724">
        <v>0.47134999999999999</v>
      </c>
      <c r="C724" t="s">
        <v>2462</v>
      </c>
      <c r="D724" t="s">
        <v>4723</v>
      </c>
      <c r="E724" t="s">
        <v>4756</v>
      </c>
      <c r="F724" t="s">
        <v>1367</v>
      </c>
      <c r="G724" t="s">
        <v>2419</v>
      </c>
      <c r="H724" t="s">
        <v>2463</v>
      </c>
      <c r="I724" t="s">
        <v>4760</v>
      </c>
      <c r="J724">
        <v>1046</v>
      </c>
      <c r="K724" s="34" t="s">
        <v>9459</v>
      </c>
      <c r="M724" s="29" t="str">
        <f t="shared" si="55"/>
        <v>YES</v>
      </c>
      <c r="N724" s="9" t="str">
        <f t="shared" si="56"/>
        <v>YES</v>
      </c>
      <c r="O724" s="9">
        <f t="shared" si="57"/>
        <v>1.0650534459548733</v>
      </c>
      <c r="P724" s="9" t="str">
        <f t="shared" si="59"/>
        <v>NO</v>
      </c>
      <c r="Q724" s="9" t="s">
        <v>4658</v>
      </c>
      <c r="R724" s="30" t="s">
        <v>4658</v>
      </c>
      <c r="T724" t="s">
        <v>7560</v>
      </c>
      <c r="U724">
        <v>62</v>
      </c>
      <c r="V724" t="s">
        <v>2463</v>
      </c>
      <c r="W724">
        <v>4</v>
      </c>
      <c r="X724">
        <v>9</v>
      </c>
      <c r="Y724">
        <v>2</v>
      </c>
      <c r="Z724">
        <v>4</v>
      </c>
      <c r="AA724">
        <v>12337863.3156</v>
      </c>
      <c r="AB724">
        <v>18809.360464699999</v>
      </c>
      <c r="AC724">
        <v>594438.08849400003</v>
      </c>
      <c r="AD724">
        <v>955810.98363100004</v>
      </c>
      <c r="AE724" t="s">
        <v>7561</v>
      </c>
      <c r="AF724" t="s">
        <v>2462</v>
      </c>
      <c r="AG724" t="s">
        <v>4723</v>
      </c>
      <c r="AH724" t="str">
        <f t="shared" si="58"/>
        <v>0401362</v>
      </c>
      <c r="AJ724" t="s">
        <v>4723</v>
      </c>
      <c r="AK724" t="s">
        <v>9459</v>
      </c>
      <c r="AL724" t="s">
        <v>7561</v>
      </c>
    </row>
    <row r="725" spans="1:38" x14ac:dyDescent="0.25">
      <c r="A725">
        <v>1062600</v>
      </c>
      <c r="B725">
        <v>59.558562000000002</v>
      </c>
      <c r="C725" t="s">
        <v>3632</v>
      </c>
      <c r="D725" t="s">
        <v>4723</v>
      </c>
      <c r="E725" t="s">
        <v>4756</v>
      </c>
      <c r="F725" t="s">
        <v>1446</v>
      </c>
      <c r="G725" t="s">
        <v>4758</v>
      </c>
      <c r="H725" t="s">
        <v>3633</v>
      </c>
      <c r="I725" t="s">
        <v>4760</v>
      </c>
      <c r="J725">
        <v>158</v>
      </c>
      <c r="K725" s="34" t="s">
        <v>9460</v>
      </c>
      <c r="M725" s="29" t="str">
        <f t="shared" si="55"/>
        <v>YES</v>
      </c>
      <c r="N725" s="9" t="str">
        <f t="shared" si="56"/>
        <v>NO</v>
      </c>
      <c r="O725" s="9">
        <f t="shared" si="57"/>
        <v>0.99598855567072309</v>
      </c>
      <c r="P725" s="9" t="str">
        <f t="shared" si="59"/>
        <v>YES</v>
      </c>
      <c r="Q725" s="9" t="s">
        <v>4658</v>
      </c>
      <c r="R725" s="30" t="s">
        <v>4658</v>
      </c>
      <c r="T725" t="s">
        <v>5968</v>
      </c>
      <c r="U725">
        <v>620</v>
      </c>
      <c r="V725" t="s">
        <v>5969</v>
      </c>
      <c r="W725">
        <v>5</v>
      </c>
      <c r="X725">
        <v>12</v>
      </c>
      <c r="Y725">
        <v>2</v>
      </c>
      <c r="Z725">
        <v>5</v>
      </c>
      <c r="AA725">
        <v>1667084832.8599999</v>
      </c>
      <c r="AB725">
        <v>217418.42275900001</v>
      </c>
      <c r="AC725">
        <v>548790.21943900001</v>
      </c>
      <c r="AD725">
        <v>821575.61228799995</v>
      </c>
      <c r="AE725" t="s">
        <v>5970</v>
      </c>
      <c r="AF725" t="s">
        <v>3632</v>
      </c>
      <c r="AG725" t="s">
        <v>4723</v>
      </c>
      <c r="AH725" t="str">
        <f t="shared" si="58"/>
        <v>04013620</v>
      </c>
      <c r="AJ725" t="s">
        <v>4723</v>
      </c>
      <c r="AK725" t="s">
        <v>9460</v>
      </c>
      <c r="AL725" t="s">
        <v>5970</v>
      </c>
    </row>
    <row r="726" spans="1:38" x14ac:dyDescent="0.25">
      <c r="A726">
        <v>96142</v>
      </c>
      <c r="B726">
        <v>1.6818409999999999</v>
      </c>
      <c r="C726" t="s">
        <v>2721</v>
      </c>
      <c r="D726" t="s">
        <v>4723</v>
      </c>
      <c r="E726" t="s">
        <v>4756</v>
      </c>
      <c r="F726" t="s">
        <v>1367</v>
      </c>
      <c r="G726" t="s">
        <v>1463</v>
      </c>
      <c r="H726" t="s">
        <v>2722</v>
      </c>
      <c r="I726" t="s">
        <v>4760</v>
      </c>
      <c r="J726">
        <v>3697</v>
      </c>
      <c r="K726" s="34" t="s">
        <v>9461</v>
      </c>
      <c r="M726" s="29" t="str">
        <f t="shared" si="55"/>
        <v>YES</v>
      </c>
      <c r="N726" s="9" t="str">
        <f t="shared" si="56"/>
        <v>YES</v>
      </c>
      <c r="O726" s="9">
        <f t="shared" si="57"/>
        <v>0.99969651024710937</v>
      </c>
      <c r="P726" s="9" t="str">
        <f t="shared" si="59"/>
        <v>YES</v>
      </c>
      <c r="Q726" s="9" t="s">
        <v>4658</v>
      </c>
      <c r="R726" s="30" t="s">
        <v>4658</v>
      </c>
      <c r="T726" t="s">
        <v>5971</v>
      </c>
      <c r="U726">
        <v>621</v>
      </c>
      <c r="V726" t="s">
        <v>2722</v>
      </c>
      <c r="W726">
        <v>5</v>
      </c>
      <c r="X726">
        <v>16</v>
      </c>
      <c r="Y726">
        <v>4</v>
      </c>
      <c r="Z726">
        <v>5</v>
      </c>
      <c r="AA726">
        <v>46901270.189300001</v>
      </c>
      <c r="AB726">
        <v>40637.935412799998</v>
      </c>
      <c r="AC726">
        <v>659395.366132</v>
      </c>
      <c r="AD726">
        <v>888679.31368000002</v>
      </c>
      <c r="AE726" t="s">
        <v>5972</v>
      </c>
      <c r="AF726" t="s">
        <v>2721</v>
      </c>
      <c r="AG726" t="s">
        <v>4723</v>
      </c>
      <c r="AH726" t="str">
        <f t="shared" si="58"/>
        <v>04013621</v>
      </c>
      <c r="AJ726" t="s">
        <v>4723</v>
      </c>
      <c r="AK726" t="s">
        <v>9461</v>
      </c>
      <c r="AL726" t="s">
        <v>5972</v>
      </c>
    </row>
    <row r="727" spans="1:38" x14ac:dyDescent="0.25">
      <c r="A727">
        <v>222976</v>
      </c>
      <c r="B727">
        <v>1.2944519999999999</v>
      </c>
      <c r="C727" t="s">
        <v>3006</v>
      </c>
      <c r="D727" t="s">
        <v>4723</v>
      </c>
      <c r="E727" t="s">
        <v>4756</v>
      </c>
      <c r="F727" t="s">
        <v>1367</v>
      </c>
      <c r="G727" t="s">
        <v>1463</v>
      </c>
      <c r="H727" t="s">
        <v>3007</v>
      </c>
      <c r="I727" t="s">
        <v>4760</v>
      </c>
      <c r="J727">
        <v>4258</v>
      </c>
      <c r="K727" s="34" t="s">
        <v>9462</v>
      </c>
      <c r="M727" s="29" t="str">
        <f t="shared" si="55"/>
        <v>YES</v>
      </c>
      <c r="N727" s="9" t="str">
        <f t="shared" si="56"/>
        <v>YES</v>
      </c>
      <c r="O727" s="9">
        <f t="shared" si="57"/>
        <v>1.0020205843430077</v>
      </c>
      <c r="P727" s="9" t="str">
        <f t="shared" si="59"/>
        <v>YES</v>
      </c>
      <c r="Q727" s="9" t="s">
        <v>4658</v>
      </c>
      <c r="R727" s="30" t="s">
        <v>4658</v>
      </c>
      <c r="T727" t="s">
        <v>5973</v>
      </c>
      <c r="U727">
        <v>622</v>
      </c>
      <c r="V727" t="s">
        <v>3007</v>
      </c>
      <c r="W727">
        <v>3</v>
      </c>
      <c r="X727">
        <v>6</v>
      </c>
      <c r="Y727">
        <v>3</v>
      </c>
      <c r="Z727">
        <v>3</v>
      </c>
      <c r="AA727">
        <v>36014480.341700003</v>
      </c>
      <c r="AB727">
        <v>25401.2943467</v>
      </c>
      <c r="AC727">
        <v>658213.31175899995</v>
      </c>
      <c r="AD727">
        <v>957672.13777899998</v>
      </c>
      <c r="AE727" t="s">
        <v>5974</v>
      </c>
      <c r="AF727" t="s">
        <v>3006</v>
      </c>
      <c r="AG727" t="s">
        <v>4723</v>
      </c>
      <c r="AH727" t="str">
        <f t="shared" si="58"/>
        <v>04013622</v>
      </c>
      <c r="AJ727" t="s">
        <v>4723</v>
      </c>
      <c r="AK727" t="s">
        <v>9462</v>
      </c>
      <c r="AL727" t="s">
        <v>5974</v>
      </c>
    </row>
    <row r="728" spans="1:38" x14ac:dyDescent="0.25">
      <c r="A728">
        <v>1213341</v>
      </c>
      <c r="B728">
        <v>0.25193500000000002</v>
      </c>
      <c r="C728" t="s">
        <v>3602</v>
      </c>
      <c r="D728" t="s">
        <v>4723</v>
      </c>
      <c r="E728" t="s">
        <v>4756</v>
      </c>
      <c r="F728" t="s">
        <v>1367</v>
      </c>
      <c r="G728" t="s">
        <v>1463</v>
      </c>
      <c r="H728" t="s">
        <v>3603</v>
      </c>
      <c r="I728" t="s">
        <v>4760</v>
      </c>
      <c r="J728">
        <v>2870</v>
      </c>
      <c r="K728" s="34" t="s">
        <v>9463</v>
      </c>
      <c r="M728" s="29" t="str">
        <f t="shared" si="55"/>
        <v>YES</v>
      </c>
      <c r="N728" s="9" t="str">
        <f t="shared" si="56"/>
        <v>YES</v>
      </c>
      <c r="O728" s="9">
        <f t="shared" si="57"/>
        <v>1.0004861520070503</v>
      </c>
      <c r="P728" s="9" t="str">
        <f t="shared" si="59"/>
        <v>YES</v>
      </c>
      <c r="Q728" s="9" t="s">
        <v>4658</v>
      </c>
      <c r="R728" s="30" t="s">
        <v>4658</v>
      </c>
      <c r="T728" t="s">
        <v>5975</v>
      </c>
      <c r="U728">
        <v>623</v>
      </c>
      <c r="V728" t="s">
        <v>3603</v>
      </c>
      <c r="W728">
        <v>5</v>
      </c>
      <c r="X728">
        <v>13</v>
      </c>
      <c r="Y728">
        <v>4</v>
      </c>
      <c r="Z728">
        <v>5</v>
      </c>
      <c r="AA728">
        <v>7020131.8528100001</v>
      </c>
      <c r="AB728">
        <v>10588.0025362</v>
      </c>
      <c r="AC728">
        <v>616418.008944</v>
      </c>
      <c r="AD728">
        <v>898490.60880599997</v>
      </c>
      <c r="AE728" t="s">
        <v>5976</v>
      </c>
      <c r="AF728" t="s">
        <v>3602</v>
      </c>
      <c r="AG728" t="s">
        <v>4723</v>
      </c>
      <c r="AH728" t="str">
        <f t="shared" si="58"/>
        <v>04013623</v>
      </c>
      <c r="AJ728" t="s">
        <v>4723</v>
      </c>
      <c r="AK728" t="s">
        <v>9463</v>
      </c>
      <c r="AL728" t="s">
        <v>5976</v>
      </c>
    </row>
    <row r="729" spans="1:38" x14ac:dyDescent="0.25">
      <c r="A729">
        <v>190355</v>
      </c>
      <c r="B729">
        <v>1.2059709999999999</v>
      </c>
      <c r="C729" t="s">
        <v>2824</v>
      </c>
      <c r="D729" t="s">
        <v>4723</v>
      </c>
      <c r="E729" t="s">
        <v>4756</v>
      </c>
      <c r="F729" t="s">
        <v>6297</v>
      </c>
      <c r="G729" t="s">
        <v>4758</v>
      </c>
      <c r="H729" t="s">
        <v>2825</v>
      </c>
      <c r="I729" t="s">
        <v>4760</v>
      </c>
      <c r="J729">
        <v>3650</v>
      </c>
      <c r="K729" s="34" t="s">
        <v>9464</v>
      </c>
      <c r="M729" s="29" t="str">
        <f t="shared" si="55"/>
        <v>NO</v>
      </c>
      <c r="N729" s="9" t="str">
        <f t="shared" si="56"/>
        <v>YES</v>
      </c>
      <c r="O729" s="9">
        <f t="shared" si="57"/>
        <v>0.99279094427730152</v>
      </c>
      <c r="P729" s="9" t="str">
        <f t="shared" si="59"/>
        <v>YES</v>
      </c>
      <c r="Q729" s="9" t="s">
        <v>4658</v>
      </c>
      <c r="R729" s="30" t="s">
        <v>4658</v>
      </c>
      <c r="T729" t="s">
        <v>5977</v>
      </c>
      <c r="U729">
        <v>624</v>
      </c>
      <c r="V729" t="s">
        <v>2825</v>
      </c>
      <c r="W729">
        <v>4</v>
      </c>
      <c r="X729">
        <v>4</v>
      </c>
      <c r="Y729">
        <v>2</v>
      </c>
      <c r="Z729">
        <v>4</v>
      </c>
      <c r="AA729">
        <v>33864674.250100002</v>
      </c>
      <c r="AB729">
        <v>38868.436685699999</v>
      </c>
      <c r="AC729">
        <v>604070.068677</v>
      </c>
      <c r="AD729">
        <v>977799.61443099997</v>
      </c>
      <c r="AE729" t="s">
        <v>5978</v>
      </c>
      <c r="AF729" t="s">
        <v>8183</v>
      </c>
      <c r="AG729" t="s">
        <v>4723</v>
      </c>
      <c r="AH729" t="str">
        <f t="shared" si="58"/>
        <v>04013624</v>
      </c>
      <c r="AJ729" t="s">
        <v>4723</v>
      </c>
      <c r="AK729" t="s">
        <v>9464</v>
      </c>
      <c r="AL729" t="s">
        <v>5978</v>
      </c>
    </row>
    <row r="730" spans="1:38" x14ac:dyDescent="0.25">
      <c r="A730">
        <v>1099416</v>
      </c>
      <c r="B730">
        <v>2.4163899999999998</v>
      </c>
      <c r="C730" t="s">
        <v>3420</v>
      </c>
      <c r="D730" t="s">
        <v>4723</v>
      </c>
      <c r="E730" t="s">
        <v>4756</v>
      </c>
      <c r="F730" t="s">
        <v>1367</v>
      </c>
      <c r="G730" t="s">
        <v>4758</v>
      </c>
      <c r="H730" t="s">
        <v>3421</v>
      </c>
      <c r="I730" t="s">
        <v>4760</v>
      </c>
      <c r="J730">
        <v>2981</v>
      </c>
      <c r="K730" s="34" t="s">
        <v>9465</v>
      </c>
      <c r="M730" s="29" t="str">
        <f t="shared" si="55"/>
        <v>NO</v>
      </c>
      <c r="N730" s="9" t="str">
        <f t="shared" si="56"/>
        <v>NO</v>
      </c>
      <c r="O730" s="9">
        <f t="shared" si="57"/>
        <v>0.99653184678668116</v>
      </c>
      <c r="P730" s="9" t="str">
        <f t="shared" si="59"/>
        <v>YES</v>
      </c>
      <c r="Q730" s="9" t="s">
        <v>4658</v>
      </c>
      <c r="R730" s="30" t="s">
        <v>4658</v>
      </c>
      <c r="T730" t="s">
        <v>5979</v>
      </c>
      <c r="U730">
        <v>625</v>
      </c>
      <c r="V730" t="s">
        <v>5980</v>
      </c>
      <c r="W730">
        <v>2</v>
      </c>
      <c r="X730">
        <v>19</v>
      </c>
      <c r="Y730">
        <v>6</v>
      </c>
      <c r="Z730">
        <v>2</v>
      </c>
      <c r="AA730">
        <v>67599532.511899993</v>
      </c>
      <c r="AB730">
        <v>49907.094254000003</v>
      </c>
      <c r="AC730">
        <v>780881.31730500003</v>
      </c>
      <c r="AD730">
        <v>904229.23354000004</v>
      </c>
      <c r="AE730" t="s">
        <v>5981</v>
      </c>
      <c r="AF730" t="s">
        <v>8184</v>
      </c>
      <c r="AG730" t="s">
        <v>4723</v>
      </c>
      <c r="AH730" t="str">
        <f t="shared" si="58"/>
        <v>04013625</v>
      </c>
      <c r="AJ730" t="s">
        <v>4723</v>
      </c>
      <c r="AK730" t="s">
        <v>9465</v>
      </c>
      <c r="AL730" t="s">
        <v>5981</v>
      </c>
    </row>
    <row r="731" spans="1:38" x14ac:dyDescent="0.25">
      <c r="A731">
        <v>369339</v>
      </c>
      <c r="B731">
        <v>0.30966300000000002</v>
      </c>
      <c r="C731" t="s">
        <v>2219</v>
      </c>
      <c r="D731" t="s">
        <v>4723</v>
      </c>
      <c r="E731" t="s">
        <v>4756</v>
      </c>
      <c r="F731" t="s">
        <v>1367</v>
      </c>
      <c r="G731" t="s">
        <v>1463</v>
      </c>
      <c r="H731" t="s">
        <v>2220</v>
      </c>
      <c r="I731" t="s">
        <v>4760</v>
      </c>
      <c r="J731">
        <v>1814</v>
      </c>
      <c r="K731" s="34" t="s">
        <v>9466</v>
      </c>
      <c r="M731" s="29" t="str">
        <f t="shared" si="55"/>
        <v>YES</v>
      </c>
      <c r="N731" s="9" t="str">
        <f t="shared" si="56"/>
        <v>YES</v>
      </c>
      <c r="O731" s="9">
        <f t="shared" si="57"/>
        <v>0.99664479934081074</v>
      </c>
      <c r="P731" s="9" t="str">
        <f t="shared" si="59"/>
        <v>YES</v>
      </c>
      <c r="Q731" s="9" t="s">
        <v>4658</v>
      </c>
      <c r="R731" s="30" t="s">
        <v>4658</v>
      </c>
      <c r="T731" t="s">
        <v>5982</v>
      </c>
      <c r="U731">
        <v>626</v>
      </c>
      <c r="V731" t="s">
        <v>2220</v>
      </c>
      <c r="W731">
        <v>3</v>
      </c>
      <c r="X731">
        <v>15</v>
      </c>
      <c r="Y731">
        <v>3</v>
      </c>
      <c r="Z731">
        <v>3</v>
      </c>
      <c r="AA731">
        <v>8661971.6321300007</v>
      </c>
      <c r="AB731">
        <v>16265.5635281</v>
      </c>
      <c r="AC731">
        <v>668685.27363099996</v>
      </c>
      <c r="AD731">
        <v>908331.53079600004</v>
      </c>
      <c r="AE731" t="s">
        <v>5983</v>
      </c>
      <c r="AF731" t="s">
        <v>2219</v>
      </c>
      <c r="AG731" t="s">
        <v>4723</v>
      </c>
      <c r="AH731" t="str">
        <f t="shared" si="58"/>
        <v>04013626</v>
      </c>
      <c r="AJ731" t="s">
        <v>4723</v>
      </c>
      <c r="AK731" t="s">
        <v>9466</v>
      </c>
      <c r="AL731" t="s">
        <v>5983</v>
      </c>
    </row>
    <row r="732" spans="1:38" x14ac:dyDescent="0.25">
      <c r="A732">
        <v>238130</v>
      </c>
      <c r="B732">
        <v>2.007482</v>
      </c>
      <c r="C732" t="s">
        <v>2830</v>
      </c>
      <c r="D732" t="s">
        <v>4723</v>
      </c>
      <c r="E732" t="s">
        <v>4756</v>
      </c>
      <c r="F732" t="s">
        <v>6297</v>
      </c>
      <c r="G732" t="s">
        <v>4758</v>
      </c>
      <c r="H732" t="s">
        <v>2831</v>
      </c>
      <c r="I732" t="s">
        <v>4760</v>
      </c>
      <c r="J732">
        <v>1986</v>
      </c>
      <c r="K732" s="34" t="s">
        <v>9467</v>
      </c>
      <c r="M732" s="29" t="str">
        <f t="shared" si="55"/>
        <v>YES</v>
      </c>
      <c r="N732" s="9" t="str">
        <f t="shared" si="56"/>
        <v>YES</v>
      </c>
      <c r="O732" s="9">
        <f t="shared" si="57"/>
        <v>1.0005284672659331</v>
      </c>
      <c r="P732" s="9" t="str">
        <f t="shared" si="59"/>
        <v>YES</v>
      </c>
      <c r="Q732" s="9" t="s">
        <v>4658</v>
      </c>
      <c r="R732" s="30" t="s">
        <v>4658</v>
      </c>
      <c r="T732" t="s">
        <v>5984</v>
      </c>
      <c r="U732">
        <v>627</v>
      </c>
      <c r="V732" t="s">
        <v>2831</v>
      </c>
      <c r="W732">
        <v>4</v>
      </c>
      <c r="X732">
        <v>4</v>
      </c>
      <c r="Y732">
        <v>2</v>
      </c>
      <c r="Z732">
        <v>4</v>
      </c>
      <c r="AA732">
        <v>55935825.935800001</v>
      </c>
      <c r="AB732">
        <v>31557.884375199999</v>
      </c>
      <c r="AC732">
        <v>607733.58220099995</v>
      </c>
      <c r="AD732">
        <v>983648.85303999996</v>
      </c>
      <c r="AE732" t="s">
        <v>5985</v>
      </c>
      <c r="AF732" t="s">
        <v>2830</v>
      </c>
      <c r="AG732" t="s">
        <v>4723</v>
      </c>
      <c r="AH732" t="str">
        <f t="shared" si="58"/>
        <v>04013627</v>
      </c>
      <c r="AJ732" t="s">
        <v>4723</v>
      </c>
      <c r="AK732" t="s">
        <v>9467</v>
      </c>
      <c r="AL732" t="s">
        <v>5985</v>
      </c>
    </row>
    <row r="733" spans="1:38" x14ac:dyDescent="0.25">
      <c r="A733">
        <v>1099475</v>
      </c>
      <c r="B733">
        <v>0.955654</v>
      </c>
      <c r="C733" t="s">
        <v>6367</v>
      </c>
      <c r="D733" t="s">
        <v>4723</v>
      </c>
      <c r="E733" t="s">
        <v>4756</v>
      </c>
      <c r="F733" t="s">
        <v>1367</v>
      </c>
      <c r="G733" t="s">
        <v>1463</v>
      </c>
      <c r="H733" t="s">
        <v>6368</v>
      </c>
      <c r="I733" t="s">
        <v>4760</v>
      </c>
      <c r="J733">
        <v>1826</v>
      </c>
      <c r="K733" s="34" t="s">
        <v>9468</v>
      </c>
      <c r="M733" s="29" t="str">
        <f t="shared" si="55"/>
        <v>YES</v>
      </c>
      <c r="N733" s="9" t="str">
        <f t="shared" si="56"/>
        <v>YES</v>
      </c>
      <c r="O733" s="9">
        <f t="shared" si="57"/>
        <v>0.99750899971957629</v>
      </c>
      <c r="P733" s="9" t="str">
        <f t="shared" si="59"/>
        <v>YES</v>
      </c>
      <c r="Q733" s="9" t="s">
        <v>4658</v>
      </c>
      <c r="R733" s="30" t="s">
        <v>4658</v>
      </c>
      <c r="T733" t="s">
        <v>5986</v>
      </c>
      <c r="U733">
        <v>628</v>
      </c>
      <c r="V733" t="s">
        <v>6368</v>
      </c>
      <c r="W733">
        <v>3</v>
      </c>
      <c r="X733">
        <v>6</v>
      </c>
      <c r="Y733">
        <v>3</v>
      </c>
      <c r="Z733">
        <v>3</v>
      </c>
      <c r="AA733">
        <v>26708635.692600001</v>
      </c>
      <c r="AB733">
        <v>24628.975873399999</v>
      </c>
      <c r="AC733">
        <v>646803.26020000002</v>
      </c>
      <c r="AD733">
        <v>952339.206274</v>
      </c>
      <c r="AE733" t="s">
        <v>5987</v>
      </c>
      <c r="AF733" t="s">
        <v>6367</v>
      </c>
      <c r="AG733" t="s">
        <v>4723</v>
      </c>
      <c r="AH733" t="str">
        <f t="shared" si="58"/>
        <v>04013628</v>
      </c>
      <c r="AJ733" t="s">
        <v>4723</v>
      </c>
      <c r="AK733" t="s">
        <v>9468</v>
      </c>
      <c r="AL733" t="s">
        <v>5987</v>
      </c>
    </row>
    <row r="734" spans="1:38" x14ac:dyDescent="0.25">
      <c r="A734">
        <v>1196948</v>
      </c>
      <c r="B734">
        <v>0.72136500000000003</v>
      </c>
      <c r="C734" t="s">
        <v>6373</v>
      </c>
      <c r="D734" t="s">
        <v>4723</v>
      </c>
      <c r="E734" t="s">
        <v>4756</v>
      </c>
      <c r="F734" t="s">
        <v>1367</v>
      </c>
      <c r="G734" t="s">
        <v>1463</v>
      </c>
      <c r="H734" t="s">
        <v>6374</v>
      </c>
      <c r="I734" t="s">
        <v>4760</v>
      </c>
      <c r="J734">
        <v>1616</v>
      </c>
      <c r="K734" s="34" t="s">
        <v>9469</v>
      </c>
      <c r="M734" s="29" t="str">
        <f t="shared" si="55"/>
        <v>YES</v>
      </c>
      <c r="N734" s="9" t="str">
        <f t="shared" si="56"/>
        <v>YES</v>
      </c>
      <c r="O734" s="9">
        <f t="shared" si="57"/>
        <v>1.0006388295633097</v>
      </c>
      <c r="P734" s="9" t="str">
        <f t="shared" si="59"/>
        <v>YES</v>
      </c>
      <c r="Q734" s="9" t="s">
        <v>4658</v>
      </c>
      <c r="R734" s="30" t="s">
        <v>4658</v>
      </c>
      <c r="T734" t="s">
        <v>5988</v>
      </c>
      <c r="U734">
        <v>629</v>
      </c>
      <c r="V734" t="s">
        <v>6374</v>
      </c>
      <c r="W734">
        <v>3</v>
      </c>
      <c r="X734">
        <v>6</v>
      </c>
      <c r="Y734">
        <v>3</v>
      </c>
      <c r="Z734">
        <v>3</v>
      </c>
      <c r="AA734">
        <v>20097663.034699999</v>
      </c>
      <c r="AB734">
        <v>20667.441964199999</v>
      </c>
      <c r="AC734">
        <v>650399.36059199995</v>
      </c>
      <c r="AD734">
        <v>951544.10037300002</v>
      </c>
      <c r="AE734" t="s">
        <v>5989</v>
      </c>
      <c r="AF734" t="s">
        <v>6373</v>
      </c>
      <c r="AG734" t="s">
        <v>4723</v>
      </c>
      <c r="AH734" t="str">
        <f t="shared" si="58"/>
        <v>04013629</v>
      </c>
      <c r="AJ734" t="s">
        <v>4723</v>
      </c>
      <c r="AK734" t="s">
        <v>9469</v>
      </c>
      <c r="AL734" t="s">
        <v>5989</v>
      </c>
    </row>
    <row r="735" spans="1:38" x14ac:dyDescent="0.25">
      <c r="A735">
        <v>1197010</v>
      </c>
      <c r="B735">
        <v>0.92223100000000002</v>
      </c>
      <c r="C735" t="s">
        <v>2160</v>
      </c>
      <c r="D735" t="s">
        <v>4723</v>
      </c>
      <c r="E735" t="s">
        <v>4756</v>
      </c>
      <c r="F735" t="s">
        <v>1367</v>
      </c>
      <c r="G735" t="s">
        <v>1463</v>
      </c>
      <c r="H735" t="s">
        <v>2161</v>
      </c>
      <c r="I735" t="s">
        <v>4760</v>
      </c>
      <c r="J735">
        <v>6077</v>
      </c>
      <c r="K735" s="34" t="s">
        <v>9470</v>
      </c>
      <c r="M735" s="29" t="str">
        <f t="shared" si="55"/>
        <v>YES</v>
      </c>
      <c r="N735" s="9" t="str">
        <f t="shared" si="56"/>
        <v>YES</v>
      </c>
      <c r="O735" s="9">
        <f t="shared" si="57"/>
        <v>1.0026170693004202</v>
      </c>
      <c r="P735" s="9" t="str">
        <f t="shared" si="59"/>
        <v>YES</v>
      </c>
      <c r="Q735" s="9" t="s">
        <v>4658</v>
      </c>
      <c r="R735" s="30" t="s">
        <v>4658</v>
      </c>
      <c r="T735" t="s">
        <v>7562</v>
      </c>
      <c r="U735">
        <v>63</v>
      </c>
      <c r="V735" t="s">
        <v>2161</v>
      </c>
      <c r="W735">
        <v>5</v>
      </c>
      <c r="X735">
        <v>14</v>
      </c>
      <c r="Y735">
        <v>4</v>
      </c>
      <c r="Z735">
        <v>5</v>
      </c>
      <c r="AA735">
        <v>25643214.6406</v>
      </c>
      <c r="AB735">
        <v>20521.103713699998</v>
      </c>
      <c r="AC735">
        <v>665605.19669999997</v>
      </c>
      <c r="AD735">
        <v>894417.45580800006</v>
      </c>
      <c r="AE735" t="s">
        <v>7563</v>
      </c>
      <c r="AF735" t="s">
        <v>2160</v>
      </c>
      <c r="AG735" t="s">
        <v>4723</v>
      </c>
      <c r="AH735" t="str">
        <f t="shared" si="58"/>
        <v>0401363</v>
      </c>
      <c r="AJ735" t="s">
        <v>4723</v>
      </c>
      <c r="AK735" t="s">
        <v>9470</v>
      </c>
      <c r="AL735" t="s">
        <v>7563</v>
      </c>
    </row>
    <row r="736" spans="1:38" x14ac:dyDescent="0.25">
      <c r="A736">
        <v>229727</v>
      </c>
      <c r="B736">
        <v>0.74297299999999999</v>
      </c>
      <c r="C736" t="s">
        <v>1424</v>
      </c>
      <c r="D736" t="s">
        <v>4723</v>
      </c>
      <c r="E736" t="s">
        <v>4756</v>
      </c>
      <c r="F736" t="s">
        <v>1367</v>
      </c>
      <c r="G736" t="s">
        <v>1368</v>
      </c>
      <c r="H736" t="s">
        <v>1425</v>
      </c>
      <c r="I736" t="s">
        <v>4760</v>
      </c>
      <c r="J736">
        <v>1643</v>
      </c>
      <c r="K736" s="34" t="s">
        <v>9471</v>
      </c>
      <c r="M736" s="29" t="str">
        <f t="shared" si="55"/>
        <v>YES</v>
      </c>
      <c r="N736" s="9" t="str">
        <f t="shared" si="56"/>
        <v>YES</v>
      </c>
      <c r="O736" s="9">
        <f t="shared" si="57"/>
        <v>1.0010141410473969</v>
      </c>
      <c r="P736" s="9" t="str">
        <f t="shared" si="59"/>
        <v>YES</v>
      </c>
      <c r="Q736" s="9" t="s">
        <v>4658</v>
      </c>
      <c r="R736" s="30" t="s">
        <v>4658</v>
      </c>
      <c r="T736" t="s">
        <v>5990</v>
      </c>
      <c r="U736">
        <v>630</v>
      </c>
      <c r="V736" t="s">
        <v>1425</v>
      </c>
      <c r="W736">
        <v>2</v>
      </c>
      <c r="X736">
        <v>8</v>
      </c>
      <c r="Y736">
        <v>5</v>
      </c>
      <c r="Z736">
        <v>2</v>
      </c>
      <c r="AA736">
        <v>20691913.9639</v>
      </c>
      <c r="AB736">
        <v>20990.136134799999</v>
      </c>
      <c r="AC736">
        <v>715606.91050999996</v>
      </c>
      <c r="AD736">
        <v>946068.37992199999</v>
      </c>
      <c r="AE736" t="s">
        <v>5991</v>
      </c>
      <c r="AF736" t="s">
        <v>1424</v>
      </c>
      <c r="AG736" t="s">
        <v>4723</v>
      </c>
      <c r="AH736" t="str">
        <f t="shared" si="58"/>
        <v>04013630</v>
      </c>
      <c r="AJ736" t="s">
        <v>4723</v>
      </c>
      <c r="AK736" t="s">
        <v>9471</v>
      </c>
      <c r="AL736" t="s">
        <v>5991</v>
      </c>
    </row>
    <row r="737" spans="1:38" x14ac:dyDescent="0.25">
      <c r="A737">
        <v>1247621</v>
      </c>
      <c r="B737">
        <v>187.828507</v>
      </c>
      <c r="C737" t="s">
        <v>2559</v>
      </c>
      <c r="D737" t="s">
        <v>4723</v>
      </c>
      <c r="E737" t="s">
        <v>4756</v>
      </c>
      <c r="F737" t="s">
        <v>2450</v>
      </c>
      <c r="G737" t="s">
        <v>4758</v>
      </c>
      <c r="H737" t="s">
        <v>2560</v>
      </c>
      <c r="I737" t="s">
        <v>4760</v>
      </c>
      <c r="J737">
        <v>1507</v>
      </c>
      <c r="K737" s="34" t="s">
        <v>9472</v>
      </c>
      <c r="M737" s="29" t="str">
        <f t="shared" si="55"/>
        <v>YES</v>
      </c>
      <c r="N737" s="9" t="str">
        <f t="shared" si="56"/>
        <v>YES</v>
      </c>
      <c r="O737" s="9">
        <f t="shared" si="57"/>
        <v>0.99906680728791475</v>
      </c>
      <c r="P737" s="9" t="str">
        <f t="shared" si="59"/>
        <v>YES</v>
      </c>
      <c r="Q737" s="9" t="s">
        <v>4658</v>
      </c>
      <c r="R737" s="30" t="s">
        <v>4658</v>
      </c>
      <c r="T737" t="s">
        <v>5992</v>
      </c>
      <c r="U737">
        <v>631</v>
      </c>
      <c r="V737" t="s">
        <v>2560</v>
      </c>
      <c r="W737">
        <v>4</v>
      </c>
      <c r="X737">
        <v>4</v>
      </c>
      <c r="Y737">
        <v>2</v>
      </c>
      <c r="Z737">
        <v>4</v>
      </c>
      <c r="AA737">
        <v>5241249345.2399998</v>
      </c>
      <c r="AB737">
        <v>365393.08505699999</v>
      </c>
      <c r="AC737">
        <v>515450.14585099998</v>
      </c>
      <c r="AD737">
        <v>1045579.20427</v>
      </c>
      <c r="AE737" t="s">
        <v>5993</v>
      </c>
      <c r="AF737" t="s">
        <v>2559</v>
      </c>
      <c r="AG737" t="s">
        <v>4723</v>
      </c>
      <c r="AH737" t="str">
        <f t="shared" si="58"/>
        <v>04013631</v>
      </c>
      <c r="AJ737" t="s">
        <v>4723</v>
      </c>
      <c r="AK737" t="s">
        <v>9472</v>
      </c>
      <c r="AL737" t="s">
        <v>5993</v>
      </c>
    </row>
    <row r="738" spans="1:38" x14ac:dyDescent="0.25">
      <c r="A738">
        <v>1042398</v>
      </c>
      <c r="B738">
        <v>0.64173400000000003</v>
      </c>
      <c r="C738" t="s">
        <v>1928</v>
      </c>
      <c r="D738" t="s">
        <v>4723</v>
      </c>
      <c r="E738" t="s">
        <v>4756</v>
      </c>
      <c r="F738" t="s">
        <v>1367</v>
      </c>
      <c r="G738" t="s">
        <v>1463</v>
      </c>
      <c r="H738" t="s">
        <v>1929</v>
      </c>
      <c r="I738" t="s">
        <v>4760</v>
      </c>
      <c r="J738">
        <v>2690</v>
      </c>
      <c r="K738" s="34" t="s">
        <v>9473</v>
      </c>
      <c r="M738" s="29" t="str">
        <f t="shared" si="55"/>
        <v>YES</v>
      </c>
      <c r="N738" s="9" t="str">
        <f t="shared" si="56"/>
        <v>YES</v>
      </c>
      <c r="O738" s="9">
        <f t="shared" si="57"/>
        <v>0.99378686095395097</v>
      </c>
      <c r="P738" s="9" t="str">
        <f t="shared" si="59"/>
        <v>YES</v>
      </c>
      <c r="Q738" s="9" t="s">
        <v>4658</v>
      </c>
      <c r="R738" s="30" t="s">
        <v>4658</v>
      </c>
      <c r="T738" t="s">
        <v>5994</v>
      </c>
      <c r="U738">
        <v>632</v>
      </c>
      <c r="V738" t="s">
        <v>1929</v>
      </c>
      <c r="W738">
        <v>4</v>
      </c>
      <c r="X738">
        <v>6</v>
      </c>
      <c r="Y738">
        <v>3</v>
      </c>
      <c r="Z738">
        <v>4</v>
      </c>
      <c r="AA738">
        <v>18002368.363400001</v>
      </c>
      <c r="AB738">
        <v>19432.718810099999</v>
      </c>
      <c r="AC738">
        <v>629708.38265000004</v>
      </c>
      <c r="AD738">
        <v>967866.026021</v>
      </c>
      <c r="AE738" t="s">
        <v>5995</v>
      </c>
      <c r="AF738" t="s">
        <v>1928</v>
      </c>
      <c r="AG738" t="s">
        <v>4723</v>
      </c>
      <c r="AH738" t="str">
        <f t="shared" si="58"/>
        <v>04013632</v>
      </c>
      <c r="AJ738" t="s">
        <v>4723</v>
      </c>
      <c r="AK738" t="s">
        <v>9473</v>
      </c>
      <c r="AL738" t="s">
        <v>5995</v>
      </c>
    </row>
    <row r="739" spans="1:38" x14ac:dyDescent="0.25">
      <c r="A739">
        <v>1190476</v>
      </c>
      <c r="B739">
        <v>0.77468999999999999</v>
      </c>
      <c r="C739" t="s">
        <v>2090</v>
      </c>
      <c r="D739" t="s">
        <v>4723</v>
      </c>
      <c r="E739" t="s">
        <v>4756</v>
      </c>
      <c r="F739" t="s">
        <v>1367</v>
      </c>
      <c r="G739" t="s">
        <v>1463</v>
      </c>
      <c r="H739" t="s">
        <v>2091</v>
      </c>
      <c r="I739" t="s">
        <v>4760</v>
      </c>
      <c r="J739">
        <v>4035</v>
      </c>
      <c r="K739" s="34" t="s">
        <v>9474</v>
      </c>
      <c r="M739" s="29" t="str">
        <f t="shared" si="55"/>
        <v>YES</v>
      </c>
      <c r="N739" s="9" t="str">
        <f t="shared" si="56"/>
        <v>YES</v>
      </c>
      <c r="O739" s="9">
        <f t="shared" si="57"/>
        <v>1.0086850916458154</v>
      </c>
      <c r="P739" s="9" t="str">
        <f t="shared" si="59"/>
        <v>YES</v>
      </c>
      <c r="Q739" s="9" t="s">
        <v>4658</v>
      </c>
      <c r="R739" s="30" t="s">
        <v>4658</v>
      </c>
      <c r="T739" t="s">
        <v>5996</v>
      </c>
      <c r="U739">
        <v>633</v>
      </c>
      <c r="V739" t="s">
        <v>2091</v>
      </c>
      <c r="W739">
        <v>4</v>
      </c>
      <c r="X739">
        <v>15</v>
      </c>
      <c r="Y739">
        <v>3</v>
      </c>
      <c r="Z739">
        <v>4</v>
      </c>
      <c r="AA739">
        <v>21411159.810800001</v>
      </c>
      <c r="AB739">
        <v>18659.9745778</v>
      </c>
      <c r="AC739">
        <v>638354.71279300004</v>
      </c>
      <c r="AD739">
        <v>926185.21797300002</v>
      </c>
      <c r="AE739" t="s">
        <v>5997</v>
      </c>
      <c r="AF739" t="s">
        <v>2090</v>
      </c>
      <c r="AG739" t="s">
        <v>4723</v>
      </c>
      <c r="AH739" t="str">
        <f t="shared" si="58"/>
        <v>04013633</v>
      </c>
      <c r="AJ739" t="s">
        <v>4723</v>
      </c>
      <c r="AK739" t="s">
        <v>9474</v>
      </c>
      <c r="AL739" t="s">
        <v>5997</v>
      </c>
    </row>
    <row r="740" spans="1:38" x14ac:dyDescent="0.25">
      <c r="A740">
        <v>207517</v>
      </c>
      <c r="B740">
        <v>0.50256100000000004</v>
      </c>
      <c r="C740" t="s">
        <v>2974</v>
      </c>
      <c r="D740" t="s">
        <v>4723</v>
      </c>
      <c r="E740" t="s">
        <v>4756</v>
      </c>
      <c r="F740" t="s">
        <v>1367</v>
      </c>
      <c r="G740" t="s">
        <v>1463</v>
      </c>
      <c r="H740" t="s">
        <v>2975</v>
      </c>
      <c r="I740" t="s">
        <v>4760</v>
      </c>
      <c r="J740">
        <v>1585</v>
      </c>
      <c r="K740" s="34" t="s">
        <v>9475</v>
      </c>
      <c r="M740" s="29" t="str">
        <f t="shared" si="55"/>
        <v>YES</v>
      </c>
      <c r="N740" s="9" t="str">
        <f t="shared" si="56"/>
        <v>YES</v>
      </c>
      <c r="O740" s="9">
        <f t="shared" si="57"/>
        <v>1.0016897227908961</v>
      </c>
      <c r="P740" s="9" t="str">
        <f t="shared" si="59"/>
        <v>YES</v>
      </c>
      <c r="Q740" s="9" t="s">
        <v>4658</v>
      </c>
      <c r="R740" s="30" t="s">
        <v>4658</v>
      </c>
      <c r="T740" t="s">
        <v>5998</v>
      </c>
      <c r="U740">
        <v>634</v>
      </c>
      <c r="V740" t="s">
        <v>2975</v>
      </c>
      <c r="W740">
        <v>3</v>
      </c>
      <c r="X740">
        <v>11</v>
      </c>
      <c r="Y740">
        <v>3</v>
      </c>
      <c r="Z740">
        <v>3</v>
      </c>
      <c r="AA740">
        <v>13986962.493100001</v>
      </c>
      <c r="AB740">
        <v>15871.9569651</v>
      </c>
      <c r="AC740">
        <v>665338.166876</v>
      </c>
      <c r="AD740">
        <v>940718.50187299994</v>
      </c>
      <c r="AE740" t="s">
        <v>5999</v>
      </c>
      <c r="AF740" t="s">
        <v>2974</v>
      </c>
      <c r="AG740" t="s">
        <v>4723</v>
      </c>
      <c r="AH740" t="str">
        <f t="shared" si="58"/>
        <v>04013634</v>
      </c>
      <c r="AJ740" t="s">
        <v>4723</v>
      </c>
      <c r="AK740" t="s">
        <v>9475</v>
      </c>
      <c r="AL740" t="s">
        <v>5999</v>
      </c>
    </row>
    <row r="741" spans="1:38" x14ac:dyDescent="0.25">
      <c r="A741">
        <v>1213026</v>
      </c>
      <c r="B741">
        <v>0.45652399999999999</v>
      </c>
      <c r="C741" t="s">
        <v>1543</v>
      </c>
      <c r="D741" t="s">
        <v>4723</v>
      </c>
      <c r="E741" t="s">
        <v>4756</v>
      </c>
      <c r="F741" t="s">
        <v>1367</v>
      </c>
      <c r="G741" t="s">
        <v>1463</v>
      </c>
      <c r="H741" t="s">
        <v>1544</v>
      </c>
      <c r="I741" t="s">
        <v>4760</v>
      </c>
      <c r="J741">
        <v>2236</v>
      </c>
      <c r="K741" s="34" t="s">
        <v>9476</v>
      </c>
      <c r="M741" s="29" t="str">
        <f t="shared" si="55"/>
        <v>YES</v>
      </c>
      <c r="N741" s="9" t="str">
        <f t="shared" si="56"/>
        <v>YES</v>
      </c>
      <c r="O741" s="9">
        <f t="shared" si="57"/>
        <v>1.0042887089685757</v>
      </c>
      <c r="P741" s="9" t="str">
        <f t="shared" si="59"/>
        <v>YES</v>
      </c>
      <c r="Q741" s="9" t="s">
        <v>4658</v>
      </c>
      <c r="R741" s="30" t="s">
        <v>4658</v>
      </c>
      <c r="T741" t="s">
        <v>6000</v>
      </c>
      <c r="U741">
        <v>635</v>
      </c>
      <c r="V741" t="s">
        <v>1544</v>
      </c>
      <c r="W741">
        <v>3</v>
      </c>
      <c r="X741">
        <v>6</v>
      </c>
      <c r="Y741">
        <v>3</v>
      </c>
      <c r="Z741">
        <v>3</v>
      </c>
      <c r="AA741">
        <v>12672808.693299999</v>
      </c>
      <c r="AB741">
        <v>16764.902402299998</v>
      </c>
      <c r="AC741">
        <v>651368.80296899995</v>
      </c>
      <c r="AD741">
        <v>959050.68556799996</v>
      </c>
      <c r="AE741" t="s">
        <v>6001</v>
      </c>
      <c r="AF741" t="s">
        <v>1543</v>
      </c>
      <c r="AG741" t="s">
        <v>4723</v>
      </c>
      <c r="AH741" t="str">
        <f t="shared" si="58"/>
        <v>04013635</v>
      </c>
      <c r="AJ741" t="s">
        <v>4723</v>
      </c>
      <c r="AK741" t="s">
        <v>9476</v>
      </c>
      <c r="AL741" t="s">
        <v>6001</v>
      </c>
    </row>
    <row r="742" spans="1:38" x14ac:dyDescent="0.25">
      <c r="A742">
        <v>1206476</v>
      </c>
      <c r="B742">
        <v>1.001163</v>
      </c>
      <c r="C742" t="s">
        <v>1420</v>
      </c>
      <c r="D742" t="s">
        <v>4723</v>
      </c>
      <c r="E742" t="s">
        <v>4756</v>
      </c>
      <c r="F742" t="s">
        <v>1367</v>
      </c>
      <c r="G742" t="s">
        <v>1368</v>
      </c>
      <c r="H742" t="s">
        <v>1421</v>
      </c>
      <c r="I742" t="s">
        <v>4760</v>
      </c>
      <c r="J742">
        <v>3171</v>
      </c>
      <c r="K742" s="34" t="s">
        <v>9477</v>
      </c>
      <c r="M742" s="29" t="str">
        <f t="shared" si="55"/>
        <v>YES</v>
      </c>
      <c r="N742" s="9" t="str">
        <f t="shared" si="56"/>
        <v>YES</v>
      </c>
      <c r="O742" s="9">
        <f t="shared" si="57"/>
        <v>1.0061279992098777</v>
      </c>
      <c r="P742" s="9" t="str">
        <f t="shared" si="59"/>
        <v>YES</v>
      </c>
      <c r="Q742" s="9" t="s">
        <v>4658</v>
      </c>
      <c r="R742" s="30" t="s">
        <v>4658</v>
      </c>
      <c r="T742" t="s">
        <v>6002</v>
      </c>
      <c r="U742">
        <v>636</v>
      </c>
      <c r="V742" t="s">
        <v>1421</v>
      </c>
      <c r="W742">
        <v>2</v>
      </c>
      <c r="X742">
        <v>8</v>
      </c>
      <c r="Y742">
        <v>5</v>
      </c>
      <c r="Z742">
        <v>2</v>
      </c>
      <c r="AA742">
        <v>27740826.814399999</v>
      </c>
      <c r="AB742">
        <v>24606.423125900001</v>
      </c>
      <c r="AC742">
        <v>720869.55873399996</v>
      </c>
      <c r="AD742">
        <v>936893.29009200004</v>
      </c>
      <c r="AE742" t="s">
        <v>6003</v>
      </c>
      <c r="AF742" t="s">
        <v>1420</v>
      </c>
      <c r="AG742" t="s">
        <v>4723</v>
      </c>
      <c r="AH742" t="str">
        <f t="shared" si="58"/>
        <v>04013636</v>
      </c>
      <c r="AJ742" t="s">
        <v>4723</v>
      </c>
      <c r="AK742" t="s">
        <v>9477</v>
      </c>
      <c r="AL742" t="s">
        <v>6003</v>
      </c>
    </row>
    <row r="743" spans="1:38" x14ac:dyDescent="0.25">
      <c r="A743">
        <v>1247578</v>
      </c>
      <c r="B743">
        <v>6.9070710000000002</v>
      </c>
      <c r="C743" t="s">
        <v>2911</v>
      </c>
      <c r="D743" t="s">
        <v>4723</v>
      </c>
      <c r="E743" t="s">
        <v>4756</v>
      </c>
      <c r="F743" t="s">
        <v>1367</v>
      </c>
      <c r="G743" t="s">
        <v>1368</v>
      </c>
      <c r="H743" t="s">
        <v>2912</v>
      </c>
      <c r="I743" t="s">
        <v>4760</v>
      </c>
      <c r="J743">
        <v>3788</v>
      </c>
      <c r="K743" s="34" t="s">
        <v>9478</v>
      </c>
      <c r="M743" s="29" t="str">
        <f t="shared" si="55"/>
        <v>YES</v>
      </c>
      <c r="N743" s="9" t="str">
        <f t="shared" si="56"/>
        <v>YES</v>
      </c>
      <c r="O743" s="9">
        <f t="shared" si="57"/>
        <v>0.98881333088938472</v>
      </c>
      <c r="P743" s="9" t="str">
        <f t="shared" si="59"/>
        <v>YES</v>
      </c>
      <c r="Q743" s="9" t="s">
        <v>4658</v>
      </c>
      <c r="R743" s="30" t="s">
        <v>4658</v>
      </c>
      <c r="T743" t="s">
        <v>6004</v>
      </c>
      <c r="U743">
        <v>637</v>
      </c>
      <c r="V743" t="s">
        <v>2912</v>
      </c>
      <c r="W743">
        <v>2</v>
      </c>
      <c r="X743">
        <v>8</v>
      </c>
      <c r="Y743">
        <v>5</v>
      </c>
      <c r="Z743">
        <v>2</v>
      </c>
      <c r="AA743">
        <v>194736541.419</v>
      </c>
      <c r="AB743">
        <v>80838.564376599999</v>
      </c>
      <c r="AC743">
        <v>728794.397276</v>
      </c>
      <c r="AD743">
        <v>949632.73599800002</v>
      </c>
      <c r="AE743" t="s">
        <v>6005</v>
      </c>
      <c r="AF743" t="s">
        <v>2911</v>
      </c>
      <c r="AG743" t="s">
        <v>4723</v>
      </c>
      <c r="AH743" t="str">
        <f t="shared" si="58"/>
        <v>04013637</v>
      </c>
      <c r="AJ743" t="s">
        <v>4723</v>
      </c>
      <c r="AK743" t="s">
        <v>9478</v>
      </c>
      <c r="AL743" t="s">
        <v>6005</v>
      </c>
    </row>
    <row r="744" spans="1:38" x14ac:dyDescent="0.25">
      <c r="A744">
        <v>1274839</v>
      </c>
      <c r="B744">
        <v>0.34445799999999999</v>
      </c>
      <c r="C744" t="s">
        <v>2795</v>
      </c>
      <c r="D744" t="s">
        <v>4723</v>
      </c>
      <c r="E744" t="s">
        <v>4756</v>
      </c>
      <c r="F744" t="s">
        <v>1367</v>
      </c>
      <c r="G744" t="s">
        <v>1463</v>
      </c>
      <c r="H744" t="s">
        <v>2796</v>
      </c>
      <c r="I744" t="s">
        <v>4760</v>
      </c>
      <c r="J744">
        <v>3988</v>
      </c>
      <c r="K744" s="34" t="s">
        <v>9479</v>
      </c>
      <c r="M744" s="29" t="str">
        <f t="shared" si="55"/>
        <v>YES</v>
      </c>
      <c r="N744" s="9" t="str">
        <f t="shared" si="56"/>
        <v>YES</v>
      </c>
      <c r="O744" s="9">
        <f t="shared" si="57"/>
        <v>1.0167833049567008</v>
      </c>
      <c r="P744" s="9" t="str">
        <f t="shared" si="59"/>
        <v>YES</v>
      </c>
      <c r="Q744" s="9" t="s">
        <v>4658</v>
      </c>
      <c r="R744" s="30" t="s">
        <v>4658</v>
      </c>
      <c r="T744" t="s">
        <v>6006</v>
      </c>
      <c r="U744">
        <v>638</v>
      </c>
      <c r="V744" t="s">
        <v>2796</v>
      </c>
      <c r="W744">
        <v>5</v>
      </c>
      <c r="X744">
        <v>14</v>
      </c>
      <c r="Y744">
        <v>4</v>
      </c>
      <c r="Z744">
        <v>5</v>
      </c>
      <c r="AA744">
        <v>9444429.1722599994</v>
      </c>
      <c r="AB744">
        <v>18241.576670400002</v>
      </c>
      <c r="AC744">
        <v>639504.93941300001</v>
      </c>
      <c r="AD744">
        <v>906392.93036899995</v>
      </c>
      <c r="AE744" t="s">
        <v>6007</v>
      </c>
      <c r="AF744" t="s">
        <v>2795</v>
      </c>
      <c r="AG744" t="s">
        <v>4723</v>
      </c>
      <c r="AH744" t="str">
        <f t="shared" si="58"/>
        <v>04013638</v>
      </c>
      <c r="AJ744" t="s">
        <v>4723</v>
      </c>
      <c r="AK744" t="s">
        <v>9479</v>
      </c>
      <c r="AL744" t="s">
        <v>6007</v>
      </c>
    </row>
    <row r="745" spans="1:38" x14ac:dyDescent="0.25">
      <c r="A745">
        <v>201961</v>
      </c>
      <c r="B745">
        <v>1.020418</v>
      </c>
      <c r="C745" t="s">
        <v>1483</v>
      </c>
      <c r="D745" t="s">
        <v>4723</v>
      </c>
      <c r="E745" t="s">
        <v>4756</v>
      </c>
      <c r="F745" t="s">
        <v>1367</v>
      </c>
      <c r="G745" t="s">
        <v>1463</v>
      </c>
      <c r="H745" t="s">
        <v>1484</v>
      </c>
      <c r="I745" t="s">
        <v>4760</v>
      </c>
      <c r="J745">
        <v>3654</v>
      </c>
      <c r="K745" s="34" t="s">
        <v>9480</v>
      </c>
      <c r="M745" s="29" t="str">
        <f t="shared" si="55"/>
        <v>YES</v>
      </c>
      <c r="N745" s="9" t="str">
        <f t="shared" si="56"/>
        <v>YES</v>
      </c>
      <c r="O745" s="9">
        <f t="shared" si="57"/>
        <v>0.99948769944402893</v>
      </c>
      <c r="P745" s="9" t="str">
        <f t="shared" si="59"/>
        <v>YES</v>
      </c>
      <c r="Q745" s="9" t="s">
        <v>4658</v>
      </c>
      <c r="R745" s="30" t="s">
        <v>4658</v>
      </c>
      <c r="T745" t="s">
        <v>6008</v>
      </c>
      <c r="U745">
        <v>639</v>
      </c>
      <c r="V745" t="s">
        <v>1484</v>
      </c>
      <c r="W745">
        <v>3</v>
      </c>
      <c r="X745">
        <v>11</v>
      </c>
      <c r="Y745">
        <v>3</v>
      </c>
      <c r="Z745">
        <v>3</v>
      </c>
      <c r="AA745">
        <v>28462202.373300001</v>
      </c>
      <c r="AB745">
        <v>23670.749572299999</v>
      </c>
      <c r="AC745">
        <v>678667.35295800003</v>
      </c>
      <c r="AD745">
        <v>944800.27600199997</v>
      </c>
      <c r="AE745" t="s">
        <v>6009</v>
      </c>
      <c r="AF745" t="s">
        <v>1483</v>
      </c>
      <c r="AG745" t="s">
        <v>4723</v>
      </c>
      <c r="AH745" t="str">
        <f t="shared" si="58"/>
        <v>04013639</v>
      </c>
      <c r="AJ745" t="s">
        <v>4723</v>
      </c>
      <c r="AK745" t="s">
        <v>9480</v>
      </c>
      <c r="AL745" t="s">
        <v>6009</v>
      </c>
    </row>
    <row r="746" spans="1:38" x14ac:dyDescent="0.25">
      <c r="A746">
        <v>1219743</v>
      </c>
      <c r="B746">
        <v>0.49936599999999998</v>
      </c>
      <c r="C746" t="s">
        <v>3434</v>
      </c>
      <c r="D746" t="s">
        <v>4723</v>
      </c>
      <c r="E746" t="s">
        <v>4756</v>
      </c>
      <c r="F746" t="s">
        <v>1367</v>
      </c>
      <c r="G746" t="s">
        <v>1463</v>
      </c>
      <c r="H746" t="s">
        <v>3435</v>
      </c>
      <c r="I746" t="s">
        <v>4760</v>
      </c>
      <c r="J746">
        <v>7467</v>
      </c>
      <c r="K746" s="34" t="s">
        <v>9481</v>
      </c>
      <c r="M746" s="29" t="str">
        <f t="shared" si="55"/>
        <v>YES</v>
      </c>
      <c r="N746" s="9" t="str">
        <f t="shared" si="56"/>
        <v>YES</v>
      </c>
      <c r="O746" s="9">
        <f t="shared" si="57"/>
        <v>1.0002667301504138</v>
      </c>
      <c r="P746" s="9" t="str">
        <f t="shared" si="59"/>
        <v>YES</v>
      </c>
      <c r="Q746" s="9" t="s">
        <v>4658</v>
      </c>
      <c r="R746" s="30" t="s">
        <v>4658</v>
      </c>
      <c r="T746" t="s">
        <v>7564</v>
      </c>
      <c r="U746">
        <v>64</v>
      </c>
      <c r="V746" t="s">
        <v>3435</v>
      </c>
      <c r="W746">
        <v>5</v>
      </c>
      <c r="X746">
        <v>13</v>
      </c>
      <c r="Y746">
        <v>4</v>
      </c>
      <c r="Z746">
        <v>5</v>
      </c>
      <c r="AA746">
        <v>13917812.7941</v>
      </c>
      <c r="AB746">
        <v>15817.4083348</v>
      </c>
      <c r="AC746">
        <v>611305.54303499998</v>
      </c>
      <c r="AD746">
        <v>905040.30160600005</v>
      </c>
      <c r="AE746" t="s">
        <v>7565</v>
      </c>
      <c r="AF746" t="s">
        <v>3434</v>
      </c>
      <c r="AG746" t="s">
        <v>4723</v>
      </c>
      <c r="AH746" t="str">
        <f t="shared" si="58"/>
        <v>0401364</v>
      </c>
      <c r="AJ746" t="s">
        <v>4723</v>
      </c>
      <c r="AK746" t="s">
        <v>9481</v>
      </c>
      <c r="AL746" t="s">
        <v>7565</v>
      </c>
    </row>
    <row r="747" spans="1:38" x14ac:dyDescent="0.25">
      <c r="A747">
        <v>153331</v>
      </c>
      <c r="B747">
        <v>0.99629299999999998</v>
      </c>
      <c r="C747" t="s">
        <v>2333</v>
      </c>
      <c r="D747" t="s">
        <v>4723</v>
      </c>
      <c r="E747" t="s">
        <v>4756</v>
      </c>
      <c r="F747" t="s">
        <v>2297</v>
      </c>
      <c r="G747" t="s">
        <v>4758</v>
      </c>
      <c r="H747" t="s">
        <v>2334</v>
      </c>
      <c r="I747" t="s">
        <v>4760</v>
      </c>
      <c r="J747">
        <v>5771</v>
      </c>
      <c r="K747" s="34" t="s">
        <v>9482</v>
      </c>
      <c r="M747" s="29" t="str">
        <f t="shared" si="55"/>
        <v>NO</v>
      </c>
      <c r="N747" s="9" t="str">
        <f t="shared" si="56"/>
        <v>YES</v>
      </c>
      <c r="O747" s="9">
        <f t="shared" si="57"/>
        <v>1.0004781631814441</v>
      </c>
      <c r="P747" s="9" t="str">
        <f t="shared" si="59"/>
        <v>YES</v>
      </c>
      <c r="Q747" s="9" t="s">
        <v>4658</v>
      </c>
      <c r="R747" s="30" t="s">
        <v>4658</v>
      </c>
      <c r="T747" t="s">
        <v>6010</v>
      </c>
      <c r="U747">
        <v>640</v>
      </c>
      <c r="V747" t="s">
        <v>2334</v>
      </c>
      <c r="W747">
        <v>1</v>
      </c>
      <c r="X747">
        <v>21</v>
      </c>
      <c r="Y747">
        <v>6</v>
      </c>
      <c r="Z747">
        <v>1</v>
      </c>
      <c r="AA747">
        <v>27761780.110100001</v>
      </c>
      <c r="AB747">
        <v>23741.1696075</v>
      </c>
      <c r="AC747">
        <v>719746.65914799995</v>
      </c>
      <c r="AD747">
        <v>820167.54861299996</v>
      </c>
      <c r="AE747" t="s">
        <v>6011</v>
      </c>
      <c r="AF747" t="s">
        <v>8185</v>
      </c>
      <c r="AG747" t="s">
        <v>4723</v>
      </c>
      <c r="AH747" t="str">
        <f t="shared" si="58"/>
        <v>04013640</v>
      </c>
      <c r="AJ747" t="s">
        <v>4723</v>
      </c>
      <c r="AK747" t="s">
        <v>9482</v>
      </c>
      <c r="AL747" t="s">
        <v>6011</v>
      </c>
    </row>
    <row r="748" spans="1:38" x14ac:dyDescent="0.25">
      <c r="A748">
        <v>249557</v>
      </c>
      <c r="B748">
        <v>0.55049800000000004</v>
      </c>
      <c r="C748" t="s">
        <v>1388</v>
      </c>
      <c r="D748" t="s">
        <v>4723</v>
      </c>
      <c r="E748" t="s">
        <v>4756</v>
      </c>
      <c r="F748" t="s">
        <v>1367</v>
      </c>
      <c r="G748" t="s">
        <v>1368</v>
      </c>
      <c r="H748" t="s">
        <v>1389</v>
      </c>
      <c r="I748" t="s">
        <v>4760</v>
      </c>
      <c r="J748">
        <v>2147</v>
      </c>
      <c r="K748" s="34" t="s">
        <v>9483</v>
      </c>
      <c r="M748" s="29" t="str">
        <f t="shared" si="55"/>
        <v>YES</v>
      </c>
      <c r="N748" s="9" t="str">
        <f t="shared" si="56"/>
        <v>YES</v>
      </c>
      <c r="O748" s="9">
        <f t="shared" si="57"/>
        <v>0.99777893575833088</v>
      </c>
      <c r="P748" s="9" t="str">
        <f t="shared" si="59"/>
        <v>YES</v>
      </c>
      <c r="Q748" s="9" t="s">
        <v>4658</v>
      </c>
      <c r="R748" s="30" t="s">
        <v>4658</v>
      </c>
      <c r="T748" t="s">
        <v>6012</v>
      </c>
      <c r="U748">
        <v>641</v>
      </c>
      <c r="V748" t="s">
        <v>1389</v>
      </c>
      <c r="W748">
        <v>2</v>
      </c>
      <c r="X748">
        <v>8</v>
      </c>
      <c r="Y748">
        <v>5</v>
      </c>
      <c r="Z748">
        <v>2</v>
      </c>
      <c r="AA748">
        <v>15381166.001</v>
      </c>
      <c r="AB748">
        <v>16372.7709885</v>
      </c>
      <c r="AC748">
        <v>705516.91883500002</v>
      </c>
      <c r="AD748">
        <v>937828.56667199999</v>
      </c>
      <c r="AE748" t="s">
        <v>6013</v>
      </c>
      <c r="AF748" t="s">
        <v>1388</v>
      </c>
      <c r="AG748" t="s">
        <v>4723</v>
      </c>
      <c r="AH748" t="str">
        <f t="shared" si="58"/>
        <v>04013641</v>
      </c>
      <c r="AJ748" t="s">
        <v>4723</v>
      </c>
      <c r="AK748" t="s">
        <v>9483</v>
      </c>
      <c r="AL748" t="s">
        <v>6013</v>
      </c>
    </row>
    <row r="749" spans="1:38" x14ac:dyDescent="0.25">
      <c r="A749">
        <v>1247258</v>
      </c>
      <c r="B749">
        <v>0.36351299999999998</v>
      </c>
      <c r="C749" t="s">
        <v>2094</v>
      </c>
      <c r="D749" t="s">
        <v>4723</v>
      </c>
      <c r="E749" t="s">
        <v>4756</v>
      </c>
      <c r="F749" t="s">
        <v>1367</v>
      </c>
      <c r="G749" t="s">
        <v>1463</v>
      </c>
      <c r="H749" t="s">
        <v>2095</v>
      </c>
      <c r="I749" t="s">
        <v>4760</v>
      </c>
      <c r="J749">
        <v>3175</v>
      </c>
      <c r="K749" s="34" t="s">
        <v>9484</v>
      </c>
      <c r="M749" s="29" t="str">
        <f t="shared" si="55"/>
        <v>YES</v>
      </c>
      <c r="N749" s="9" t="str">
        <f t="shared" si="56"/>
        <v>YES</v>
      </c>
      <c r="O749" s="9">
        <f t="shared" si="57"/>
        <v>0.99119225008890355</v>
      </c>
      <c r="P749" s="9" t="str">
        <f t="shared" si="59"/>
        <v>YES</v>
      </c>
      <c r="Q749" s="9" t="s">
        <v>4658</v>
      </c>
      <c r="R749" s="30" t="s">
        <v>4658</v>
      </c>
      <c r="T749" t="s">
        <v>6014</v>
      </c>
      <c r="U749">
        <v>642</v>
      </c>
      <c r="V749" t="s">
        <v>2095</v>
      </c>
      <c r="W749">
        <v>3</v>
      </c>
      <c r="X749">
        <v>15</v>
      </c>
      <c r="Y749">
        <v>3</v>
      </c>
      <c r="Z749">
        <v>3</v>
      </c>
      <c r="AA749">
        <v>10224213.1315</v>
      </c>
      <c r="AB749">
        <v>13024.677912700001</v>
      </c>
      <c r="AC749">
        <v>642319.21577799995</v>
      </c>
      <c r="AD749">
        <v>924869.41016099998</v>
      </c>
      <c r="AE749" t="s">
        <v>6015</v>
      </c>
      <c r="AF749" t="s">
        <v>2094</v>
      </c>
      <c r="AG749" t="s">
        <v>4723</v>
      </c>
      <c r="AH749" t="str">
        <f t="shared" si="58"/>
        <v>04013642</v>
      </c>
      <c r="AJ749" t="s">
        <v>4723</v>
      </c>
      <c r="AK749" t="s">
        <v>9484</v>
      </c>
      <c r="AL749" t="s">
        <v>6015</v>
      </c>
    </row>
    <row r="750" spans="1:38" x14ac:dyDescent="0.25">
      <c r="A750">
        <v>207558</v>
      </c>
      <c r="B750">
        <v>0.24749199999999999</v>
      </c>
      <c r="C750" t="s">
        <v>2599</v>
      </c>
      <c r="D750" t="s">
        <v>4723</v>
      </c>
      <c r="E750" t="s">
        <v>4756</v>
      </c>
      <c r="F750" t="s">
        <v>1367</v>
      </c>
      <c r="G750" t="s">
        <v>1368</v>
      </c>
      <c r="H750" t="s">
        <v>2600</v>
      </c>
      <c r="I750" t="s">
        <v>4760</v>
      </c>
      <c r="J750">
        <v>1398</v>
      </c>
      <c r="K750" s="34" t="s">
        <v>9485</v>
      </c>
      <c r="M750" s="29" t="str">
        <f t="shared" si="55"/>
        <v>YES</v>
      </c>
      <c r="N750" s="9" t="str">
        <f t="shared" si="56"/>
        <v>YES</v>
      </c>
      <c r="O750" s="9">
        <f t="shared" si="57"/>
        <v>1.0030521647020301</v>
      </c>
      <c r="P750" s="9" t="str">
        <f t="shared" si="59"/>
        <v>YES</v>
      </c>
      <c r="Q750" s="9" t="s">
        <v>4658</v>
      </c>
      <c r="R750" s="30" t="s">
        <v>4658</v>
      </c>
      <c r="T750" t="s">
        <v>6016</v>
      </c>
      <c r="U750">
        <v>643</v>
      </c>
      <c r="V750" t="s">
        <v>2600</v>
      </c>
      <c r="W750">
        <v>2</v>
      </c>
      <c r="X750">
        <v>8</v>
      </c>
      <c r="Y750">
        <v>5</v>
      </c>
      <c r="Z750">
        <v>2</v>
      </c>
      <c r="AA750">
        <v>6878686.0899200002</v>
      </c>
      <c r="AB750">
        <v>10489.878988099999</v>
      </c>
      <c r="AC750">
        <v>706302.88966700004</v>
      </c>
      <c r="AD750">
        <v>908901.799352</v>
      </c>
      <c r="AE750" t="s">
        <v>6017</v>
      </c>
      <c r="AF750" t="s">
        <v>2599</v>
      </c>
      <c r="AG750" t="s">
        <v>4723</v>
      </c>
      <c r="AH750" t="str">
        <f t="shared" si="58"/>
        <v>04013643</v>
      </c>
      <c r="AJ750" t="s">
        <v>4723</v>
      </c>
      <c r="AK750" t="s">
        <v>9485</v>
      </c>
      <c r="AL750" t="s">
        <v>6017</v>
      </c>
    </row>
    <row r="751" spans="1:38" x14ac:dyDescent="0.25">
      <c r="A751">
        <v>289330</v>
      </c>
      <c r="B751">
        <v>97.632653000000005</v>
      </c>
      <c r="C751" t="s">
        <v>2899</v>
      </c>
      <c r="D751" t="s">
        <v>4723</v>
      </c>
      <c r="E751" t="s">
        <v>4756</v>
      </c>
      <c r="F751" t="s">
        <v>4758</v>
      </c>
      <c r="G751" t="s">
        <v>4758</v>
      </c>
      <c r="H751" t="s">
        <v>2900</v>
      </c>
      <c r="I751" t="s">
        <v>4760</v>
      </c>
      <c r="J751">
        <v>6319</v>
      </c>
      <c r="K751" s="34" t="s">
        <v>9486</v>
      </c>
      <c r="M751" s="29" t="str">
        <f t="shared" si="55"/>
        <v>YES</v>
      </c>
      <c r="N751" s="9" t="str">
        <f t="shared" si="56"/>
        <v>YES</v>
      </c>
      <c r="O751" s="9">
        <f t="shared" si="57"/>
        <v>0.99863776287869033</v>
      </c>
      <c r="P751" s="9" t="str">
        <f t="shared" si="59"/>
        <v>YES</v>
      </c>
      <c r="Q751" s="9" t="s">
        <v>4658</v>
      </c>
      <c r="R751" s="30" t="s">
        <v>4658</v>
      </c>
      <c r="T751" t="s">
        <v>6018</v>
      </c>
      <c r="U751">
        <v>644</v>
      </c>
      <c r="V751" t="s">
        <v>2900</v>
      </c>
      <c r="W751">
        <v>3</v>
      </c>
      <c r="X751">
        <v>6</v>
      </c>
      <c r="Y751">
        <v>3</v>
      </c>
      <c r="Z751">
        <v>3</v>
      </c>
      <c r="AA751">
        <v>2725555005.5999999</v>
      </c>
      <c r="AB751">
        <v>238691.316869</v>
      </c>
      <c r="AC751">
        <v>653423.58944699995</v>
      </c>
      <c r="AD751">
        <v>1074411.3241699999</v>
      </c>
      <c r="AE751" t="s">
        <v>6019</v>
      </c>
      <c r="AF751" t="s">
        <v>2899</v>
      </c>
      <c r="AG751" t="s">
        <v>4723</v>
      </c>
      <c r="AH751" t="str">
        <f t="shared" si="58"/>
        <v>04013644</v>
      </c>
      <c r="AJ751" t="s">
        <v>4723</v>
      </c>
      <c r="AK751" t="s">
        <v>9486</v>
      </c>
      <c r="AL751" t="s">
        <v>6019</v>
      </c>
    </row>
    <row r="752" spans="1:38" x14ac:dyDescent="0.25">
      <c r="A752">
        <v>1239998</v>
      </c>
      <c r="B752">
        <v>0.37099399999999999</v>
      </c>
      <c r="C752" t="s">
        <v>2745</v>
      </c>
      <c r="D752" t="s">
        <v>4723</v>
      </c>
      <c r="E752" t="s">
        <v>4756</v>
      </c>
      <c r="F752" t="s">
        <v>1367</v>
      </c>
      <c r="G752" t="s">
        <v>1463</v>
      </c>
      <c r="H752" t="s">
        <v>2746</v>
      </c>
      <c r="I752" t="s">
        <v>4760</v>
      </c>
      <c r="J752">
        <v>2370</v>
      </c>
      <c r="K752" s="34" t="s">
        <v>9487</v>
      </c>
      <c r="M752" s="29" t="str">
        <f t="shared" si="55"/>
        <v>YES</v>
      </c>
      <c r="N752" s="9" t="str">
        <f t="shared" si="56"/>
        <v>YES</v>
      </c>
      <c r="O752" s="9">
        <f t="shared" si="57"/>
        <v>0.98537162113860632</v>
      </c>
      <c r="P752" s="9" t="str">
        <f t="shared" si="59"/>
        <v>YES</v>
      </c>
      <c r="Q752" s="9" t="s">
        <v>4658</v>
      </c>
      <c r="R752" s="30" t="s">
        <v>4658</v>
      </c>
      <c r="T752" t="s">
        <v>6020</v>
      </c>
      <c r="U752">
        <v>645</v>
      </c>
      <c r="V752" t="s">
        <v>2746</v>
      </c>
      <c r="W752">
        <v>4</v>
      </c>
      <c r="X752">
        <v>14</v>
      </c>
      <c r="Y752">
        <v>3</v>
      </c>
      <c r="Z752">
        <v>4</v>
      </c>
      <c r="AA752">
        <v>10496262.4331</v>
      </c>
      <c r="AB752">
        <v>15839.118054099999</v>
      </c>
      <c r="AC752">
        <v>630610.09814500005</v>
      </c>
      <c r="AD752">
        <v>924627.60486700002</v>
      </c>
      <c r="AE752" t="s">
        <v>6021</v>
      </c>
      <c r="AF752" t="s">
        <v>2745</v>
      </c>
      <c r="AG752" t="s">
        <v>4723</v>
      </c>
      <c r="AH752" t="str">
        <f t="shared" si="58"/>
        <v>04013645</v>
      </c>
      <c r="AJ752" t="s">
        <v>4723</v>
      </c>
      <c r="AK752" t="s">
        <v>9487</v>
      </c>
      <c r="AL752" t="s">
        <v>6021</v>
      </c>
    </row>
    <row r="753" spans="1:38" x14ac:dyDescent="0.25">
      <c r="A753">
        <v>201460</v>
      </c>
      <c r="B753">
        <v>1.4950490000000001</v>
      </c>
      <c r="C753" t="s">
        <v>3812</v>
      </c>
      <c r="D753" t="s">
        <v>4723</v>
      </c>
      <c r="E753" t="s">
        <v>4756</v>
      </c>
      <c r="F753" t="s">
        <v>2297</v>
      </c>
      <c r="G753" t="s">
        <v>4758</v>
      </c>
      <c r="H753" t="s">
        <v>3813</v>
      </c>
      <c r="I753" t="s">
        <v>4760</v>
      </c>
      <c r="J753">
        <v>4615</v>
      </c>
      <c r="K753" s="34" t="s">
        <v>9488</v>
      </c>
      <c r="M753" s="29" t="str">
        <f t="shared" si="55"/>
        <v>YES</v>
      </c>
      <c r="N753" s="9" t="str">
        <f t="shared" si="56"/>
        <v>YES</v>
      </c>
      <c r="O753" s="9">
        <f t="shared" si="57"/>
        <v>0.99590683574379613</v>
      </c>
      <c r="P753" s="9" t="str">
        <f t="shared" si="59"/>
        <v>YES</v>
      </c>
      <c r="Q753" s="9" t="s">
        <v>4658</v>
      </c>
      <c r="R753" s="30" t="s">
        <v>4658</v>
      </c>
      <c r="T753" t="s">
        <v>6022</v>
      </c>
      <c r="U753">
        <v>646</v>
      </c>
      <c r="V753" t="s">
        <v>3813</v>
      </c>
      <c r="W753">
        <v>1</v>
      </c>
      <c r="X753">
        <v>21</v>
      </c>
      <c r="Y753">
        <v>6</v>
      </c>
      <c r="Z753">
        <v>1</v>
      </c>
      <c r="AA753">
        <v>41850876.553599998</v>
      </c>
      <c r="AB753">
        <v>26658.002944799999</v>
      </c>
      <c r="AC753">
        <v>734952.864864</v>
      </c>
      <c r="AD753">
        <v>815190.36050099996</v>
      </c>
      <c r="AE753" t="s">
        <v>6023</v>
      </c>
      <c r="AF753" t="s">
        <v>3812</v>
      </c>
      <c r="AG753" t="s">
        <v>4723</v>
      </c>
      <c r="AH753" t="str">
        <f t="shared" si="58"/>
        <v>04013646</v>
      </c>
      <c r="AJ753" t="s">
        <v>4723</v>
      </c>
      <c r="AK753" t="s">
        <v>9488</v>
      </c>
      <c r="AL753" t="s">
        <v>6023</v>
      </c>
    </row>
    <row r="754" spans="1:38" x14ac:dyDescent="0.25">
      <c r="A754">
        <v>257983</v>
      </c>
      <c r="B754">
        <v>0.60917399999999999</v>
      </c>
      <c r="C754" t="s">
        <v>2803</v>
      </c>
      <c r="D754" t="s">
        <v>4723</v>
      </c>
      <c r="E754" t="s">
        <v>4756</v>
      </c>
      <c r="F754" t="s">
        <v>1367</v>
      </c>
      <c r="G754" t="s">
        <v>1463</v>
      </c>
      <c r="H754" t="s">
        <v>2804</v>
      </c>
      <c r="I754" t="s">
        <v>4760</v>
      </c>
      <c r="J754">
        <v>5663</v>
      </c>
      <c r="K754" s="34" t="s">
        <v>9489</v>
      </c>
      <c r="M754" s="29" t="str">
        <f t="shared" si="55"/>
        <v>YES</v>
      </c>
      <c r="N754" s="9" t="str">
        <f t="shared" si="56"/>
        <v>YES</v>
      </c>
      <c r="O754" s="9">
        <f t="shared" si="57"/>
        <v>0.99456629599617208</v>
      </c>
      <c r="P754" s="9" t="str">
        <f t="shared" si="59"/>
        <v>YES</v>
      </c>
      <c r="Q754" s="9" t="s">
        <v>4658</v>
      </c>
      <c r="R754" s="30" t="s">
        <v>4658</v>
      </c>
      <c r="T754" t="s">
        <v>6024</v>
      </c>
      <c r="U754">
        <v>647</v>
      </c>
      <c r="V754" t="s">
        <v>2804</v>
      </c>
      <c r="W754">
        <v>3</v>
      </c>
      <c r="X754">
        <v>15</v>
      </c>
      <c r="Y754">
        <v>4</v>
      </c>
      <c r="Z754">
        <v>3</v>
      </c>
      <c r="AA754">
        <v>17075580.089499999</v>
      </c>
      <c r="AB754">
        <v>18241.086345200001</v>
      </c>
      <c r="AC754">
        <v>643572.16115099995</v>
      </c>
      <c r="AD754">
        <v>914297.47610900004</v>
      </c>
      <c r="AE754" t="s">
        <v>6025</v>
      </c>
      <c r="AF754" t="s">
        <v>2803</v>
      </c>
      <c r="AG754" t="s">
        <v>4723</v>
      </c>
      <c r="AH754" t="str">
        <f t="shared" si="58"/>
        <v>04013647</v>
      </c>
      <c r="AJ754" t="s">
        <v>4723</v>
      </c>
      <c r="AK754" t="s">
        <v>9489</v>
      </c>
      <c r="AL754" t="s">
        <v>6025</v>
      </c>
    </row>
    <row r="755" spans="1:38" x14ac:dyDescent="0.25">
      <c r="A755">
        <v>202039</v>
      </c>
      <c r="B755">
        <v>0.35794599999999999</v>
      </c>
      <c r="C755" t="s">
        <v>3002</v>
      </c>
      <c r="D755" t="s">
        <v>4723</v>
      </c>
      <c r="E755" t="s">
        <v>4756</v>
      </c>
      <c r="F755" t="s">
        <v>1367</v>
      </c>
      <c r="G755" t="s">
        <v>1463</v>
      </c>
      <c r="H755" t="s">
        <v>3003</v>
      </c>
      <c r="I755" t="s">
        <v>4760</v>
      </c>
      <c r="J755">
        <v>2526</v>
      </c>
      <c r="K755" s="34" t="s">
        <v>9490</v>
      </c>
      <c r="M755" s="29" t="str">
        <f t="shared" si="55"/>
        <v>YES</v>
      </c>
      <c r="N755" s="9" t="str">
        <f t="shared" si="56"/>
        <v>YES</v>
      </c>
      <c r="O755" s="9">
        <f t="shared" si="57"/>
        <v>1.0093395261662919</v>
      </c>
      <c r="P755" s="9" t="str">
        <f t="shared" si="59"/>
        <v>YES</v>
      </c>
      <c r="Q755" s="9" t="s">
        <v>4658</v>
      </c>
      <c r="R755" s="30" t="s">
        <v>4658</v>
      </c>
      <c r="T755" t="s">
        <v>6026</v>
      </c>
      <c r="U755">
        <v>648</v>
      </c>
      <c r="V755" t="s">
        <v>3003</v>
      </c>
      <c r="W755">
        <v>3</v>
      </c>
      <c r="X755">
        <v>7</v>
      </c>
      <c r="Y755">
        <v>3</v>
      </c>
      <c r="Z755">
        <v>3</v>
      </c>
      <c r="AA755">
        <v>9886625.3700600006</v>
      </c>
      <c r="AB755">
        <v>13709.3093021</v>
      </c>
      <c r="AC755">
        <v>673843.23005200003</v>
      </c>
      <c r="AD755">
        <v>951591.22565599997</v>
      </c>
      <c r="AE755" t="s">
        <v>6027</v>
      </c>
      <c r="AF755" t="s">
        <v>3002</v>
      </c>
      <c r="AG755" t="s">
        <v>4723</v>
      </c>
      <c r="AH755" t="str">
        <f t="shared" si="58"/>
        <v>04013648</v>
      </c>
      <c r="AJ755" t="s">
        <v>4723</v>
      </c>
      <c r="AK755" t="s">
        <v>9490</v>
      </c>
      <c r="AL755" t="s">
        <v>6027</v>
      </c>
    </row>
    <row r="756" spans="1:38" x14ac:dyDescent="0.25">
      <c r="A756">
        <v>1213300</v>
      </c>
      <c r="B756">
        <v>0.62819000000000003</v>
      </c>
      <c r="C756" t="s">
        <v>2729</v>
      </c>
      <c r="D756" t="s">
        <v>4723</v>
      </c>
      <c r="E756" t="s">
        <v>4756</v>
      </c>
      <c r="F756" t="s">
        <v>1367</v>
      </c>
      <c r="G756" t="s">
        <v>1463</v>
      </c>
      <c r="H756" t="s">
        <v>2730</v>
      </c>
      <c r="I756" t="s">
        <v>4760</v>
      </c>
      <c r="J756">
        <v>2583</v>
      </c>
      <c r="K756" s="34" t="s">
        <v>9491</v>
      </c>
      <c r="M756" s="29" t="str">
        <f t="shared" si="55"/>
        <v>YES</v>
      </c>
      <c r="N756" s="9" t="str">
        <f t="shared" si="56"/>
        <v>YES</v>
      </c>
      <c r="O756" s="9">
        <f t="shared" si="57"/>
        <v>1.0022895562517988</v>
      </c>
      <c r="P756" s="9" t="str">
        <f t="shared" si="59"/>
        <v>YES</v>
      </c>
      <c r="Q756" s="9" t="s">
        <v>4658</v>
      </c>
      <c r="R756" s="30" t="s">
        <v>4658</v>
      </c>
      <c r="T756" t="s">
        <v>6028</v>
      </c>
      <c r="U756">
        <v>649</v>
      </c>
      <c r="V756" t="s">
        <v>2730</v>
      </c>
      <c r="W756">
        <v>5</v>
      </c>
      <c r="X756">
        <v>15</v>
      </c>
      <c r="Y756">
        <v>4</v>
      </c>
      <c r="Z756">
        <v>5</v>
      </c>
      <c r="AA756">
        <v>17472926.847100001</v>
      </c>
      <c r="AB756">
        <v>17210.126923799999</v>
      </c>
      <c r="AC756">
        <v>654741.031219</v>
      </c>
      <c r="AD756">
        <v>900632.80702800001</v>
      </c>
      <c r="AE756" t="s">
        <v>6029</v>
      </c>
      <c r="AF756" t="s">
        <v>2729</v>
      </c>
      <c r="AG756" t="s">
        <v>4723</v>
      </c>
      <c r="AH756" t="str">
        <f t="shared" si="58"/>
        <v>04013649</v>
      </c>
      <c r="AJ756" t="s">
        <v>4723</v>
      </c>
      <c r="AK756" t="s">
        <v>9491</v>
      </c>
      <c r="AL756" t="s">
        <v>6029</v>
      </c>
    </row>
    <row r="757" spans="1:38" x14ac:dyDescent="0.25">
      <c r="A757">
        <v>223058</v>
      </c>
      <c r="B757">
        <v>1.337609</v>
      </c>
      <c r="C757" t="s">
        <v>3592</v>
      </c>
      <c r="D757" t="s">
        <v>4723</v>
      </c>
      <c r="E757" t="s">
        <v>4756</v>
      </c>
      <c r="F757" t="s">
        <v>1367</v>
      </c>
      <c r="G757" t="s">
        <v>1463</v>
      </c>
      <c r="H757" t="s">
        <v>3593</v>
      </c>
      <c r="I757" t="s">
        <v>4760</v>
      </c>
      <c r="J757">
        <v>6577</v>
      </c>
      <c r="K757" s="34" t="s">
        <v>9492</v>
      </c>
      <c r="M757" s="29" t="str">
        <f t="shared" si="55"/>
        <v>YES</v>
      </c>
      <c r="N757" s="9" t="str">
        <f t="shared" si="56"/>
        <v>YES</v>
      </c>
      <c r="O757" s="9">
        <f t="shared" si="57"/>
        <v>1.0107067139325052</v>
      </c>
      <c r="P757" s="9" t="str">
        <f t="shared" si="59"/>
        <v>YES</v>
      </c>
      <c r="Q757" s="9" t="s">
        <v>4658</v>
      </c>
      <c r="R757" s="30" t="s">
        <v>4658</v>
      </c>
      <c r="T757" t="s">
        <v>4610</v>
      </c>
      <c r="U757">
        <v>65</v>
      </c>
      <c r="V757" t="s">
        <v>3593</v>
      </c>
      <c r="W757">
        <v>5</v>
      </c>
      <c r="X757">
        <v>16</v>
      </c>
      <c r="Y757">
        <v>4</v>
      </c>
      <c r="Z757">
        <v>5</v>
      </c>
      <c r="AA757">
        <v>36895370.567500003</v>
      </c>
      <c r="AB757">
        <v>34013.974190399997</v>
      </c>
      <c r="AC757">
        <v>648270.79483799997</v>
      </c>
      <c r="AD757">
        <v>872065.02276199998</v>
      </c>
      <c r="AE757" t="s">
        <v>7566</v>
      </c>
      <c r="AF757" t="s">
        <v>3592</v>
      </c>
      <c r="AG757" t="s">
        <v>4723</v>
      </c>
      <c r="AH757" t="str">
        <f t="shared" si="58"/>
        <v>0401365</v>
      </c>
      <c r="AJ757" t="s">
        <v>4723</v>
      </c>
      <c r="AK757" t="s">
        <v>9492</v>
      </c>
      <c r="AL757" t="s">
        <v>7566</v>
      </c>
    </row>
    <row r="758" spans="1:38" x14ac:dyDescent="0.25">
      <c r="A758">
        <v>190247</v>
      </c>
      <c r="B758">
        <v>0.37696800000000003</v>
      </c>
      <c r="C758" t="s">
        <v>2749</v>
      </c>
      <c r="D758" t="s">
        <v>4723</v>
      </c>
      <c r="E758" t="s">
        <v>4756</v>
      </c>
      <c r="F758" t="s">
        <v>1367</v>
      </c>
      <c r="G758" t="s">
        <v>1463</v>
      </c>
      <c r="H758" t="s">
        <v>2750</v>
      </c>
      <c r="I758" t="s">
        <v>4760</v>
      </c>
      <c r="J758">
        <v>2520</v>
      </c>
      <c r="K758" s="34" t="s">
        <v>9493</v>
      </c>
      <c r="M758" s="29" t="str">
        <f t="shared" si="55"/>
        <v>YES</v>
      </c>
      <c r="N758" s="9" t="str">
        <f t="shared" si="56"/>
        <v>YES</v>
      </c>
      <c r="O758" s="9">
        <f t="shared" si="57"/>
        <v>1.0004378200222779</v>
      </c>
      <c r="P758" s="9" t="str">
        <f t="shared" si="59"/>
        <v>YES</v>
      </c>
      <c r="Q758" s="9" t="s">
        <v>4658</v>
      </c>
      <c r="R758" s="30" t="s">
        <v>4658</v>
      </c>
      <c r="T758" t="s">
        <v>6030</v>
      </c>
      <c r="U758">
        <v>650</v>
      </c>
      <c r="V758" t="s">
        <v>2750</v>
      </c>
      <c r="W758">
        <v>4</v>
      </c>
      <c r="X758">
        <v>14</v>
      </c>
      <c r="Y758">
        <v>3</v>
      </c>
      <c r="Z758">
        <v>4</v>
      </c>
      <c r="AA758">
        <v>10504665.5383</v>
      </c>
      <c r="AB758">
        <v>15823.7786371</v>
      </c>
      <c r="AC758">
        <v>634136.55996600003</v>
      </c>
      <c r="AD758">
        <v>925077.86475299997</v>
      </c>
      <c r="AE758" t="s">
        <v>6031</v>
      </c>
      <c r="AF758" t="s">
        <v>2749</v>
      </c>
      <c r="AG758" t="s">
        <v>4723</v>
      </c>
      <c r="AH758" t="str">
        <f t="shared" si="58"/>
        <v>04013650</v>
      </c>
      <c r="AJ758" t="s">
        <v>4723</v>
      </c>
      <c r="AK758" t="s">
        <v>9493</v>
      </c>
      <c r="AL758" t="s">
        <v>6031</v>
      </c>
    </row>
    <row r="759" spans="1:38" x14ac:dyDescent="0.25">
      <c r="A759">
        <v>201502</v>
      </c>
      <c r="B759">
        <v>1.1149640000000001</v>
      </c>
      <c r="C759" t="s">
        <v>6327</v>
      </c>
      <c r="D759" t="s">
        <v>4723</v>
      </c>
      <c r="E759" t="s">
        <v>4756</v>
      </c>
      <c r="F759" t="s">
        <v>1367</v>
      </c>
      <c r="G759" t="s">
        <v>1463</v>
      </c>
      <c r="H759" t="s">
        <v>6328</v>
      </c>
      <c r="I759" t="s">
        <v>4760</v>
      </c>
      <c r="J759">
        <v>4024</v>
      </c>
      <c r="K759" s="34" t="s">
        <v>9494</v>
      </c>
      <c r="M759" s="29" t="str">
        <f t="shared" si="55"/>
        <v>YES</v>
      </c>
      <c r="N759" s="9" t="str">
        <f t="shared" si="56"/>
        <v>YES</v>
      </c>
      <c r="O759" s="9">
        <f t="shared" si="57"/>
        <v>1.0166961818505742</v>
      </c>
      <c r="P759" s="9" t="str">
        <f t="shared" si="59"/>
        <v>YES</v>
      </c>
      <c r="Q759" s="9" t="s">
        <v>4658</v>
      </c>
      <c r="R759" s="30" t="s">
        <v>4658</v>
      </c>
      <c r="T759" t="s">
        <v>6032</v>
      </c>
      <c r="U759">
        <v>651</v>
      </c>
      <c r="V759" t="s">
        <v>6328</v>
      </c>
      <c r="W759">
        <v>3</v>
      </c>
      <c r="X759">
        <v>10</v>
      </c>
      <c r="Y759">
        <v>3</v>
      </c>
      <c r="Z759">
        <v>3</v>
      </c>
      <c r="AA759">
        <v>30572960.6666</v>
      </c>
      <c r="AB759">
        <v>29218.239249999999</v>
      </c>
      <c r="AC759">
        <v>660532.27697899996</v>
      </c>
      <c r="AD759">
        <v>938454.73451600003</v>
      </c>
      <c r="AE759" t="s">
        <v>6033</v>
      </c>
      <c r="AF759" t="s">
        <v>6327</v>
      </c>
      <c r="AG759" t="s">
        <v>4723</v>
      </c>
      <c r="AH759" t="str">
        <f t="shared" si="58"/>
        <v>04013651</v>
      </c>
      <c r="AJ759" t="s">
        <v>4723</v>
      </c>
      <c r="AK759" t="s">
        <v>9494</v>
      </c>
      <c r="AL759" t="s">
        <v>6033</v>
      </c>
    </row>
    <row r="760" spans="1:38" x14ac:dyDescent="0.25">
      <c r="A760">
        <v>1206971</v>
      </c>
      <c r="B760">
        <v>0.49815700000000002</v>
      </c>
      <c r="C760" t="s">
        <v>1491</v>
      </c>
      <c r="D760" t="s">
        <v>4723</v>
      </c>
      <c r="E760" t="s">
        <v>4756</v>
      </c>
      <c r="F760" t="s">
        <v>1367</v>
      </c>
      <c r="G760" t="s">
        <v>1463</v>
      </c>
      <c r="H760" t="s">
        <v>1492</v>
      </c>
      <c r="I760" t="s">
        <v>4760</v>
      </c>
      <c r="J760">
        <v>1396</v>
      </c>
      <c r="K760" s="34" t="s">
        <v>9495</v>
      </c>
      <c r="M760" s="29" t="str">
        <f t="shared" si="55"/>
        <v>YES</v>
      </c>
      <c r="N760" s="9" t="str">
        <f t="shared" si="56"/>
        <v>YES</v>
      </c>
      <c r="O760" s="9">
        <f t="shared" si="57"/>
        <v>0.99986764047546239</v>
      </c>
      <c r="P760" s="9" t="str">
        <f t="shared" si="59"/>
        <v>YES</v>
      </c>
      <c r="Q760" s="9" t="s">
        <v>4658</v>
      </c>
      <c r="R760" s="30" t="s">
        <v>4658</v>
      </c>
      <c r="T760" t="s">
        <v>6034</v>
      </c>
      <c r="U760">
        <v>652</v>
      </c>
      <c r="V760" t="s">
        <v>1492</v>
      </c>
      <c r="W760">
        <v>3</v>
      </c>
      <c r="X760">
        <v>11</v>
      </c>
      <c r="Y760">
        <v>3</v>
      </c>
      <c r="Z760">
        <v>3</v>
      </c>
      <c r="AA760">
        <v>13889658.5374</v>
      </c>
      <c r="AB760">
        <v>16260.351070999999</v>
      </c>
      <c r="AC760">
        <v>683970.091961</v>
      </c>
      <c r="AD760">
        <v>946139.62407400005</v>
      </c>
      <c r="AE760" t="s">
        <v>6035</v>
      </c>
      <c r="AF760" t="s">
        <v>1491</v>
      </c>
      <c r="AG760" t="s">
        <v>4723</v>
      </c>
      <c r="AH760" t="str">
        <f t="shared" si="58"/>
        <v>04013652</v>
      </c>
      <c r="AJ760" t="s">
        <v>4723</v>
      </c>
      <c r="AK760" t="s">
        <v>9495</v>
      </c>
      <c r="AL760" t="s">
        <v>6035</v>
      </c>
    </row>
    <row r="761" spans="1:38" x14ac:dyDescent="0.25">
      <c r="A761">
        <v>1219823</v>
      </c>
      <c r="B761">
        <v>0.69968300000000005</v>
      </c>
      <c r="C761" t="s">
        <v>2427</v>
      </c>
      <c r="D761" t="s">
        <v>4723</v>
      </c>
      <c r="E761" t="s">
        <v>4756</v>
      </c>
      <c r="F761" t="s">
        <v>1367</v>
      </c>
      <c r="G761" t="s">
        <v>2419</v>
      </c>
      <c r="H761" t="s">
        <v>2428</v>
      </c>
      <c r="I761" t="s">
        <v>4760</v>
      </c>
      <c r="J761">
        <v>1613</v>
      </c>
      <c r="K761" s="34" t="s">
        <v>9496</v>
      </c>
      <c r="M761" s="29" t="str">
        <f t="shared" si="55"/>
        <v>YES</v>
      </c>
      <c r="N761" s="9" t="str">
        <f t="shared" si="56"/>
        <v>YES</v>
      </c>
      <c r="O761" s="9">
        <f t="shared" si="57"/>
        <v>1.0009060810868402</v>
      </c>
      <c r="P761" s="9" t="str">
        <f t="shared" si="59"/>
        <v>YES</v>
      </c>
      <c r="Q761" s="9" t="s">
        <v>4658</v>
      </c>
      <c r="R761" s="30" t="s">
        <v>4658</v>
      </c>
      <c r="T761" t="s">
        <v>6036</v>
      </c>
      <c r="U761">
        <v>653</v>
      </c>
      <c r="V761" t="s">
        <v>2428</v>
      </c>
      <c r="W761">
        <v>4</v>
      </c>
      <c r="X761">
        <v>9</v>
      </c>
      <c r="Y761">
        <v>2</v>
      </c>
      <c r="Z761">
        <v>4</v>
      </c>
      <c r="AA761">
        <v>19488384.490600001</v>
      </c>
      <c r="AB761">
        <v>21430.888154600001</v>
      </c>
      <c r="AC761">
        <v>586899.05540199997</v>
      </c>
      <c r="AD761">
        <v>945470.62205799995</v>
      </c>
      <c r="AE761" t="s">
        <v>6037</v>
      </c>
      <c r="AF761" t="s">
        <v>2427</v>
      </c>
      <c r="AG761" t="s">
        <v>4723</v>
      </c>
      <c r="AH761" t="str">
        <f t="shared" si="58"/>
        <v>04013653</v>
      </c>
      <c r="AJ761" t="s">
        <v>4723</v>
      </c>
      <c r="AK761" t="s">
        <v>9496</v>
      </c>
      <c r="AL761" t="s">
        <v>6037</v>
      </c>
    </row>
    <row r="762" spans="1:38" x14ac:dyDescent="0.25">
      <c r="A762">
        <v>1062256</v>
      </c>
      <c r="B762">
        <v>0.51939800000000003</v>
      </c>
      <c r="C762" t="s">
        <v>2231</v>
      </c>
      <c r="D762" t="s">
        <v>4723</v>
      </c>
      <c r="E762" t="s">
        <v>4756</v>
      </c>
      <c r="F762" t="s">
        <v>1367</v>
      </c>
      <c r="G762" t="s">
        <v>1463</v>
      </c>
      <c r="H762" t="s">
        <v>2232</v>
      </c>
      <c r="I762" t="s">
        <v>4760</v>
      </c>
      <c r="J762">
        <v>2363</v>
      </c>
      <c r="K762" s="34" t="s">
        <v>9497</v>
      </c>
      <c r="M762" s="29" t="str">
        <f t="shared" si="55"/>
        <v>YES</v>
      </c>
      <c r="N762" s="9" t="str">
        <f t="shared" si="56"/>
        <v>YES</v>
      </c>
      <c r="O762" s="9">
        <f t="shared" si="57"/>
        <v>1.0006764797466274</v>
      </c>
      <c r="P762" s="9" t="str">
        <f t="shared" si="59"/>
        <v>YES</v>
      </c>
      <c r="Q762" s="9" t="s">
        <v>4658</v>
      </c>
      <c r="R762" s="30" t="s">
        <v>4658</v>
      </c>
      <c r="T762" t="s">
        <v>6038</v>
      </c>
      <c r="U762">
        <v>654</v>
      </c>
      <c r="V762" t="s">
        <v>2232</v>
      </c>
      <c r="W762">
        <v>3</v>
      </c>
      <c r="X762">
        <v>11</v>
      </c>
      <c r="Y762">
        <v>3</v>
      </c>
      <c r="Z762">
        <v>3</v>
      </c>
      <c r="AA762">
        <v>14470196.408399999</v>
      </c>
      <c r="AB762">
        <v>16140.070651399999</v>
      </c>
      <c r="AC762">
        <v>673324.00403299998</v>
      </c>
      <c r="AD762">
        <v>911728.72027100006</v>
      </c>
      <c r="AE762" t="s">
        <v>6039</v>
      </c>
      <c r="AF762" t="s">
        <v>2231</v>
      </c>
      <c r="AG762" t="s">
        <v>4723</v>
      </c>
      <c r="AH762" t="str">
        <f t="shared" si="58"/>
        <v>04013654</v>
      </c>
      <c r="AJ762" t="s">
        <v>4723</v>
      </c>
      <c r="AK762" t="s">
        <v>9497</v>
      </c>
      <c r="AL762" t="s">
        <v>6039</v>
      </c>
    </row>
    <row r="763" spans="1:38" x14ac:dyDescent="0.25">
      <c r="A763">
        <v>238250</v>
      </c>
      <c r="B763">
        <v>0.52222900000000005</v>
      </c>
      <c r="C763" t="s">
        <v>2274</v>
      </c>
      <c r="D763" t="s">
        <v>4723</v>
      </c>
      <c r="E763" t="s">
        <v>4756</v>
      </c>
      <c r="F763" t="s">
        <v>1367</v>
      </c>
      <c r="G763" t="s">
        <v>4758</v>
      </c>
      <c r="H763" t="s">
        <v>2275</v>
      </c>
      <c r="I763" t="s">
        <v>4760</v>
      </c>
      <c r="J763">
        <v>1819</v>
      </c>
      <c r="K763" s="34" t="s">
        <v>9498</v>
      </c>
      <c r="M763" s="29" t="str">
        <f t="shared" si="55"/>
        <v>YES</v>
      </c>
      <c r="N763" s="9" t="str">
        <f t="shared" si="56"/>
        <v>YES</v>
      </c>
      <c r="O763" s="9">
        <f t="shared" si="57"/>
        <v>1.0142572709560911</v>
      </c>
      <c r="P763" s="9" t="str">
        <f t="shared" si="59"/>
        <v>YES</v>
      </c>
      <c r="Q763" s="9" t="s">
        <v>4658</v>
      </c>
      <c r="R763" s="30" t="s">
        <v>4658</v>
      </c>
      <c r="T763" t="s">
        <v>6040</v>
      </c>
      <c r="U763">
        <v>655</v>
      </c>
      <c r="V763" t="s">
        <v>2275</v>
      </c>
      <c r="W763">
        <v>3</v>
      </c>
      <c r="X763">
        <v>11</v>
      </c>
      <c r="Y763">
        <v>3</v>
      </c>
      <c r="Z763">
        <v>3</v>
      </c>
      <c r="AA763">
        <v>14354256.430299999</v>
      </c>
      <c r="AB763">
        <v>16019.391521199999</v>
      </c>
      <c r="AC763">
        <v>677402.38727199996</v>
      </c>
      <c r="AD763">
        <v>915711.72608399997</v>
      </c>
      <c r="AE763" t="s">
        <v>6041</v>
      </c>
      <c r="AF763" t="s">
        <v>2274</v>
      </c>
      <c r="AG763" t="s">
        <v>4723</v>
      </c>
      <c r="AH763" t="str">
        <f t="shared" si="58"/>
        <v>04013655</v>
      </c>
      <c r="AJ763" t="s">
        <v>4723</v>
      </c>
      <c r="AK763" t="s">
        <v>9498</v>
      </c>
      <c r="AL763" t="s">
        <v>6041</v>
      </c>
    </row>
    <row r="764" spans="1:38" x14ac:dyDescent="0.25">
      <c r="A764">
        <v>238679</v>
      </c>
      <c r="B764">
        <v>2.0555119999999998</v>
      </c>
      <c r="C764" t="s">
        <v>3735</v>
      </c>
      <c r="D764" t="s">
        <v>4723</v>
      </c>
      <c r="E764" t="s">
        <v>4756</v>
      </c>
      <c r="F764" t="s">
        <v>1367</v>
      </c>
      <c r="G764" t="s">
        <v>4758</v>
      </c>
      <c r="H764" t="s">
        <v>3736</v>
      </c>
      <c r="I764" t="s">
        <v>4760</v>
      </c>
      <c r="J764">
        <v>4513</v>
      </c>
      <c r="K764" s="34" t="s">
        <v>9499</v>
      </c>
      <c r="M764" s="29" t="str">
        <f t="shared" si="55"/>
        <v>YES</v>
      </c>
      <c r="N764" s="9" t="str">
        <f t="shared" si="56"/>
        <v>YES</v>
      </c>
      <c r="O764" s="9">
        <f t="shared" si="57"/>
        <v>1.0013472847987765</v>
      </c>
      <c r="P764" s="9" t="str">
        <f t="shared" si="59"/>
        <v>YES</v>
      </c>
      <c r="Q764" s="9" t="s">
        <v>4658</v>
      </c>
      <c r="R764" s="30" t="s">
        <v>4658</v>
      </c>
      <c r="T764" t="s">
        <v>6042</v>
      </c>
      <c r="U764">
        <v>656</v>
      </c>
      <c r="V764" t="s">
        <v>3736</v>
      </c>
      <c r="W764">
        <v>2</v>
      </c>
      <c r="X764">
        <v>22</v>
      </c>
      <c r="Y764">
        <v>6</v>
      </c>
      <c r="Z764">
        <v>2</v>
      </c>
      <c r="AA764">
        <v>57227284.290600002</v>
      </c>
      <c r="AB764">
        <v>33196.646581000001</v>
      </c>
      <c r="AC764">
        <v>799831.62063100003</v>
      </c>
      <c r="AD764">
        <v>870691.17382699996</v>
      </c>
      <c r="AE764" t="s">
        <v>6043</v>
      </c>
      <c r="AF764" t="s">
        <v>3735</v>
      </c>
      <c r="AG764" t="s">
        <v>4723</v>
      </c>
      <c r="AH764" t="str">
        <f t="shared" si="58"/>
        <v>04013656</v>
      </c>
      <c r="AJ764" t="s">
        <v>4723</v>
      </c>
      <c r="AK764" t="s">
        <v>9499</v>
      </c>
      <c r="AL764" t="s">
        <v>6043</v>
      </c>
    </row>
    <row r="765" spans="1:38" x14ac:dyDescent="0.25">
      <c r="A765">
        <v>347538</v>
      </c>
      <c r="B765">
        <v>0.50304700000000002</v>
      </c>
      <c r="C765" t="s">
        <v>2084</v>
      </c>
      <c r="D765" t="s">
        <v>4723</v>
      </c>
      <c r="E765" t="s">
        <v>4756</v>
      </c>
      <c r="F765" t="s">
        <v>1367</v>
      </c>
      <c r="G765" t="s">
        <v>1463</v>
      </c>
      <c r="H765" t="s">
        <v>2085</v>
      </c>
      <c r="I765" t="s">
        <v>4760</v>
      </c>
      <c r="J765">
        <v>3801</v>
      </c>
      <c r="K765" s="34" t="s">
        <v>9500</v>
      </c>
      <c r="M765" s="29" t="str">
        <f t="shared" si="55"/>
        <v>YES</v>
      </c>
      <c r="N765" s="9" t="str">
        <f t="shared" si="56"/>
        <v>YES</v>
      </c>
      <c r="O765" s="9">
        <f t="shared" si="57"/>
        <v>1.0007050224624883</v>
      </c>
      <c r="P765" s="9" t="str">
        <f t="shared" si="59"/>
        <v>YES</v>
      </c>
      <c r="Q765" s="9" t="s">
        <v>4658</v>
      </c>
      <c r="R765" s="30" t="s">
        <v>4658</v>
      </c>
      <c r="T765" t="s">
        <v>6044</v>
      </c>
      <c r="U765">
        <v>657</v>
      </c>
      <c r="V765" t="s">
        <v>2085</v>
      </c>
      <c r="W765">
        <v>5</v>
      </c>
      <c r="X765">
        <v>14</v>
      </c>
      <c r="Y765">
        <v>3</v>
      </c>
      <c r="Z765">
        <v>5</v>
      </c>
      <c r="AA765">
        <v>14014265.1131</v>
      </c>
      <c r="AB765">
        <v>15887.8222544</v>
      </c>
      <c r="AC765">
        <v>635010.92501699994</v>
      </c>
      <c r="AD765">
        <v>920889.50299800001</v>
      </c>
      <c r="AE765" t="s">
        <v>6045</v>
      </c>
      <c r="AF765" t="s">
        <v>2084</v>
      </c>
      <c r="AG765" t="s">
        <v>4723</v>
      </c>
      <c r="AH765" t="str">
        <f t="shared" si="58"/>
        <v>04013657</v>
      </c>
      <c r="AJ765" t="s">
        <v>4723</v>
      </c>
      <c r="AK765" t="s">
        <v>9500</v>
      </c>
      <c r="AL765" t="s">
        <v>6045</v>
      </c>
    </row>
    <row r="766" spans="1:38" x14ac:dyDescent="0.25">
      <c r="A766">
        <v>207462</v>
      </c>
      <c r="B766">
        <v>7.5490919999999999</v>
      </c>
      <c r="C766" t="s">
        <v>3503</v>
      </c>
      <c r="D766" t="s">
        <v>4723</v>
      </c>
      <c r="E766" t="s">
        <v>4756</v>
      </c>
      <c r="F766" t="s">
        <v>1367</v>
      </c>
      <c r="G766" t="s">
        <v>4758</v>
      </c>
      <c r="H766" t="s">
        <v>3504</v>
      </c>
      <c r="I766" t="s">
        <v>4760</v>
      </c>
      <c r="J766">
        <v>14102</v>
      </c>
      <c r="K766" s="34" t="s">
        <v>9501</v>
      </c>
      <c r="M766" s="29" t="str">
        <f t="shared" si="55"/>
        <v>YES</v>
      </c>
      <c r="N766" s="9" t="str">
        <f t="shared" si="56"/>
        <v>NO</v>
      </c>
      <c r="O766" s="9">
        <f t="shared" si="57"/>
        <v>0.95227041076085495</v>
      </c>
      <c r="P766" s="9" t="str">
        <f t="shared" si="59"/>
        <v>NO</v>
      </c>
      <c r="Q766" s="9" t="s">
        <v>4658</v>
      </c>
      <c r="R766" s="30" t="s">
        <v>4658</v>
      </c>
      <c r="T766" t="s">
        <v>6046</v>
      </c>
      <c r="U766">
        <v>658</v>
      </c>
      <c r="V766" t="s">
        <v>6047</v>
      </c>
      <c r="W766">
        <v>5</v>
      </c>
      <c r="X766">
        <v>23</v>
      </c>
      <c r="Y766">
        <v>7</v>
      </c>
      <c r="Z766">
        <v>5</v>
      </c>
      <c r="AA766">
        <v>221005088.507</v>
      </c>
      <c r="AB766">
        <v>60368.159472300002</v>
      </c>
      <c r="AC766">
        <v>594126.60696899996</v>
      </c>
      <c r="AD766">
        <v>874012.60668600001</v>
      </c>
      <c r="AE766" t="s">
        <v>6048</v>
      </c>
      <c r="AF766" t="s">
        <v>3503</v>
      </c>
      <c r="AG766" t="s">
        <v>4723</v>
      </c>
      <c r="AH766" t="str">
        <f t="shared" si="58"/>
        <v>04013658</v>
      </c>
      <c r="AJ766" t="s">
        <v>4723</v>
      </c>
      <c r="AK766" t="s">
        <v>9501</v>
      </c>
      <c r="AL766" t="s">
        <v>6048</v>
      </c>
    </row>
    <row r="767" spans="1:38" x14ac:dyDescent="0.25">
      <c r="A767">
        <v>105686</v>
      </c>
      <c r="B767">
        <v>1.24688</v>
      </c>
      <c r="C767" t="s">
        <v>2541</v>
      </c>
      <c r="D767" t="s">
        <v>4723</v>
      </c>
      <c r="E767" t="s">
        <v>4756</v>
      </c>
      <c r="F767" t="s">
        <v>1367</v>
      </c>
      <c r="G767" t="s">
        <v>4758</v>
      </c>
      <c r="H767" t="s">
        <v>2542</v>
      </c>
      <c r="I767" t="s">
        <v>4760</v>
      </c>
      <c r="J767">
        <v>3922</v>
      </c>
      <c r="K767" s="34" t="s">
        <v>9502</v>
      </c>
      <c r="M767" s="29" t="str">
        <f t="shared" si="55"/>
        <v>YES</v>
      </c>
      <c r="N767" s="9" t="str">
        <f t="shared" si="56"/>
        <v>YES</v>
      </c>
      <c r="O767" s="9">
        <f t="shared" si="57"/>
        <v>0.99090117868782412</v>
      </c>
      <c r="P767" s="9" t="str">
        <f t="shared" si="59"/>
        <v>YES</v>
      </c>
      <c r="Q767" s="9" t="s">
        <v>4658</v>
      </c>
      <c r="R767" s="30" t="s">
        <v>4658</v>
      </c>
      <c r="T767" t="s">
        <v>6049</v>
      </c>
      <c r="U767">
        <v>659</v>
      </c>
      <c r="V767" t="s">
        <v>2542</v>
      </c>
      <c r="W767">
        <v>4</v>
      </c>
      <c r="X767">
        <v>9</v>
      </c>
      <c r="Y767">
        <v>2</v>
      </c>
      <c r="Z767">
        <v>4</v>
      </c>
      <c r="AA767">
        <v>35080207.935599998</v>
      </c>
      <c r="AB767">
        <v>23964.810083600001</v>
      </c>
      <c r="AC767">
        <v>583016.79551700002</v>
      </c>
      <c r="AD767">
        <v>936137.90861399996</v>
      </c>
      <c r="AE767" t="s">
        <v>6050</v>
      </c>
      <c r="AF767" t="s">
        <v>2541</v>
      </c>
      <c r="AG767" t="s">
        <v>4723</v>
      </c>
      <c r="AH767" t="str">
        <f t="shared" si="58"/>
        <v>04013659</v>
      </c>
      <c r="AJ767" t="s">
        <v>4723</v>
      </c>
      <c r="AK767" t="s">
        <v>9502</v>
      </c>
      <c r="AL767" t="s">
        <v>6050</v>
      </c>
    </row>
    <row r="768" spans="1:38" x14ac:dyDescent="0.25">
      <c r="A768">
        <v>1054433</v>
      </c>
      <c r="B768">
        <v>3.8635250000000001</v>
      </c>
      <c r="C768" t="s">
        <v>2921</v>
      </c>
      <c r="D768" t="s">
        <v>4723</v>
      </c>
      <c r="E768" t="s">
        <v>4756</v>
      </c>
      <c r="F768" t="s">
        <v>1367</v>
      </c>
      <c r="G768" t="s">
        <v>1368</v>
      </c>
      <c r="H768" t="s">
        <v>2922</v>
      </c>
      <c r="I768" t="s">
        <v>4760</v>
      </c>
      <c r="J768">
        <v>4594</v>
      </c>
      <c r="K768" s="34" t="s">
        <v>9503</v>
      </c>
      <c r="M768" s="29" t="str">
        <f t="shared" si="55"/>
        <v>YES</v>
      </c>
      <c r="N768" s="9" t="str">
        <f t="shared" si="56"/>
        <v>YES</v>
      </c>
      <c r="O768" s="9">
        <f t="shared" si="57"/>
        <v>0.99281076718016426</v>
      </c>
      <c r="P768" s="9" t="str">
        <f t="shared" si="59"/>
        <v>YES</v>
      </c>
      <c r="Q768" s="9" t="s">
        <v>4658</v>
      </c>
      <c r="R768" s="30" t="s">
        <v>4658</v>
      </c>
      <c r="T768" t="s">
        <v>7567</v>
      </c>
      <c r="U768">
        <v>66</v>
      </c>
      <c r="V768" t="s">
        <v>2922</v>
      </c>
      <c r="W768">
        <v>2</v>
      </c>
      <c r="X768">
        <v>7</v>
      </c>
      <c r="Y768">
        <v>5</v>
      </c>
      <c r="Z768">
        <v>2</v>
      </c>
      <c r="AA768">
        <v>108488846.939</v>
      </c>
      <c r="AB768">
        <v>41664.315144699998</v>
      </c>
      <c r="AC768">
        <v>702606.632308</v>
      </c>
      <c r="AD768">
        <v>986841.49568699999</v>
      </c>
      <c r="AE768" t="s">
        <v>7568</v>
      </c>
      <c r="AF768" t="s">
        <v>2921</v>
      </c>
      <c r="AG768" t="s">
        <v>4723</v>
      </c>
      <c r="AH768" t="str">
        <f t="shared" si="58"/>
        <v>0401366</v>
      </c>
      <c r="AJ768" t="s">
        <v>4723</v>
      </c>
      <c r="AK768" t="s">
        <v>9503</v>
      </c>
      <c r="AL768" t="s">
        <v>7568</v>
      </c>
    </row>
    <row r="769" spans="1:38" x14ac:dyDescent="0.25">
      <c r="A769">
        <v>1274941</v>
      </c>
      <c r="B769">
        <v>5.2755000000000001</v>
      </c>
      <c r="C769" t="s">
        <v>3566</v>
      </c>
      <c r="D769" t="s">
        <v>4723</v>
      </c>
      <c r="E769" t="s">
        <v>4756</v>
      </c>
      <c r="F769" t="s">
        <v>1367</v>
      </c>
      <c r="G769" t="s">
        <v>4758</v>
      </c>
      <c r="H769" t="s">
        <v>3567</v>
      </c>
      <c r="I769" t="s">
        <v>4760</v>
      </c>
      <c r="J769">
        <v>2768</v>
      </c>
      <c r="K769" s="34" t="s">
        <v>9504</v>
      </c>
      <c r="M769" s="29" t="str">
        <f t="shared" si="55"/>
        <v>YES</v>
      </c>
      <c r="N769" s="9" t="str">
        <f t="shared" si="56"/>
        <v>YES</v>
      </c>
      <c r="O769" s="9">
        <f t="shared" si="57"/>
        <v>0.99162070252025503</v>
      </c>
      <c r="P769" s="9" t="str">
        <f t="shared" si="59"/>
        <v>YES</v>
      </c>
      <c r="Q769" s="9" t="s">
        <v>4658</v>
      </c>
      <c r="R769" s="30" t="s">
        <v>4658</v>
      </c>
      <c r="T769" t="s">
        <v>6051</v>
      </c>
      <c r="U769">
        <v>660</v>
      </c>
      <c r="V769" t="s">
        <v>3567</v>
      </c>
      <c r="W769">
        <v>5</v>
      </c>
      <c r="X769">
        <v>16</v>
      </c>
      <c r="Y769">
        <v>4</v>
      </c>
      <c r="Z769">
        <v>5</v>
      </c>
      <c r="AA769">
        <v>148315277.02700001</v>
      </c>
      <c r="AB769">
        <v>56401.855086099997</v>
      </c>
      <c r="AC769">
        <v>633188.87302699999</v>
      </c>
      <c r="AD769">
        <v>857891.76093999995</v>
      </c>
      <c r="AE769" t="s">
        <v>6052</v>
      </c>
      <c r="AF769" t="s">
        <v>3566</v>
      </c>
      <c r="AG769" t="s">
        <v>4723</v>
      </c>
      <c r="AH769" t="str">
        <f t="shared" si="58"/>
        <v>04013660</v>
      </c>
      <c r="AJ769" t="s">
        <v>4723</v>
      </c>
      <c r="AK769" t="s">
        <v>9504</v>
      </c>
      <c r="AL769" t="s">
        <v>6052</v>
      </c>
    </row>
    <row r="770" spans="1:38" x14ac:dyDescent="0.25">
      <c r="A770">
        <v>189971</v>
      </c>
      <c r="B770">
        <v>0.35332999999999998</v>
      </c>
      <c r="C770" t="s">
        <v>3906</v>
      </c>
      <c r="D770" t="s">
        <v>4723</v>
      </c>
      <c r="E770" t="s">
        <v>4756</v>
      </c>
      <c r="F770" t="s">
        <v>1367</v>
      </c>
      <c r="G770" t="s">
        <v>1463</v>
      </c>
      <c r="H770" t="s">
        <v>3907</v>
      </c>
      <c r="I770" t="s">
        <v>4760</v>
      </c>
      <c r="J770">
        <v>2522</v>
      </c>
      <c r="K770" s="34" t="s">
        <v>9505</v>
      </c>
      <c r="M770" s="29" t="str">
        <f t="shared" si="55"/>
        <v>YES</v>
      </c>
      <c r="N770" s="9" t="str">
        <f t="shared" si="56"/>
        <v>YES</v>
      </c>
      <c r="O770" s="9">
        <f t="shared" si="57"/>
        <v>0.98876447287269775</v>
      </c>
      <c r="P770" s="9" t="str">
        <f t="shared" si="59"/>
        <v>YES</v>
      </c>
      <c r="Q770" s="9" t="s">
        <v>4658</v>
      </c>
      <c r="R770" s="30" t="s">
        <v>4658</v>
      </c>
      <c r="T770" t="s">
        <v>6053</v>
      </c>
      <c r="U770">
        <v>661</v>
      </c>
      <c r="V770" t="s">
        <v>3907</v>
      </c>
      <c r="W770">
        <v>1</v>
      </c>
      <c r="X770">
        <v>20</v>
      </c>
      <c r="Y770">
        <v>5</v>
      </c>
      <c r="Z770">
        <v>1</v>
      </c>
      <c r="AA770">
        <v>9962205.7044399995</v>
      </c>
      <c r="AB770">
        <v>15707.459114499999</v>
      </c>
      <c r="AC770">
        <v>680695.07363</v>
      </c>
      <c r="AD770">
        <v>847422.96515399998</v>
      </c>
      <c r="AE770" t="s">
        <v>6054</v>
      </c>
      <c r="AF770" t="s">
        <v>3906</v>
      </c>
      <c r="AG770" t="s">
        <v>4723</v>
      </c>
      <c r="AH770" t="str">
        <f t="shared" si="58"/>
        <v>04013661</v>
      </c>
      <c r="AJ770" t="s">
        <v>4723</v>
      </c>
      <c r="AK770" t="s">
        <v>9505</v>
      </c>
      <c r="AL770" t="s">
        <v>6054</v>
      </c>
    </row>
    <row r="771" spans="1:38" x14ac:dyDescent="0.25">
      <c r="A771">
        <v>215860</v>
      </c>
      <c r="B771">
        <v>0.49754100000000001</v>
      </c>
      <c r="C771" t="s">
        <v>2976</v>
      </c>
      <c r="D771" t="s">
        <v>4723</v>
      </c>
      <c r="E771" t="s">
        <v>4756</v>
      </c>
      <c r="F771" t="s">
        <v>1367</v>
      </c>
      <c r="G771" t="s">
        <v>1463</v>
      </c>
      <c r="H771" t="s">
        <v>2977</v>
      </c>
      <c r="I771" t="s">
        <v>4760</v>
      </c>
      <c r="J771">
        <v>1560</v>
      </c>
      <c r="K771" s="34" t="s">
        <v>9506</v>
      </c>
      <c r="M771" s="29" t="str">
        <f t="shared" ref="M771:M834" si="60">IF(C771=AH771,"YES","NO")</f>
        <v>YES</v>
      </c>
      <c r="N771" s="9" t="str">
        <f t="shared" ref="N771:N834" si="61">IF(H771=V771,"YES","NO")</f>
        <v>YES</v>
      </c>
      <c r="O771" s="9">
        <f t="shared" ref="O771:O834" si="62">(B771*(5280*5280))/AA771</f>
        <v>0.98042794108275721</v>
      </c>
      <c r="P771" s="9" t="str">
        <f t="shared" si="59"/>
        <v>YES</v>
      </c>
      <c r="Q771" s="9" t="s">
        <v>4658</v>
      </c>
      <c r="R771" s="30" t="s">
        <v>4658</v>
      </c>
      <c r="T771" t="s">
        <v>6055</v>
      </c>
      <c r="U771">
        <v>662</v>
      </c>
      <c r="V771" t="s">
        <v>2977</v>
      </c>
      <c r="W771">
        <v>3</v>
      </c>
      <c r="X771">
        <v>11</v>
      </c>
      <c r="Y771">
        <v>3</v>
      </c>
      <c r="Z771">
        <v>3</v>
      </c>
      <c r="AA771">
        <v>14147543.570699999</v>
      </c>
      <c r="AB771">
        <v>15673.0703552</v>
      </c>
      <c r="AC771">
        <v>668746.80308999994</v>
      </c>
      <c r="AD771">
        <v>937903.54041200003</v>
      </c>
      <c r="AE771" t="s">
        <v>6056</v>
      </c>
      <c r="AF771" t="s">
        <v>2976</v>
      </c>
      <c r="AG771" t="s">
        <v>4723</v>
      </c>
      <c r="AH771" t="str">
        <f t="shared" ref="AH771:AH834" si="63">CONCATENATE(AG771,U771)</f>
        <v>04013662</v>
      </c>
      <c r="AJ771" t="s">
        <v>4723</v>
      </c>
      <c r="AK771" t="s">
        <v>9506</v>
      </c>
      <c r="AL771" t="s">
        <v>6056</v>
      </c>
    </row>
    <row r="772" spans="1:38" x14ac:dyDescent="0.25">
      <c r="A772">
        <v>1213046</v>
      </c>
      <c r="B772">
        <v>0.49419800000000003</v>
      </c>
      <c r="C772" t="s">
        <v>3020</v>
      </c>
      <c r="D772" t="s">
        <v>4723</v>
      </c>
      <c r="E772" t="s">
        <v>4756</v>
      </c>
      <c r="F772" t="s">
        <v>1367</v>
      </c>
      <c r="G772" t="s">
        <v>1463</v>
      </c>
      <c r="H772" t="s">
        <v>3021</v>
      </c>
      <c r="I772" t="s">
        <v>4760</v>
      </c>
      <c r="J772">
        <v>2520</v>
      </c>
      <c r="K772" s="34" t="s">
        <v>9507</v>
      </c>
      <c r="M772" s="29" t="str">
        <f t="shared" si="60"/>
        <v>YES</v>
      </c>
      <c r="N772" s="9" t="str">
        <f t="shared" si="61"/>
        <v>YES</v>
      </c>
      <c r="O772" s="9">
        <f t="shared" si="62"/>
        <v>1.0008626983453566</v>
      </c>
      <c r="P772" s="9" t="str">
        <f t="shared" ref="P772:P835" si="64">IF(O772&gt;0.970001,IF(O772&lt;1.02999,"YES","NO"),"NO")</f>
        <v>YES</v>
      </c>
      <c r="Q772" s="9" t="s">
        <v>4658</v>
      </c>
      <c r="R772" s="30" t="s">
        <v>4658</v>
      </c>
      <c r="T772" t="s">
        <v>6057</v>
      </c>
      <c r="U772">
        <v>663</v>
      </c>
      <c r="V772" t="s">
        <v>3021</v>
      </c>
      <c r="W772">
        <v>3</v>
      </c>
      <c r="X772">
        <v>6</v>
      </c>
      <c r="Y772">
        <v>3</v>
      </c>
      <c r="Z772">
        <v>3</v>
      </c>
      <c r="AA772">
        <v>13765573.985300001</v>
      </c>
      <c r="AB772">
        <v>15768.1352888</v>
      </c>
      <c r="AC772">
        <v>657273.27936299995</v>
      </c>
      <c r="AD772">
        <v>969814.45492499997</v>
      </c>
      <c r="AE772" t="s">
        <v>6058</v>
      </c>
      <c r="AF772" t="s">
        <v>3020</v>
      </c>
      <c r="AG772" t="s">
        <v>4723</v>
      </c>
      <c r="AH772" t="str">
        <f t="shared" si="63"/>
        <v>04013663</v>
      </c>
      <c r="AJ772" t="s">
        <v>4723</v>
      </c>
      <c r="AK772" t="s">
        <v>9507</v>
      </c>
      <c r="AL772" t="s">
        <v>6058</v>
      </c>
    </row>
    <row r="773" spans="1:38" x14ac:dyDescent="0.25">
      <c r="A773">
        <v>1213484</v>
      </c>
      <c r="B773">
        <v>0.23199400000000001</v>
      </c>
      <c r="C773" t="s">
        <v>2266</v>
      </c>
      <c r="D773" t="s">
        <v>4723</v>
      </c>
      <c r="E773" t="s">
        <v>4756</v>
      </c>
      <c r="F773" t="s">
        <v>1367</v>
      </c>
      <c r="G773" t="s">
        <v>4758</v>
      </c>
      <c r="H773" t="s">
        <v>2267</v>
      </c>
      <c r="I773" t="s">
        <v>4760</v>
      </c>
      <c r="J773">
        <v>1268</v>
      </c>
      <c r="K773" s="34" t="s">
        <v>9508</v>
      </c>
      <c r="M773" s="29" t="str">
        <f t="shared" si="60"/>
        <v>YES</v>
      </c>
      <c r="N773" s="9" t="str">
        <f t="shared" si="61"/>
        <v>YES</v>
      </c>
      <c r="O773" s="9">
        <f t="shared" si="62"/>
        <v>1.0094464034225659</v>
      </c>
      <c r="P773" s="9" t="str">
        <f t="shared" si="64"/>
        <v>YES</v>
      </c>
      <c r="Q773" s="9" t="s">
        <v>4658</v>
      </c>
      <c r="R773" s="30" t="s">
        <v>4658</v>
      </c>
      <c r="T773" t="s">
        <v>6059</v>
      </c>
      <c r="U773">
        <v>664</v>
      </c>
      <c r="V773" t="s">
        <v>2267</v>
      </c>
      <c r="W773">
        <v>3</v>
      </c>
      <c r="X773">
        <v>17</v>
      </c>
      <c r="Y773">
        <v>5</v>
      </c>
      <c r="Z773">
        <v>3</v>
      </c>
      <c r="AA773">
        <v>6407097.5018300004</v>
      </c>
      <c r="AB773">
        <v>13795.123396700001</v>
      </c>
      <c r="AC773">
        <v>690572.19214399997</v>
      </c>
      <c r="AD773">
        <v>903363.33903599996</v>
      </c>
      <c r="AE773" t="s">
        <v>6060</v>
      </c>
      <c r="AF773" t="s">
        <v>2266</v>
      </c>
      <c r="AG773" t="s">
        <v>4723</v>
      </c>
      <c r="AH773" t="str">
        <f t="shared" si="63"/>
        <v>04013664</v>
      </c>
      <c r="AJ773" t="s">
        <v>4723</v>
      </c>
      <c r="AK773" t="s">
        <v>9508</v>
      </c>
      <c r="AL773" t="s">
        <v>6060</v>
      </c>
    </row>
    <row r="774" spans="1:38" x14ac:dyDescent="0.25">
      <c r="A774">
        <v>238597</v>
      </c>
      <c r="B774">
        <v>1.2279869999999999</v>
      </c>
      <c r="C774" t="s">
        <v>1499</v>
      </c>
      <c r="D774" t="s">
        <v>4723</v>
      </c>
      <c r="E774" t="s">
        <v>4756</v>
      </c>
      <c r="F774" t="s">
        <v>1367</v>
      </c>
      <c r="G774" t="s">
        <v>4758</v>
      </c>
      <c r="H774" t="s">
        <v>1500</v>
      </c>
      <c r="I774" t="s">
        <v>4760</v>
      </c>
      <c r="J774">
        <v>1782</v>
      </c>
      <c r="K774" s="34" t="s">
        <v>9509</v>
      </c>
      <c r="M774" s="29" t="str">
        <f t="shared" si="60"/>
        <v>YES</v>
      </c>
      <c r="N774" s="9" t="str">
        <f t="shared" si="61"/>
        <v>YES</v>
      </c>
      <c r="O774" s="9">
        <f t="shared" si="62"/>
        <v>1.0045112464576391</v>
      </c>
      <c r="P774" s="9" t="str">
        <f t="shared" si="64"/>
        <v>YES</v>
      </c>
      <c r="Q774" s="9" t="s">
        <v>4658</v>
      </c>
      <c r="R774" s="30" t="s">
        <v>4658</v>
      </c>
      <c r="T774" t="s">
        <v>6061</v>
      </c>
      <c r="U774">
        <v>665</v>
      </c>
      <c r="V774" t="s">
        <v>1500</v>
      </c>
      <c r="W774">
        <v>3</v>
      </c>
      <c r="X774">
        <v>11</v>
      </c>
      <c r="Y774">
        <v>3</v>
      </c>
      <c r="Z774">
        <v>3</v>
      </c>
      <c r="AA774">
        <v>34080566.943899997</v>
      </c>
      <c r="AB774">
        <v>26258.637236300001</v>
      </c>
      <c r="AC774">
        <v>688958.91913099994</v>
      </c>
      <c r="AD774">
        <v>940240.69992599997</v>
      </c>
      <c r="AE774" t="s">
        <v>6062</v>
      </c>
      <c r="AF774" t="s">
        <v>1499</v>
      </c>
      <c r="AG774" t="s">
        <v>4723</v>
      </c>
      <c r="AH774" t="str">
        <f t="shared" si="63"/>
        <v>04013665</v>
      </c>
      <c r="AJ774" t="s">
        <v>4723</v>
      </c>
      <c r="AK774" t="s">
        <v>9509</v>
      </c>
      <c r="AL774" t="s">
        <v>6062</v>
      </c>
    </row>
    <row r="775" spans="1:38" x14ac:dyDescent="0.25">
      <c r="A775">
        <v>1219901</v>
      </c>
      <c r="B775">
        <v>0.48580600000000002</v>
      </c>
      <c r="C775" t="s">
        <v>2122</v>
      </c>
      <c r="D775" t="s">
        <v>4723</v>
      </c>
      <c r="E775" t="s">
        <v>4756</v>
      </c>
      <c r="F775" t="s">
        <v>1367</v>
      </c>
      <c r="G775" t="s">
        <v>1463</v>
      </c>
      <c r="H775" t="s">
        <v>2123</v>
      </c>
      <c r="I775" t="s">
        <v>4760</v>
      </c>
      <c r="J775">
        <v>3313</v>
      </c>
      <c r="K775" s="34" t="s">
        <v>9510</v>
      </c>
      <c r="M775" s="29" t="str">
        <f t="shared" si="60"/>
        <v>YES</v>
      </c>
      <c r="N775" s="9" t="str">
        <f t="shared" si="61"/>
        <v>YES</v>
      </c>
      <c r="O775" s="9">
        <f t="shared" si="62"/>
        <v>1.0041712686137356</v>
      </c>
      <c r="P775" s="9" t="str">
        <f t="shared" si="64"/>
        <v>YES</v>
      </c>
      <c r="Q775" s="9" t="s">
        <v>4658</v>
      </c>
      <c r="R775" s="30" t="s">
        <v>4658</v>
      </c>
      <c r="T775" t="s">
        <v>6063</v>
      </c>
      <c r="U775">
        <v>666</v>
      </c>
      <c r="V775" t="s">
        <v>2123</v>
      </c>
      <c r="W775">
        <v>3</v>
      </c>
      <c r="X775">
        <v>11</v>
      </c>
      <c r="Y775">
        <v>3</v>
      </c>
      <c r="Z775">
        <v>3</v>
      </c>
      <c r="AA775">
        <v>13487235.1099</v>
      </c>
      <c r="AB775">
        <v>15664.8110629</v>
      </c>
      <c r="AC775">
        <v>645539.043359</v>
      </c>
      <c r="AD775">
        <v>926158.24071499996</v>
      </c>
      <c r="AE775" t="s">
        <v>6064</v>
      </c>
      <c r="AF775" t="s">
        <v>2122</v>
      </c>
      <c r="AG775" t="s">
        <v>4723</v>
      </c>
      <c r="AH775" t="str">
        <f t="shared" si="63"/>
        <v>04013666</v>
      </c>
      <c r="AJ775" t="s">
        <v>4723</v>
      </c>
      <c r="AK775" t="s">
        <v>9510</v>
      </c>
      <c r="AL775" t="s">
        <v>6064</v>
      </c>
    </row>
    <row r="776" spans="1:38" x14ac:dyDescent="0.25">
      <c r="A776">
        <v>207829</v>
      </c>
      <c r="B776">
        <v>0.36782100000000001</v>
      </c>
      <c r="C776" t="s">
        <v>6319</v>
      </c>
      <c r="D776" t="s">
        <v>4723</v>
      </c>
      <c r="E776" t="s">
        <v>4756</v>
      </c>
      <c r="F776" t="s">
        <v>1367</v>
      </c>
      <c r="G776" t="s">
        <v>1463</v>
      </c>
      <c r="H776" t="s">
        <v>6320</v>
      </c>
      <c r="I776" t="s">
        <v>4760</v>
      </c>
      <c r="J776">
        <v>2271</v>
      </c>
      <c r="K776" s="34" t="s">
        <v>9511</v>
      </c>
      <c r="M776" s="29" t="str">
        <f t="shared" si="60"/>
        <v>YES</v>
      </c>
      <c r="N776" s="9" t="str">
        <f t="shared" si="61"/>
        <v>YES</v>
      </c>
      <c r="O776" s="9">
        <f t="shared" si="62"/>
        <v>1.0006173805806984</v>
      </c>
      <c r="P776" s="9" t="str">
        <f t="shared" si="64"/>
        <v>YES</v>
      </c>
      <c r="Q776" s="9" t="s">
        <v>4658</v>
      </c>
      <c r="R776" s="30" t="s">
        <v>4658</v>
      </c>
      <c r="T776" t="s">
        <v>6065</v>
      </c>
      <c r="U776">
        <v>667</v>
      </c>
      <c r="V776" t="s">
        <v>6320</v>
      </c>
      <c r="W776">
        <v>3</v>
      </c>
      <c r="X776">
        <v>10</v>
      </c>
      <c r="Y776">
        <v>3</v>
      </c>
      <c r="Z776">
        <v>3</v>
      </c>
      <c r="AA776">
        <v>10247934.0909</v>
      </c>
      <c r="AB776">
        <v>13079.505357</v>
      </c>
      <c r="AC776">
        <v>656035.52385300002</v>
      </c>
      <c r="AD776">
        <v>933461.26340599998</v>
      </c>
      <c r="AE776" t="s">
        <v>6066</v>
      </c>
      <c r="AF776" t="s">
        <v>6319</v>
      </c>
      <c r="AG776" t="s">
        <v>4723</v>
      </c>
      <c r="AH776" t="str">
        <f t="shared" si="63"/>
        <v>04013667</v>
      </c>
      <c r="AJ776" t="s">
        <v>4723</v>
      </c>
      <c r="AK776" t="s">
        <v>9511</v>
      </c>
      <c r="AL776" t="s">
        <v>6066</v>
      </c>
    </row>
    <row r="777" spans="1:38" x14ac:dyDescent="0.25">
      <c r="A777">
        <v>1206887</v>
      </c>
      <c r="B777">
        <v>0.25035400000000002</v>
      </c>
      <c r="C777" t="s">
        <v>2801</v>
      </c>
      <c r="D777" t="s">
        <v>4723</v>
      </c>
      <c r="E777" t="s">
        <v>4756</v>
      </c>
      <c r="F777" t="s">
        <v>1367</v>
      </c>
      <c r="G777" t="s">
        <v>1463</v>
      </c>
      <c r="H777" t="s">
        <v>2802</v>
      </c>
      <c r="I777" t="s">
        <v>4760</v>
      </c>
      <c r="J777">
        <v>2802</v>
      </c>
      <c r="K777" s="34" t="s">
        <v>9512</v>
      </c>
      <c r="M777" s="29" t="str">
        <f t="shared" si="60"/>
        <v>YES</v>
      </c>
      <c r="N777" s="9" t="str">
        <f t="shared" si="61"/>
        <v>YES</v>
      </c>
      <c r="O777" s="9">
        <f t="shared" si="62"/>
        <v>0.98285116742223111</v>
      </c>
      <c r="P777" s="9" t="str">
        <f t="shared" si="64"/>
        <v>YES</v>
      </c>
      <c r="Q777" s="9" t="s">
        <v>4658</v>
      </c>
      <c r="R777" s="30" t="s">
        <v>4658</v>
      </c>
      <c r="T777" t="s">
        <v>6067</v>
      </c>
      <c r="U777">
        <v>668</v>
      </c>
      <c r="V777" t="s">
        <v>2802</v>
      </c>
      <c r="W777">
        <v>3</v>
      </c>
      <c r="X777">
        <v>14</v>
      </c>
      <c r="Y777">
        <v>4</v>
      </c>
      <c r="Z777">
        <v>3</v>
      </c>
      <c r="AA777">
        <v>7101247.0503599998</v>
      </c>
      <c r="AB777">
        <v>12442.701507199999</v>
      </c>
      <c r="AC777">
        <v>642239.08404700004</v>
      </c>
      <c r="AD777">
        <v>912054.53001300001</v>
      </c>
      <c r="AE777" t="s">
        <v>6068</v>
      </c>
      <c r="AF777" t="s">
        <v>2801</v>
      </c>
      <c r="AG777" t="s">
        <v>4723</v>
      </c>
      <c r="AH777" t="str">
        <f t="shared" si="63"/>
        <v>04013668</v>
      </c>
      <c r="AJ777" t="s">
        <v>4723</v>
      </c>
      <c r="AK777" t="s">
        <v>9512</v>
      </c>
      <c r="AL777" t="s">
        <v>6068</v>
      </c>
    </row>
    <row r="778" spans="1:38" x14ac:dyDescent="0.25">
      <c r="A778">
        <v>202021</v>
      </c>
      <c r="B778">
        <v>4.7759080000000003</v>
      </c>
      <c r="C778" t="s">
        <v>3513</v>
      </c>
      <c r="D778" t="s">
        <v>4723</v>
      </c>
      <c r="E778" t="s">
        <v>4756</v>
      </c>
      <c r="F778" t="s">
        <v>1367</v>
      </c>
      <c r="G778" t="s">
        <v>4758</v>
      </c>
      <c r="H778" t="s">
        <v>3514</v>
      </c>
      <c r="I778" t="s">
        <v>4760</v>
      </c>
      <c r="J778">
        <v>12351</v>
      </c>
      <c r="K778" s="34" t="s">
        <v>9513</v>
      </c>
      <c r="M778" s="29" t="str">
        <f t="shared" si="60"/>
        <v>YES</v>
      </c>
      <c r="N778" s="9" t="str">
        <f t="shared" si="61"/>
        <v>YES</v>
      </c>
      <c r="O778" s="9">
        <f t="shared" si="62"/>
        <v>0.99688127303866125</v>
      </c>
      <c r="P778" s="9" t="str">
        <f t="shared" si="64"/>
        <v>YES</v>
      </c>
      <c r="Q778" s="9" t="s">
        <v>4658</v>
      </c>
      <c r="R778" s="30" t="s">
        <v>4658</v>
      </c>
      <c r="T778" t="s">
        <v>6069</v>
      </c>
      <c r="U778">
        <v>669</v>
      </c>
      <c r="V778" t="s">
        <v>3514</v>
      </c>
      <c r="W778">
        <v>5</v>
      </c>
      <c r="X778">
        <v>13</v>
      </c>
      <c r="Y778">
        <v>7</v>
      </c>
      <c r="Z778">
        <v>5</v>
      </c>
      <c r="AA778">
        <v>133561214.54799999</v>
      </c>
      <c r="AB778">
        <v>54368.204009499997</v>
      </c>
      <c r="AC778">
        <v>581372.97906699998</v>
      </c>
      <c r="AD778">
        <v>890970.73876500002</v>
      </c>
      <c r="AE778" t="s">
        <v>6070</v>
      </c>
      <c r="AF778" t="s">
        <v>3513</v>
      </c>
      <c r="AG778" t="s">
        <v>4723</v>
      </c>
      <c r="AH778" t="str">
        <f t="shared" si="63"/>
        <v>04013669</v>
      </c>
      <c r="AJ778" t="s">
        <v>4723</v>
      </c>
      <c r="AK778" t="s">
        <v>9513</v>
      </c>
      <c r="AL778" t="s">
        <v>6070</v>
      </c>
    </row>
    <row r="779" spans="1:38" x14ac:dyDescent="0.25">
      <c r="A779">
        <v>105783</v>
      </c>
      <c r="B779">
        <v>0.46721200000000002</v>
      </c>
      <c r="C779" t="s">
        <v>1545</v>
      </c>
      <c r="D779" t="s">
        <v>4723</v>
      </c>
      <c r="E779" t="s">
        <v>4756</v>
      </c>
      <c r="F779" t="s">
        <v>1367</v>
      </c>
      <c r="G779" t="s">
        <v>1463</v>
      </c>
      <c r="H779" t="s">
        <v>1546</v>
      </c>
      <c r="I779" t="s">
        <v>4760</v>
      </c>
      <c r="J779">
        <v>1871</v>
      </c>
      <c r="K779" s="34" t="s">
        <v>9514</v>
      </c>
      <c r="M779" s="29" t="str">
        <f t="shared" si="60"/>
        <v>YES</v>
      </c>
      <c r="N779" s="9" t="str">
        <f t="shared" si="61"/>
        <v>YES</v>
      </c>
      <c r="O779" s="9">
        <f t="shared" si="62"/>
        <v>1.0005193995964461</v>
      </c>
      <c r="P779" s="9" t="str">
        <f t="shared" si="64"/>
        <v>YES</v>
      </c>
      <c r="Q779" s="9" t="s">
        <v>4658</v>
      </c>
      <c r="R779" s="30" t="s">
        <v>4658</v>
      </c>
      <c r="T779" t="s">
        <v>7569</v>
      </c>
      <c r="U779">
        <v>67</v>
      </c>
      <c r="V779" t="s">
        <v>1546</v>
      </c>
      <c r="W779">
        <v>3</v>
      </c>
      <c r="X779">
        <v>6</v>
      </c>
      <c r="Y779">
        <v>3</v>
      </c>
      <c r="Z779">
        <v>3</v>
      </c>
      <c r="AA779">
        <v>13018361.2892</v>
      </c>
      <c r="AB779">
        <v>18201.1361942</v>
      </c>
      <c r="AC779">
        <v>653669.52316300001</v>
      </c>
      <c r="AD779">
        <v>953745.21909200004</v>
      </c>
      <c r="AE779" t="s">
        <v>7570</v>
      </c>
      <c r="AF779" t="s">
        <v>1545</v>
      </c>
      <c r="AG779" t="s">
        <v>4723</v>
      </c>
      <c r="AH779" t="str">
        <f t="shared" si="63"/>
        <v>0401367</v>
      </c>
      <c r="AJ779" t="s">
        <v>4723</v>
      </c>
      <c r="AK779" t="s">
        <v>9514</v>
      </c>
      <c r="AL779" t="s">
        <v>7570</v>
      </c>
    </row>
    <row r="780" spans="1:38" x14ac:dyDescent="0.25">
      <c r="A780">
        <v>1206494</v>
      </c>
      <c r="B780">
        <v>617.84934399999997</v>
      </c>
      <c r="C780" t="s">
        <v>1434</v>
      </c>
      <c r="D780" t="s">
        <v>4723</v>
      </c>
      <c r="E780" t="s">
        <v>4756</v>
      </c>
      <c r="F780" t="s">
        <v>4758</v>
      </c>
      <c r="G780" t="s">
        <v>4758</v>
      </c>
      <c r="H780" t="s">
        <v>1435</v>
      </c>
      <c r="I780" t="s">
        <v>4760</v>
      </c>
      <c r="J780">
        <v>144</v>
      </c>
      <c r="K780" s="34" t="s">
        <v>9515</v>
      </c>
      <c r="M780" s="29" t="str">
        <f t="shared" si="60"/>
        <v>YES</v>
      </c>
      <c r="N780" s="9" t="str">
        <f t="shared" si="61"/>
        <v>YES</v>
      </c>
      <c r="O780" s="9">
        <f t="shared" si="62"/>
        <v>0.99887636259664048</v>
      </c>
      <c r="P780" s="9" t="str">
        <f t="shared" si="64"/>
        <v>YES</v>
      </c>
      <c r="Q780" s="9" t="s">
        <v>4658</v>
      </c>
      <c r="R780" s="30" t="s">
        <v>4658</v>
      </c>
      <c r="T780" t="s">
        <v>6071</v>
      </c>
      <c r="U780">
        <v>670</v>
      </c>
      <c r="V780" t="s">
        <v>1435</v>
      </c>
      <c r="W780">
        <v>5</v>
      </c>
      <c r="X780">
        <v>25</v>
      </c>
      <c r="Y780">
        <v>7</v>
      </c>
      <c r="Z780">
        <v>5</v>
      </c>
      <c r="AA780">
        <v>17244027185.700001</v>
      </c>
      <c r="AB780">
        <v>677211.28073999996</v>
      </c>
      <c r="AC780">
        <v>355829.19176199997</v>
      </c>
      <c r="AD780">
        <v>782520.629831</v>
      </c>
      <c r="AE780" t="s">
        <v>6072</v>
      </c>
      <c r="AF780" t="s">
        <v>1434</v>
      </c>
      <c r="AG780" t="s">
        <v>4723</v>
      </c>
      <c r="AH780" t="str">
        <f t="shared" si="63"/>
        <v>04013670</v>
      </c>
      <c r="AJ780" t="s">
        <v>4723</v>
      </c>
      <c r="AK780" t="s">
        <v>9515</v>
      </c>
      <c r="AL780" t="s">
        <v>6072</v>
      </c>
    </row>
    <row r="781" spans="1:38" x14ac:dyDescent="0.25">
      <c r="A781">
        <v>83215</v>
      </c>
      <c r="B781">
        <v>0.74228799999999995</v>
      </c>
      <c r="C781" t="s">
        <v>4022</v>
      </c>
      <c r="D781" t="s">
        <v>4723</v>
      </c>
      <c r="E781" t="s">
        <v>4756</v>
      </c>
      <c r="F781" t="s">
        <v>1367</v>
      </c>
      <c r="G781" t="s">
        <v>1368</v>
      </c>
      <c r="H781" t="s">
        <v>4023</v>
      </c>
      <c r="I781" t="s">
        <v>4760</v>
      </c>
      <c r="J781">
        <v>6154</v>
      </c>
      <c r="K781" s="34" t="s">
        <v>9516</v>
      </c>
      <c r="M781" s="29" t="str">
        <f t="shared" si="60"/>
        <v>YES</v>
      </c>
      <c r="N781" s="9" t="str">
        <f t="shared" si="61"/>
        <v>YES</v>
      </c>
      <c r="O781" s="9">
        <f t="shared" si="62"/>
        <v>0.99827025433861527</v>
      </c>
      <c r="P781" s="9" t="str">
        <f t="shared" si="64"/>
        <v>YES</v>
      </c>
      <c r="Q781" s="9" t="s">
        <v>4658</v>
      </c>
      <c r="R781" s="30" t="s">
        <v>4658</v>
      </c>
      <c r="T781" t="s">
        <v>6073</v>
      </c>
      <c r="U781">
        <v>671</v>
      </c>
      <c r="V781" t="s">
        <v>4023</v>
      </c>
      <c r="W781">
        <v>3</v>
      </c>
      <c r="X781">
        <v>17</v>
      </c>
      <c r="Y781">
        <v>5</v>
      </c>
      <c r="Z781">
        <v>3</v>
      </c>
      <c r="AA781">
        <v>20729658.816599999</v>
      </c>
      <c r="AB781">
        <v>20954.248693900001</v>
      </c>
      <c r="AC781">
        <v>695824.36877099995</v>
      </c>
      <c r="AD781">
        <v>903609.19815099996</v>
      </c>
      <c r="AE781" t="s">
        <v>6074</v>
      </c>
      <c r="AF781" t="s">
        <v>4022</v>
      </c>
      <c r="AG781" t="s">
        <v>4723</v>
      </c>
      <c r="AH781" t="str">
        <f t="shared" si="63"/>
        <v>04013671</v>
      </c>
      <c r="AJ781" t="s">
        <v>4723</v>
      </c>
      <c r="AK781" t="s">
        <v>9516</v>
      </c>
      <c r="AL781" t="s">
        <v>6074</v>
      </c>
    </row>
    <row r="782" spans="1:38" x14ac:dyDescent="0.25">
      <c r="A782">
        <v>282247</v>
      </c>
      <c r="B782">
        <v>0.93989500000000004</v>
      </c>
      <c r="C782" t="s">
        <v>3499</v>
      </c>
      <c r="D782" t="s">
        <v>4723</v>
      </c>
      <c r="E782" t="s">
        <v>4756</v>
      </c>
      <c r="F782" t="s">
        <v>1367</v>
      </c>
      <c r="G782" t="s">
        <v>4758</v>
      </c>
      <c r="H782" t="s">
        <v>3500</v>
      </c>
      <c r="I782" t="s">
        <v>4760</v>
      </c>
      <c r="J782">
        <v>5183</v>
      </c>
      <c r="K782" s="34" t="s">
        <v>9517</v>
      </c>
      <c r="M782" s="29" t="str">
        <f t="shared" si="60"/>
        <v>YES</v>
      </c>
      <c r="N782" s="9" t="str">
        <f t="shared" si="61"/>
        <v>YES</v>
      </c>
      <c r="O782" s="9">
        <f t="shared" si="62"/>
        <v>1.0138191942905008</v>
      </c>
      <c r="P782" s="9" t="str">
        <f t="shared" si="64"/>
        <v>YES</v>
      </c>
      <c r="Q782" s="9" t="s">
        <v>4658</v>
      </c>
      <c r="R782" s="30" t="s">
        <v>4658</v>
      </c>
      <c r="T782" t="s">
        <v>6075</v>
      </c>
      <c r="U782">
        <v>672</v>
      </c>
      <c r="V782" t="s">
        <v>3500</v>
      </c>
      <c r="W782">
        <v>4</v>
      </c>
      <c r="X782">
        <v>12</v>
      </c>
      <c r="Y782">
        <v>2</v>
      </c>
      <c r="Z782">
        <v>4</v>
      </c>
      <c r="AA782">
        <v>25845603.353700001</v>
      </c>
      <c r="AB782">
        <v>23123.6138144</v>
      </c>
      <c r="AC782">
        <v>568050.92081499996</v>
      </c>
      <c r="AD782">
        <v>920295.56521100004</v>
      </c>
      <c r="AE782" t="s">
        <v>6076</v>
      </c>
      <c r="AF782" t="s">
        <v>3499</v>
      </c>
      <c r="AG782" t="s">
        <v>4723</v>
      </c>
      <c r="AH782" t="str">
        <f t="shared" si="63"/>
        <v>04013672</v>
      </c>
      <c r="AJ782" t="s">
        <v>4723</v>
      </c>
      <c r="AK782" t="s">
        <v>9517</v>
      </c>
      <c r="AL782" t="s">
        <v>6076</v>
      </c>
    </row>
    <row r="783" spans="1:38" x14ac:dyDescent="0.25">
      <c r="A783">
        <v>105642</v>
      </c>
      <c r="B783">
        <v>1.4460230000000001</v>
      </c>
      <c r="C783" t="s">
        <v>3671</v>
      </c>
      <c r="D783" t="s">
        <v>4723</v>
      </c>
      <c r="E783" t="s">
        <v>4756</v>
      </c>
      <c r="F783" t="s">
        <v>1367</v>
      </c>
      <c r="G783" t="s">
        <v>4758</v>
      </c>
      <c r="H783" t="s">
        <v>3672</v>
      </c>
      <c r="I783" t="s">
        <v>4760</v>
      </c>
      <c r="J783">
        <v>3942</v>
      </c>
      <c r="K783" s="34" t="s">
        <v>9518</v>
      </c>
      <c r="M783" s="29" t="str">
        <f t="shared" si="60"/>
        <v>YES</v>
      </c>
      <c r="N783" s="9" t="str">
        <f t="shared" si="61"/>
        <v>YES</v>
      </c>
      <c r="O783" s="9">
        <f t="shared" si="62"/>
        <v>1.0094250527741486</v>
      </c>
      <c r="P783" s="9" t="str">
        <f t="shared" si="64"/>
        <v>YES</v>
      </c>
      <c r="Q783" s="9" t="s">
        <v>4658</v>
      </c>
      <c r="R783" s="30" t="s">
        <v>4658</v>
      </c>
      <c r="T783" t="s">
        <v>6077</v>
      </c>
      <c r="U783">
        <v>673</v>
      </c>
      <c r="V783" t="s">
        <v>3672</v>
      </c>
      <c r="W783">
        <v>4</v>
      </c>
      <c r="X783">
        <v>12</v>
      </c>
      <c r="Y783">
        <v>2</v>
      </c>
      <c r="Z783">
        <v>4</v>
      </c>
      <c r="AA783">
        <v>39936404.879600003</v>
      </c>
      <c r="AB783">
        <v>25981.128400500002</v>
      </c>
      <c r="AC783">
        <v>567983.02534299996</v>
      </c>
      <c r="AD783">
        <v>898178.33930700005</v>
      </c>
      <c r="AE783" t="s">
        <v>6078</v>
      </c>
      <c r="AF783" t="s">
        <v>3671</v>
      </c>
      <c r="AG783" t="s">
        <v>4723</v>
      </c>
      <c r="AH783" t="str">
        <f t="shared" si="63"/>
        <v>04013673</v>
      </c>
      <c r="AJ783" t="s">
        <v>4723</v>
      </c>
      <c r="AK783" t="s">
        <v>9518</v>
      </c>
      <c r="AL783" t="s">
        <v>6078</v>
      </c>
    </row>
    <row r="784" spans="1:38" x14ac:dyDescent="0.25">
      <c r="A784">
        <v>96531</v>
      </c>
      <c r="B784">
        <v>0.34620099999999998</v>
      </c>
      <c r="C784" t="s">
        <v>2213</v>
      </c>
      <c r="D784" t="s">
        <v>4723</v>
      </c>
      <c r="E784" t="s">
        <v>4756</v>
      </c>
      <c r="F784" t="s">
        <v>1367</v>
      </c>
      <c r="G784" t="s">
        <v>1463</v>
      </c>
      <c r="H784" t="s">
        <v>2214</v>
      </c>
      <c r="I784" t="s">
        <v>4760</v>
      </c>
      <c r="J784">
        <v>1628</v>
      </c>
      <c r="K784" s="34" t="s">
        <v>9519</v>
      </c>
      <c r="M784" s="29" t="str">
        <f t="shared" si="60"/>
        <v>YES</v>
      </c>
      <c r="N784" s="9" t="str">
        <f t="shared" si="61"/>
        <v>YES</v>
      </c>
      <c r="O784" s="9">
        <f t="shared" si="62"/>
        <v>0.98404539705193317</v>
      </c>
      <c r="P784" s="9" t="str">
        <f t="shared" si="64"/>
        <v>YES</v>
      </c>
      <c r="Q784" s="9" t="s">
        <v>4658</v>
      </c>
      <c r="R784" s="30" t="s">
        <v>4658</v>
      </c>
      <c r="T784" t="s">
        <v>6079</v>
      </c>
      <c r="U784">
        <v>674</v>
      </c>
      <c r="V784" t="s">
        <v>2214</v>
      </c>
      <c r="W784">
        <v>3</v>
      </c>
      <c r="X784">
        <v>11</v>
      </c>
      <c r="Y784">
        <v>3</v>
      </c>
      <c r="Z784">
        <v>3</v>
      </c>
      <c r="AA784">
        <v>9808012.9100899994</v>
      </c>
      <c r="AB784">
        <v>14530.1306766</v>
      </c>
      <c r="AC784">
        <v>660314.09758399997</v>
      </c>
      <c r="AD784">
        <v>925338.436201</v>
      </c>
      <c r="AE784" t="s">
        <v>6080</v>
      </c>
      <c r="AF784" t="s">
        <v>2213</v>
      </c>
      <c r="AG784" t="s">
        <v>4723</v>
      </c>
      <c r="AH784" t="str">
        <f t="shared" si="63"/>
        <v>04013674</v>
      </c>
      <c r="AJ784" t="s">
        <v>4723</v>
      </c>
      <c r="AK784" t="s">
        <v>9519</v>
      </c>
      <c r="AL784" t="s">
        <v>6080</v>
      </c>
    </row>
    <row r="785" spans="1:38" x14ac:dyDescent="0.25">
      <c r="A785">
        <v>230270</v>
      </c>
      <c r="B785">
        <v>0.74226999999999999</v>
      </c>
      <c r="C785" t="s">
        <v>2777</v>
      </c>
      <c r="D785" t="s">
        <v>4723</v>
      </c>
      <c r="E785" t="s">
        <v>4756</v>
      </c>
      <c r="F785" t="s">
        <v>1367</v>
      </c>
      <c r="G785" t="s">
        <v>1463</v>
      </c>
      <c r="H785" t="s">
        <v>2778</v>
      </c>
      <c r="I785" t="s">
        <v>4760</v>
      </c>
      <c r="J785">
        <v>2016</v>
      </c>
      <c r="K785" s="34" t="s">
        <v>9520</v>
      </c>
      <c r="M785" s="29" t="str">
        <f t="shared" si="60"/>
        <v>YES</v>
      </c>
      <c r="N785" s="9" t="str">
        <f t="shared" si="61"/>
        <v>YES</v>
      </c>
      <c r="O785" s="9">
        <f t="shared" si="62"/>
        <v>1.0008235127902667</v>
      </c>
      <c r="P785" s="9" t="str">
        <f t="shared" si="64"/>
        <v>YES</v>
      </c>
      <c r="Q785" s="9" t="s">
        <v>4658</v>
      </c>
      <c r="R785" s="30" t="s">
        <v>4658</v>
      </c>
      <c r="T785" t="s">
        <v>6081</v>
      </c>
      <c r="U785">
        <v>675</v>
      </c>
      <c r="V785" t="s">
        <v>2778</v>
      </c>
      <c r="W785">
        <v>5</v>
      </c>
      <c r="X785">
        <v>15</v>
      </c>
      <c r="Y785">
        <v>4</v>
      </c>
      <c r="Z785">
        <v>5</v>
      </c>
      <c r="AA785">
        <v>20676272.7929</v>
      </c>
      <c r="AB785">
        <v>21029.3413286</v>
      </c>
      <c r="AC785">
        <v>648038.26988399995</v>
      </c>
      <c r="AD785">
        <v>898387.20312600001</v>
      </c>
      <c r="AE785" t="s">
        <v>6082</v>
      </c>
      <c r="AF785" t="s">
        <v>2777</v>
      </c>
      <c r="AG785" t="s">
        <v>4723</v>
      </c>
      <c r="AH785" t="str">
        <f t="shared" si="63"/>
        <v>04013675</v>
      </c>
      <c r="AJ785" t="s">
        <v>4723</v>
      </c>
      <c r="AK785" t="s">
        <v>9520</v>
      </c>
      <c r="AL785" t="s">
        <v>6082</v>
      </c>
    </row>
    <row r="786" spans="1:38" x14ac:dyDescent="0.25">
      <c r="A786">
        <v>201780</v>
      </c>
      <c r="B786">
        <v>1.991266</v>
      </c>
      <c r="C786" t="s">
        <v>3888</v>
      </c>
      <c r="D786" t="s">
        <v>4723</v>
      </c>
      <c r="E786" t="s">
        <v>4756</v>
      </c>
      <c r="F786" t="s">
        <v>1367</v>
      </c>
      <c r="G786" t="s">
        <v>1463</v>
      </c>
      <c r="H786" t="s">
        <v>3889</v>
      </c>
      <c r="I786" t="s">
        <v>4760</v>
      </c>
      <c r="J786">
        <v>4546</v>
      </c>
      <c r="K786" s="34" t="s">
        <v>9521</v>
      </c>
      <c r="M786" s="29" t="str">
        <f t="shared" si="60"/>
        <v>YES</v>
      </c>
      <c r="N786" s="9" t="str">
        <f t="shared" si="61"/>
        <v>YES</v>
      </c>
      <c r="O786" s="9">
        <f t="shared" si="62"/>
        <v>1.004539146088604</v>
      </c>
      <c r="P786" s="9" t="str">
        <f t="shared" si="64"/>
        <v>YES</v>
      </c>
      <c r="Q786" s="9" t="s">
        <v>4658</v>
      </c>
      <c r="R786" s="30" t="s">
        <v>4658</v>
      </c>
      <c r="T786" t="s">
        <v>6083</v>
      </c>
      <c r="U786">
        <v>676</v>
      </c>
      <c r="V786" t="s">
        <v>3889</v>
      </c>
      <c r="W786">
        <v>5</v>
      </c>
      <c r="X786">
        <v>16</v>
      </c>
      <c r="Y786">
        <v>4</v>
      </c>
      <c r="Z786">
        <v>5</v>
      </c>
      <c r="AA786">
        <v>55262465.649599999</v>
      </c>
      <c r="AB786">
        <v>32782.430357800004</v>
      </c>
      <c r="AC786">
        <v>670158.55405300006</v>
      </c>
      <c r="AD786">
        <v>875722.90523100004</v>
      </c>
      <c r="AE786" t="s">
        <v>6084</v>
      </c>
      <c r="AF786" t="s">
        <v>3888</v>
      </c>
      <c r="AG786" t="s">
        <v>4723</v>
      </c>
      <c r="AH786" t="str">
        <f t="shared" si="63"/>
        <v>04013676</v>
      </c>
      <c r="AJ786" t="s">
        <v>4723</v>
      </c>
      <c r="AK786" t="s">
        <v>9521</v>
      </c>
      <c r="AL786" t="s">
        <v>6084</v>
      </c>
    </row>
    <row r="787" spans="1:38" x14ac:dyDescent="0.25">
      <c r="A787">
        <v>215677</v>
      </c>
      <c r="B787">
        <v>1.744567</v>
      </c>
      <c r="C787" t="s">
        <v>2280</v>
      </c>
      <c r="D787" t="s">
        <v>4723</v>
      </c>
      <c r="E787" t="s">
        <v>4756</v>
      </c>
      <c r="F787" t="s">
        <v>1367</v>
      </c>
      <c r="G787" t="s">
        <v>4758</v>
      </c>
      <c r="H787" t="s">
        <v>2281</v>
      </c>
      <c r="I787" t="s">
        <v>4760</v>
      </c>
      <c r="J787">
        <v>1507</v>
      </c>
      <c r="K787" s="34" t="s">
        <v>9522</v>
      </c>
      <c r="M787" s="29" t="str">
        <f t="shared" si="60"/>
        <v>YES</v>
      </c>
      <c r="N787" s="9" t="str">
        <f t="shared" si="61"/>
        <v>YES</v>
      </c>
      <c r="O787" s="9">
        <f t="shared" si="62"/>
        <v>0.99547043797145596</v>
      </c>
      <c r="P787" s="9" t="str">
        <f t="shared" si="64"/>
        <v>YES</v>
      </c>
      <c r="Q787" s="9" t="s">
        <v>4658</v>
      </c>
      <c r="R787" s="30" t="s">
        <v>4658</v>
      </c>
      <c r="T787" t="s">
        <v>6085</v>
      </c>
      <c r="U787">
        <v>677</v>
      </c>
      <c r="V787" t="s">
        <v>2281</v>
      </c>
      <c r="W787">
        <v>3</v>
      </c>
      <c r="X787">
        <v>11</v>
      </c>
      <c r="Y787">
        <v>3</v>
      </c>
      <c r="Z787">
        <v>3</v>
      </c>
      <c r="AA787">
        <v>48857037.635300003</v>
      </c>
      <c r="AB787">
        <v>34663.548747499997</v>
      </c>
      <c r="AC787">
        <v>675308.369695</v>
      </c>
      <c r="AD787">
        <v>918526.82747100003</v>
      </c>
      <c r="AE787" t="s">
        <v>6086</v>
      </c>
      <c r="AF787" t="s">
        <v>2280</v>
      </c>
      <c r="AG787" t="s">
        <v>4723</v>
      </c>
      <c r="AH787" t="str">
        <f t="shared" si="63"/>
        <v>04013677</v>
      </c>
      <c r="AJ787" t="s">
        <v>4723</v>
      </c>
      <c r="AK787" t="s">
        <v>9522</v>
      </c>
      <c r="AL787" t="s">
        <v>6086</v>
      </c>
    </row>
    <row r="788" spans="1:38" x14ac:dyDescent="0.25">
      <c r="A788">
        <v>238736</v>
      </c>
      <c r="B788">
        <v>0.49671199999999999</v>
      </c>
      <c r="C788" t="s">
        <v>2050</v>
      </c>
      <c r="D788" t="s">
        <v>4723</v>
      </c>
      <c r="E788" t="s">
        <v>4756</v>
      </c>
      <c r="F788" t="s">
        <v>1367</v>
      </c>
      <c r="G788" t="s">
        <v>4758</v>
      </c>
      <c r="H788" t="s">
        <v>2051</v>
      </c>
      <c r="I788" t="s">
        <v>4760</v>
      </c>
      <c r="J788">
        <v>3370</v>
      </c>
      <c r="K788" s="34" t="s">
        <v>9523</v>
      </c>
      <c r="M788" s="29" t="str">
        <f t="shared" si="60"/>
        <v>YES</v>
      </c>
      <c r="N788" s="9" t="str">
        <f t="shared" si="61"/>
        <v>YES</v>
      </c>
      <c r="O788" s="9">
        <f t="shared" si="62"/>
        <v>1.0088215422094768</v>
      </c>
      <c r="P788" s="9" t="str">
        <f t="shared" si="64"/>
        <v>YES</v>
      </c>
      <c r="Q788" s="9" t="s">
        <v>4658</v>
      </c>
      <c r="R788" s="30" t="s">
        <v>4658</v>
      </c>
      <c r="T788" t="s">
        <v>6087</v>
      </c>
      <c r="U788">
        <v>678</v>
      </c>
      <c r="V788" t="s">
        <v>2051</v>
      </c>
      <c r="W788">
        <v>4</v>
      </c>
      <c r="X788">
        <v>10</v>
      </c>
      <c r="Y788">
        <v>2</v>
      </c>
      <c r="Z788">
        <v>4</v>
      </c>
      <c r="AA788">
        <v>13726447.3858</v>
      </c>
      <c r="AB788">
        <v>15702.619401</v>
      </c>
      <c r="AC788">
        <v>625804.56422599999</v>
      </c>
      <c r="AD788">
        <v>938033.36333199998</v>
      </c>
      <c r="AE788" t="s">
        <v>6088</v>
      </c>
      <c r="AF788" t="s">
        <v>2050</v>
      </c>
      <c r="AG788" t="s">
        <v>4723</v>
      </c>
      <c r="AH788" t="str">
        <f t="shared" si="63"/>
        <v>04013678</v>
      </c>
      <c r="AJ788" t="s">
        <v>4723</v>
      </c>
      <c r="AK788" t="s">
        <v>9523</v>
      </c>
      <c r="AL788" t="s">
        <v>6088</v>
      </c>
    </row>
    <row r="789" spans="1:38" x14ac:dyDescent="0.25">
      <c r="A789">
        <v>1184069</v>
      </c>
      <c r="B789">
        <v>0.48322399999999999</v>
      </c>
      <c r="C789" t="s">
        <v>3028</v>
      </c>
      <c r="D789" t="s">
        <v>4723</v>
      </c>
      <c r="E789" t="s">
        <v>4756</v>
      </c>
      <c r="F789" t="s">
        <v>1367</v>
      </c>
      <c r="G789" t="s">
        <v>1463</v>
      </c>
      <c r="H789" t="s">
        <v>3029</v>
      </c>
      <c r="I789" t="s">
        <v>4760</v>
      </c>
      <c r="J789">
        <v>6111</v>
      </c>
      <c r="K789" s="34" t="s">
        <v>9524</v>
      </c>
      <c r="M789" s="29" t="str">
        <f t="shared" si="60"/>
        <v>YES</v>
      </c>
      <c r="N789" s="9" t="str">
        <f t="shared" si="61"/>
        <v>YES</v>
      </c>
      <c r="O789" s="9">
        <f t="shared" si="62"/>
        <v>0.99887893225047886</v>
      </c>
      <c r="P789" s="9" t="str">
        <f t="shared" si="64"/>
        <v>YES</v>
      </c>
      <c r="Q789" s="9" t="s">
        <v>4658</v>
      </c>
      <c r="R789" s="30" t="s">
        <v>4658</v>
      </c>
      <c r="T789" t="s">
        <v>6089</v>
      </c>
      <c r="U789">
        <v>679</v>
      </c>
      <c r="V789" t="s">
        <v>3029</v>
      </c>
      <c r="W789">
        <v>3</v>
      </c>
      <c r="X789">
        <v>7</v>
      </c>
      <c r="Y789">
        <v>3</v>
      </c>
      <c r="Z789">
        <v>3</v>
      </c>
      <c r="AA789">
        <v>13486631.3891</v>
      </c>
      <c r="AB789">
        <v>15937.8536988</v>
      </c>
      <c r="AC789">
        <v>667953.27413200005</v>
      </c>
      <c r="AD789">
        <v>956714.94738000003</v>
      </c>
      <c r="AE789" t="s">
        <v>6090</v>
      </c>
      <c r="AF789" t="s">
        <v>3028</v>
      </c>
      <c r="AG789" t="s">
        <v>4723</v>
      </c>
      <c r="AH789" t="str">
        <f t="shared" si="63"/>
        <v>04013679</v>
      </c>
      <c r="AJ789" t="s">
        <v>4723</v>
      </c>
      <c r="AK789" t="s">
        <v>9524</v>
      </c>
      <c r="AL789" t="s">
        <v>6090</v>
      </c>
    </row>
    <row r="790" spans="1:38" x14ac:dyDescent="0.25">
      <c r="A790">
        <v>1213561</v>
      </c>
      <c r="B790">
        <v>1.013452</v>
      </c>
      <c r="C790" t="s">
        <v>2138</v>
      </c>
      <c r="D790" t="s">
        <v>4723</v>
      </c>
      <c r="E790" t="s">
        <v>4756</v>
      </c>
      <c r="F790" t="s">
        <v>1367</v>
      </c>
      <c r="G790" t="s">
        <v>1463</v>
      </c>
      <c r="H790" t="s">
        <v>2139</v>
      </c>
      <c r="I790" t="s">
        <v>4760</v>
      </c>
      <c r="J790">
        <v>3295</v>
      </c>
      <c r="K790" s="34" t="s">
        <v>9525</v>
      </c>
      <c r="M790" s="29" t="str">
        <f t="shared" si="60"/>
        <v>YES</v>
      </c>
      <c r="N790" s="9" t="str">
        <f t="shared" si="61"/>
        <v>YES</v>
      </c>
      <c r="O790" s="9">
        <f t="shared" si="62"/>
        <v>0.96956075234504691</v>
      </c>
      <c r="P790" s="9" t="str">
        <f t="shared" si="64"/>
        <v>NO</v>
      </c>
      <c r="Q790" s="9" t="s">
        <v>4658</v>
      </c>
      <c r="R790" s="30" t="s">
        <v>4658</v>
      </c>
      <c r="T790" t="s">
        <v>7571</v>
      </c>
      <c r="U790">
        <v>68</v>
      </c>
      <c r="V790" t="s">
        <v>2139</v>
      </c>
      <c r="W790">
        <v>1</v>
      </c>
      <c r="X790">
        <v>20</v>
      </c>
      <c r="Y790">
        <v>5</v>
      </c>
      <c r="Z790">
        <v>1</v>
      </c>
      <c r="AA790">
        <v>29140433.0966</v>
      </c>
      <c r="AB790">
        <v>22040.4018564</v>
      </c>
      <c r="AC790">
        <v>667291.31490300002</v>
      </c>
      <c r="AD790">
        <v>835950.22602299997</v>
      </c>
      <c r="AE790" t="s">
        <v>7572</v>
      </c>
      <c r="AF790" t="s">
        <v>2138</v>
      </c>
      <c r="AG790" t="s">
        <v>4723</v>
      </c>
      <c r="AH790" t="str">
        <f t="shared" si="63"/>
        <v>0401368</v>
      </c>
      <c r="AJ790" t="s">
        <v>4723</v>
      </c>
      <c r="AK790" t="s">
        <v>9525</v>
      </c>
      <c r="AL790" t="s">
        <v>7572</v>
      </c>
    </row>
    <row r="791" spans="1:38" x14ac:dyDescent="0.25">
      <c r="A791">
        <v>207985</v>
      </c>
      <c r="B791">
        <v>2.9339089999999999</v>
      </c>
      <c r="C791" t="s">
        <v>2260</v>
      </c>
      <c r="D791" t="s">
        <v>4723</v>
      </c>
      <c r="E791" t="s">
        <v>4756</v>
      </c>
      <c r="F791" t="s">
        <v>1367</v>
      </c>
      <c r="G791" t="s">
        <v>4758</v>
      </c>
      <c r="H791" t="s">
        <v>2261</v>
      </c>
      <c r="I791" t="s">
        <v>4760</v>
      </c>
      <c r="J791">
        <v>4055</v>
      </c>
      <c r="K791" s="34" t="s">
        <v>9526</v>
      </c>
      <c r="M791" s="29" t="str">
        <f t="shared" si="60"/>
        <v>YES</v>
      </c>
      <c r="N791" s="9" t="str">
        <f t="shared" si="61"/>
        <v>YES</v>
      </c>
      <c r="O791" s="9">
        <f t="shared" si="62"/>
        <v>0.99953377370152507</v>
      </c>
      <c r="P791" s="9" t="str">
        <f t="shared" si="64"/>
        <v>YES</v>
      </c>
      <c r="Q791" s="9" t="s">
        <v>4658</v>
      </c>
      <c r="R791" s="30" t="s">
        <v>4658</v>
      </c>
      <c r="T791" t="s">
        <v>6091</v>
      </c>
      <c r="U791">
        <v>680</v>
      </c>
      <c r="V791" t="s">
        <v>2261</v>
      </c>
      <c r="W791">
        <v>3</v>
      </c>
      <c r="X791">
        <v>15</v>
      </c>
      <c r="Y791">
        <v>5</v>
      </c>
      <c r="Z791">
        <v>3</v>
      </c>
      <c r="AA791">
        <v>81830840.355399996</v>
      </c>
      <c r="AB791">
        <v>44543.595327100003</v>
      </c>
      <c r="AC791">
        <v>687763.54202599998</v>
      </c>
      <c r="AD791">
        <v>895322.68434899999</v>
      </c>
      <c r="AE791" t="s">
        <v>6092</v>
      </c>
      <c r="AF791" t="s">
        <v>2260</v>
      </c>
      <c r="AG791" t="s">
        <v>4723</v>
      </c>
      <c r="AH791" t="str">
        <f t="shared" si="63"/>
        <v>04013680</v>
      </c>
      <c r="AJ791" t="s">
        <v>4723</v>
      </c>
      <c r="AK791" t="s">
        <v>9526</v>
      </c>
      <c r="AL791" t="s">
        <v>6092</v>
      </c>
    </row>
    <row r="792" spans="1:38" x14ac:dyDescent="0.25">
      <c r="A792">
        <v>238535</v>
      </c>
      <c r="B792">
        <v>0.25105</v>
      </c>
      <c r="C792" t="s">
        <v>2102</v>
      </c>
      <c r="D792" t="s">
        <v>4723</v>
      </c>
      <c r="E792" t="s">
        <v>4756</v>
      </c>
      <c r="F792" t="s">
        <v>1367</v>
      </c>
      <c r="G792" t="s">
        <v>1463</v>
      </c>
      <c r="H792" t="s">
        <v>2103</v>
      </c>
      <c r="I792" t="s">
        <v>4760</v>
      </c>
      <c r="J792">
        <v>1729</v>
      </c>
      <c r="K792" s="34" t="s">
        <v>9527</v>
      </c>
      <c r="M792" s="29" t="str">
        <f t="shared" si="60"/>
        <v>YES</v>
      </c>
      <c r="N792" s="9" t="str">
        <f t="shared" si="61"/>
        <v>YES</v>
      </c>
      <c r="O792" s="9">
        <f t="shared" si="62"/>
        <v>1.000770022883487</v>
      </c>
      <c r="P792" s="9" t="str">
        <f t="shared" si="64"/>
        <v>YES</v>
      </c>
      <c r="Q792" s="9" t="s">
        <v>4658</v>
      </c>
      <c r="R792" s="30" t="s">
        <v>4658</v>
      </c>
      <c r="T792" t="s">
        <v>6093</v>
      </c>
      <c r="U792">
        <v>681</v>
      </c>
      <c r="V792" t="s">
        <v>2103</v>
      </c>
      <c r="W792">
        <v>3</v>
      </c>
      <c r="X792">
        <v>15</v>
      </c>
      <c r="Y792">
        <v>4</v>
      </c>
      <c r="Z792">
        <v>3</v>
      </c>
      <c r="AA792">
        <v>6993487.1748400005</v>
      </c>
      <c r="AB792">
        <v>10578.4326301</v>
      </c>
      <c r="AC792">
        <v>645465.82082999998</v>
      </c>
      <c r="AD792">
        <v>911639.88775500003</v>
      </c>
      <c r="AE792" t="s">
        <v>6094</v>
      </c>
      <c r="AF792" t="s">
        <v>2102</v>
      </c>
      <c r="AG792" t="s">
        <v>4723</v>
      </c>
      <c r="AH792" t="str">
        <f t="shared" si="63"/>
        <v>04013681</v>
      </c>
      <c r="AJ792" t="s">
        <v>4723</v>
      </c>
      <c r="AK792" t="s">
        <v>9527</v>
      </c>
      <c r="AL792" t="s">
        <v>6094</v>
      </c>
    </row>
    <row r="793" spans="1:38" x14ac:dyDescent="0.25">
      <c r="A793">
        <v>207634</v>
      </c>
      <c r="B793">
        <v>1.502313</v>
      </c>
      <c r="C793" t="s">
        <v>2341</v>
      </c>
      <c r="D793" t="s">
        <v>4723</v>
      </c>
      <c r="E793" t="s">
        <v>4756</v>
      </c>
      <c r="F793" t="s">
        <v>2297</v>
      </c>
      <c r="G793" t="s">
        <v>4758</v>
      </c>
      <c r="H793" t="s">
        <v>2342</v>
      </c>
      <c r="I793" t="s">
        <v>4760</v>
      </c>
      <c r="J793">
        <v>4508</v>
      </c>
      <c r="K793" s="34" t="s">
        <v>9528</v>
      </c>
      <c r="M793" s="29" t="str">
        <f t="shared" si="60"/>
        <v>NO</v>
      </c>
      <c r="N793" s="9" t="str">
        <f t="shared" si="61"/>
        <v>YES</v>
      </c>
      <c r="O793" s="9">
        <f t="shared" si="62"/>
        <v>1.0006608641081731</v>
      </c>
      <c r="P793" s="9" t="str">
        <f t="shared" si="64"/>
        <v>YES</v>
      </c>
      <c r="Q793" s="9" t="s">
        <v>4658</v>
      </c>
      <c r="R793" s="30" t="s">
        <v>4658</v>
      </c>
      <c r="T793" t="s">
        <v>6095</v>
      </c>
      <c r="U793">
        <v>682</v>
      </c>
      <c r="V793" t="s">
        <v>2342</v>
      </c>
      <c r="W793">
        <v>1</v>
      </c>
      <c r="X793">
        <v>21</v>
      </c>
      <c r="Y793">
        <v>6</v>
      </c>
      <c r="Z793">
        <v>1</v>
      </c>
      <c r="AA793">
        <v>41854422.653499998</v>
      </c>
      <c r="AB793">
        <v>26637.476728400001</v>
      </c>
      <c r="AC793">
        <v>727016.19775000005</v>
      </c>
      <c r="AD793">
        <v>815046.51925500005</v>
      </c>
      <c r="AE793" t="s">
        <v>6096</v>
      </c>
      <c r="AF793" t="s">
        <v>8186</v>
      </c>
      <c r="AG793" t="s">
        <v>4723</v>
      </c>
      <c r="AH793" t="str">
        <f t="shared" si="63"/>
        <v>04013682</v>
      </c>
      <c r="AJ793" t="s">
        <v>4723</v>
      </c>
      <c r="AK793" t="s">
        <v>9528</v>
      </c>
      <c r="AL793" t="s">
        <v>6096</v>
      </c>
    </row>
    <row r="794" spans="1:38" x14ac:dyDescent="0.25">
      <c r="A794">
        <v>249632</v>
      </c>
      <c r="B794">
        <v>1.000699</v>
      </c>
      <c r="C794" t="s">
        <v>1469</v>
      </c>
      <c r="D794" t="s">
        <v>4723</v>
      </c>
      <c r="E794" t="s">
        <v>4756</v>
      </c>
      <c r="F794" t="s">
        <v>1367</v>
      </c>
      <c r="G794" t="s">
        <v>1463</v>
      </c>
      <c r="H794" t="s">
        <v>1470</v>
      </c>
      <c r="I794" t="s">
        <v>4760</v>
      </c>
      <c r="J794">
        <v>1912</v>
      </c>
      <c r="K794" s="34" t="s">
        <v>9529</v>
      </c>
      <c r="M794" s="29" t="str">
        <f t="shared" si="60"/>
        <v>YES</v>
      </c>
      <c r="N794" s="9" t="str">
        <f t="shared" si="61"/>
        <v>YES</v>
      </c>
      <c r="O794" s="9">
        <f t="shared" si="62"/>
        <v>1.000660353094005</v>
      </c>
      <c r="P794" s="9" t="str">
        <f t="shared" si="64"/>
        <v>YES</v>
      </c>
      <c r="Q794" s="9" t="s">
        <v>4658</v>
      </c>
      <c r="R794" s="30" t="s">
        <v>4658</v>
      </c>
      <c r="T794" t="s">
        <v>6097</v>
      </c>
      <c r="U794">
        <v>683</v>
      </c>
      <c r="V794" t="s">
        <v>1470</v>
      </c>
      <c r="W794">
        <v>3</v>
      </c>
      <c r="X794">
        <v>7</v>
      </c>
      <c r="Y794">
        <v>3</v>
      </c>
      <c r="Z794">
        <v>3</v>
      </c>
      <c r="AA794">
        <v>27879476.7029</v>
      </c>
      <c r="AB794">
        <v>21129.863859199999</v>
      </c>
      <c r="AC794">
        <v>673154.99826300004</v>
      </c>
      <c r="AD794">
        <v>963279.19902099995</v>
      </c>
      <c r="AE794" t="s">
        <v>6098</v>
      </c>
      <c r="AF794" t="s">
        <v>1469</v>
      </c>
      <c r="AG794" t="s">
        <v>4723</v>
      </c>
      <c r="AH794" t="str">
        <f t="shared" si="63"/>
        <v>04013683</v>
      </c>
      <c r="AJ794" t="s">
        <v>4723</v>
      </c>
      <c r="AK794" t="s">
        <v>9529</v>
      </c>
      <c r="AL794" t="s">
        <v>6098</v>
      </c>
    </row>
    <row r="795" spans="1:38" x14ac:dyDescent="0.25">
      <c r="A795">
        <v>1219600</v>
      </c>
      <c r="B795">
        <v>0.57399900000000004</v>
      </c>
      <c r="C795" t="s">
        <v>2842</v>
      </c>
      <c r="D795" t="s">
        <v>4723</v>
      </c>
      <c r="E795" t="s">
        <v>4756</v>
      </c>
      <c r="F795" t="s">
        <v>1367</v>
      </c>
      <c r="G795" t="s">
        <v>1463</v>
      </c>
      <c r="H795" t="s">
        <v>2843</v>
      </c>
      <c r="I795" t="s">
        <v>4760</v>
      </c>
      <c r="J795">
        <v>3925</v>
      </c>
      <c r="K795" s="34" t="s">
        <v>9530</v>
      </c>
      <c r="M795" s="29" t="str">
        <f t="shared" si="60"/>
        <v>YES</v>
      </c>
      <c r="N795" s="9" t="str">
        <f t="shared" si="61"/>
        <v>YES</v>
      </c>
      <c r="O795" s="9">
        <f t="shared" si="62"/>
        <v>1.0269954793278302</v>
      </c>
      <c r="P795" s="9" t="str">
        <f t="shared" si="64"/>
        <v>YES</v>
      </c>
      <c r="Q795" s="9" t="s">
        <v>4658</v>
      </c>
      <c r="R795" s="30" t="s">
        <v>4658</v>
      </c>
      <c r="T795" t="s">
        <v>6099</v>
      </c>
      <c r="U795">
        <v>684</v>
      </c>
      <c r="V795" t="s">
        <v>2843</v>
      </c>
      <c r="W795">
        <v>3</v>
      </c>
      <c r="X795">
        <v>7</v>
      </c>
      <c r="Y795">
        <v>3</v>
      </c>
      <c r="Z795">
        <v>3</v>
      </c>
      <c r="AA795">
        <v>15581542.512800001</v>
      </c>
      <c r="AB795">
        <v>20836.039588</v>
      </c>
      <c r="AC795">
        <v>676308.33157499996</v>
      </c>
      <c r="AD795">
        <v>967036.31701100001</v>
      </c>
      <c r="AE795" t="s">
        <v>6100</v>
      </c>
      <c r="AF795" t="s">
        <v>2842</v>
      </c>
      <c r="AG795" t="s">
        <v>4723</v>
      </c>
      <c r="AH795" t="str">
        <f t="shared" si="63"/>
        <v>04013684</v>
      </c>
      <c r="AJ795" t="s">
        <v>4723</v>
      </c>
      <c r="AK795" t="s">
        <v>9530</v>
      </c>
      <c r="AL795" t="s">
        <v>6100</v>
      </c>
    </row>
    <row r="796" spans="1:38" x14ac:dyDescent="0.25">
      <c r="A796">
        <v>1239437</v>
      </c>
      <c r="B796">
        <v>0.509552</v>
      </c>
      <c r="C796" t="s">
        <v>2783</v>
      </c>
      <c r="D796" t="s">
        <v>4723</v>
      </c>
      <c r="E796" t="s">
        <v>4756</v>
      </c>
      <c r="F796" t="s">
        <v>1367</v>
      </c>
      <c r="G796" t="s">
        <v>1463</v>
      </c>
      <c r="H796" t="s">
        <v>2784</v>
      </c>
      <c r="I796" t="s">
        <v>4760</v>
      </c>
      <c r="J796">
        <v>2582</v>
      </c>
      <c r="K796" s="34" t="s">
        <v>9531</v>
      </c>
      <c r="M796" s="29" t="str">
        <f t="shared" si="60"/>
        <v>YES</v>
      </c>
      <c r="N796" s="9" t="str">
        <f t="shared" si="61"/>
        <v>YES</v>
      </c>
      <c r="O796" s="9">
        <f t="shared" si="62"/>
        <v>0.99881876436547634</v>
      </c>
      <c r="P796" s="9" t="str">
        <f t="shared" si="64"/>
        <v>YES</v>
      </c>
      <c r="Q796" s="9" t="s">
        <v>4658</v>
      </c>
      <c r="R796" s="30" t="s">
        <v>4658</v>
      </c>
      <c r="T796" t="s">
        <v>6101</v>
      </c>
      <c r="U796">
        <v>685</v>
      </c>
      <c r="V796" t="s">
        <v>2784</v>
      </c>
      <c r="W796">
        <v>3</v>
      </c>
      <c r="X796">
        <v>15</v>
      </c>
      <c r="Y796">
        <v>4</v>
      </c>
      <c r="Z796">
        <v>3</v>
      </c>
      <c r="AA796">
        <v>14222294.3577</v>
      </c>
      <c r="AB796">
        <v>16488.0186803</v>
      </c>
      <c r="AC796">
        <v>650746.72375400004</v>
      </c>
      <c r="AD796">
        <v>905075.83762999997</v>
      </c>
      <c r="AE796" t="s">
        <v>6102</v>
      </c>
      <c r="AF796" t="s">
        <v>2783</v>
      </c>
      <c r="AG796" t="s">
        <v>4723</v>
      </c>
      <c r="AH796" t="str">
        <f t="shared" si="63"/>
        <v>04013685</v>
      </c>
      <c r="AJ796" t="s">
        <v>4723</v>
      </c>
      <c r="AK796" t="s">
        <v>9531</v>
      </c>
      <c r="AL796" t="s">
        <v>6102</v>
      </c>
    </row>
    <row r="797" spans="1:38" x14ac:dyDescent="0.25">
      <c r="A797">
        <v>201840</v>
      </c>
      <c r="B797">
        <v>0.99708399999999997</v>
      </c>
      <c r="C797" t="s">
        <v>1380</v>
      </c>
      <c r="D797" t="s">
        <v>4723</v>
      </c>
      <c r="E797" t="s">
        <v>4756</v>
      </c>
      <c r="F797" t="s">
        <v>1367</v>
      </c>
      <c r="G797" t="s">
        <v>1368</v>
      </c>
      <c r="H797" t="s">
        <v>1381</v>
      </c>
      <c r="I797" t="s">
        <v>4760</v>
      </c>
      <c r="J797">
        <v>1982</v>
      </c>
      <c r="K797" s="34" t="s">
        <v>9532</v>
      </c>
      <c r="M797" s="29" t="str">
        <f t="shared" si="60"/>
        <v>YES</v>
      </c>
      <c r="N797" s="9" t="str">
        <f t="shared" si="61"/>
        <v>YES</v>
      </c>
      <c r="O797" s="9">
        <f t="shared" si="62"/>
        <v>0.98881360863284407</v>
      </c>
      <c r="P797" s="9" t="str">
        <f t="shared" si="64"/>
        <v>YES</v>
      </c>
      <c r="Q797" s="9" t="s">
        <v>4658</v>
      </c>
      <c r="R797" s="30" t="s">
        <v>4658</v>
      </c>
      <c r="T797" t="s">
        <v>6103</v>
      </c>
      <c r="U797">
        <v>686</v>
      </c>
      <c r="V797" t="s">
        <v>1381</v>
      </c>
      <c r="W797">
        <v>2</v>
      </c>
      <c r="X797">
        <v>8</v>
      </c>
      <c r="Y797">
        <v>5</v>
      </c>
      <c r="Z797">
        <v>2</v>
      </c>
      <c r="AA797">
        <v>28111573.650400002</v>
      </c>
      <c r="AB797">
        <v>21239.443892700001</v>
      </c>
      <c r="AC797">
        <v>699797.29482099996</v>
      </c>
      <c r="AD797">
        <v>947256.62185800006</v>
      </c>
      <c r="AE797" t="s">
        <v>6104</v>
      </c>
      <c r="AF797" t="s">
        <v>1380</v>
      </c>
      <c r="AG797" t="s">
        <v>4723</v>
      </c>
      <c r="AH797" t="str">
        <f t="shared" si="63"/>
        <v>04013686</v>
      </c>
      <c r="AJ797" t="s">
        <v>4723</v>
      </c>
      <c r="AK797" t="s">
        <v>9532</v>
      </c>
      <c r="AL797" t="s">
        <v>6104</v>
      </c>
    </row>
    <row r="798" spans="1:38" x14ac:dyDescent="0.25">
      <c r="A798">
        <v>1247179</v>
      </c>
      <c r="B798">
        <v>1.221651</v>
      </c>
      <c r="C798" t="s">
        <v>2717</v>
      </c>
      <c r="D798" t="s">
        <v>4723</v>
      </c>
      <c r="E798" t="s">
        <v>4756</v>
      </c>
      <c r="F798" t="s">
        <v>1367</v>
      </c>
      <c r="G798" t="s">
        <v>1463</v>
      </c>
      <c r="H798" t="s">
        <v>2718</v>
      </c>
      <c r="I798" t="s">
        <v>4760</v>
      </c>
      <c r="J798">
        <v>1410</v>
      </c>
      <c r="K798" s="34" t="s">
        <v>9533</v>
      </c>
      <c r="M798" s="29" t="str">
        <f t="shared" si="60"/>
        <v>YES</v>
      </c>
      <c r="N798" s="9" t="str">
        <f t="shared" si="61"/>
        <v>YES</v>
      </c>
      <c r="O798" s="9">
        <f t="shared" si="62"/>
        <v>1.0007020858005116</v>
      </c>
      <c r="P798" s="9" t="str">
        <f t="shared" si="64"/>
        <v>YES</v>
      </c>
      <c r="Q798" s="9" t="s">
        <v>4658</v>
      </c>
      <c r="R798" s="30" t="s">
        <v>4658</v>
      </c>
      <c r="T798" t="s">
        <v>6105</v>
      </c>
      <c r="U798">
        <v>687</v>
      </c>
      <c r="V798" t="s">
        <v>2718</v>
      </c>
      <c r="W798">
        <v>5</v>
      </c>
      <c r="X798">
        <v>16</v>
      </c>
      <c r="Y798">
        <v>4</v>
      </c>
      <c r="Z798">
        <v>5</v>
      </c>
      <c r="AA798">
        <v>34033780.6043</v>
      </c>
      <c r="AB798">
        <v>25097.1950273</v>
      </c>
      <c r="AC798">
        <v>656066.90663999994</v>
      </c>
      <c r="AD798">
        <v>887308.21691700001</v>
      </c>
      <c r="AE798" t="s">
        <v>6106</v>
      </c>
      <c r="AF798" t="s">
        <v>2717</v>
      </c>
      <c r="AG798" t="s">
        <v>4723</v>
      </c>
      <c r="AH798" t="str">
        <f t="shared" si="63"/>
        <v>04013687</v>
      </c>
      <c r="AJ798" t="s">
        <v>4723</v>
      </c>
      <c r="AK798" t="s">
        <v>9533</v>
      </c>
      <c r="AL798" t="s">
        <v>6106</v>
      </c>
    </row>
    <row r="799" spans="1:38" x14ac:dyDescent="0.25">
      <c r="A799">
        <v>222935</v>
      </c>
      <c r="B799">
        <v>0.253193</v>
      </c>
      <c r="C799" t="s">
        <v>2106</v>
      </c>
      <c r="D799" t="s">
        <v>4723</v>
      </c>
      <c r="E799" t="s">
        <v>4756</v>
      </c>
      <c r="F799" t="s">
        <v>1367</v>
      </c>
      <c r="G799" t="s">
        <v>1463</v>
      </c>
      <c r="H799" t="s">
        <v>2107</v>
      </c>
      <c r="I799" t="s">
        <v>4760</v>
      </c>
      <c r="J799">
        <v>1387</v>
      </c>
      <c r="K799" s="34" t="s">
        <v>9534</v>
      </c>
      <c r="M799" s="29" t="str">
        <f t="shared" si="60"/>
        <v>YES</v>
      </c>
      <c r="N799" s="9" t="str">
        <f t="shared" si="61"/>
        <v>YES</v>
      </c>
      <c r="O799" s="9">
        <f t="shared" si="62"/>
        <v>1.0002534030621542</v>
      </c>
      <c r="P799" s="9" t="str">
        <f t="shared" si="64"/>
        <v>YES</v>
      </c>
      <c r="Q799" s="9" t="s">
        <v>4658</v>
      </c>
      <c r="R799" s="30" t="s">
        <v>4658</v>
      </c>
      <c r="T799" t="s">
        <v>6107</v>
      </c>
      <c r="U799">
        <v>688</v>
      </c>
      <c r="V799" t="s">
        <v>2107</v>
      </c>
      <c r="W799">
        <v>3</v>
      </c>
      <c r="X799">
        <v>11</v>
      </c>
      <c r="Y799">
        <v>4</v>
      </c>
      <c r="Z799">
        <v>3</v>
      </c>
      <c r="AA799">
        <v>7056827.5094999997</v>
      </c>
      <c r="AB799">
        <v>10635.4899412</v>
      </c>
      <c r="AC799">
        <v>648132.790423</v>
      </c>
      <c r="AD799">
        <v>914240.30428499996</v>
      </c>
      <c r="AE799" t="s">
        <v>6108</v>
      </c>
      <c r="AF799" t="s">
        <v>2106</v>
      </c>
      <c r="AG799" t="s">
        <v>4723</v>
      </c>
      <c r="AH799" t="str">
        <f t="shared" si="63"/>
        <v>04013688</v>
      </c>
      <c r="AJ799" t="s">
        <v>4723</v>
      </c>
      <c r="AK799" t="s">
        <v>9534</v>
      </c>
      <c r="AL799" t="s">
        <v>6108</v>
      </c>
    </row>
    <row r="800" spans="1:38" x14ac:dyDescent="0.25">
      <c r="A800">
        <v>207673</v>
      </c>
      <c r="B800">
        <v>0.80593999999999999</v>
      </c>
      <c r="C800" t="s">
        <v>2408</v>
      </c>
      <c r="D800" t="s">
        <v>4723</v>
      </c>
      <c r="E800" t="s">
        <v>4756</v>
      </c>
      <c r="F800" t="s">
        <v>1367</v>
      </c>
      <c r="G800" t="s">
        <v>4758</v>
      </c>
      <c r="H800" t="s">
        <v>2409</v>
      </c>
      <c r="I800" t="s">
        <v>4760</v>
      </c>
      <c r="J800">
        <v>3313</v>
      </c>
      <c r="K800" s="34" t="s">
        <v>9535</v>
      </c>
      <c r="M800" s="29" t="str">
        <f t="shared" si="60"/>
        <v>YES</v>
      </c>
      <c r="N800" s="9" t="str">
        <f t="shared" si="61"/>
        <v>YES</v>
      </c>
      <c r="O800" s="9">
        <f t="shared" si="62"/>
        <v>1.0011805906094737</v>
      </c>
      <c r="P800" s="9" t="str">
        <f t="shared" si="64"/>
        <v>YES</v>
      </c>
      <c r="Q800" s="9" t="s">
        <v>4658</v>
      </c>
      <c r="R800" s="30" t="s">
        <v>4658</v>
      </c>
      <c r="T800" t="s">
        <v>6109</v>
      </c>
      <c r="U800">
        <v>689</v>
      </c>
      <c r="V800" t="s">
        <v>2409</v>
      </c>
      <c r="W800">
        <v>4</v>
      </c>
      <c r="X800">
        <v>9</v>
      </c>
      <c r="Y800">
        <v>2</v>
      </c>
      <c r="Z800">
        <v>4</v>
      </c>
      <c r="AA800">
        <v>22441823.090399999</v>
      </c>
      <c r="AB800">
        <v>21329.451514100001</v>
      </c>
      <c r="AC800">
        <v>611064.51475700003</v>
      </c>
      <c r="AD800">
        <v>957159.23075500003</v>
      </c>
      <c r="AE800" t="s">
        <v>6110</v>
      </c>
      <c r="AF800" t="s">
        <v>2408</v>
      </c>
      <c r="AG800" t="s">
        <v>4723</v>
      </c>
      <c r="AH800" t="str">
        <f t="shared" si="63"/>
        <v>04013689</v>
      </c>
      <c r="AJ800" t="s">
        <v>4723</v>
      </c>
      <c r="AK800" t="s">
        <v>9535</v>
      </c>
      <c r="AL800" t="s">
        <v>6110</v>
      </c>
    </row>
    <row r="801" spans="1:38" x14ac:dyDescent="0.25">
      <c r="A801">
        <v>1070348</v>
      </c>
      <c r="B801">
        <v>11.622097</v>
      </c>
      <c r="C801" t="s">
        <v>3618</v>
      </c>
      <c r="D801" t="s">
        <v>4723</v>
      </c>
      <c r="E801" t="s">
        <v>4756</v>
      </c>
      <c r="F801" t="s">
        <v>1437</v>
      </c>
      <c r="G801" t="s">
        <v>4758</v>
      </c>
      <c r="H801" t="s">
        <v>3619</v>
      </c>
      <c r="I801" t="s">
        <v>4760</v>
      </c>
      <c r="J801">
        <v>11266</v>
      </c>
      <c r="K801" s="34" t="s">
        <v>9536</v>
      </c>
      <c r="M801" s="29" t="str">
        <f t="shared" si="60"/>
        <v>YES</v>
      </c>
      <c r="N801" s="9" t="str">
        <f t="shared" si="61"/>
        <v>YES</v>
      </c>
      <c r="O801" s="9">
        <f t="shared" si="62"/>
        <v>0.99283715589690125</v>
      </c>
      <c r="P801" s="9" t="str">
        <f t="shared" si="64"/>
        <v>YES</v>
      </c>
      <c r="Q801" s="9" t="s">
        <v>4658</v>
      </c>
      <c r="R801" s="30" t="s">
        <v>4658</v>
      </c>
      <c r="T801" t="s">
        <v>7573</v>
      </c>
      <c r="U801">
        <v>69</v>
      </c>
      <c r="V801" t="s">
        <v>3619</v>
      </c>
      <c r="W801">
        <v>4</v>
      </c>
      <c r="X801">
        <v>4</v>
      </c>
      <c r="Y801">
        <v>2</v>
      </c>
      <c r="Z801">
        <v>4</v>
      </c>
      <c r="AA801">
        <v>326343013.13200003</v>
      </c>
      <c r="AB801">
        <v>75720.781912699997</v>
      </c>
      <c r="AC801">
        <v>495036.49919399997</v>
      </c>
      <c r="AD801">
        <v>878669.95211199997</v>
      </c>
      <c r="AE801" t="s">
        <v>7574</v>
      </c>
      <c r="AF801" t="s">
        <v>3618</v>
      </c>
      <c r="AG801" t="s">
        <v>4723</v>
      </c>
      <c r="AH801" t="str">
        <f t="shared" si="63"/>
        <v>0401369</v>
      </c>
      <c r="AJ801" t="s">
        <v>4723</v>
      </c>
      <c r="AK801" t="s">
        <v>9536</v>
      </c>
      <c r="AL801" t="s">
        <v>7574</v>
      </c>
    </row>
    <row r="802" spans="1:38" x14ac:dyDescent="0.25">
      <c r="A802">
        <v>95998</v>
      </c>
      <c r="B802">
        <v>5.3719429999999999</v>
      </c>
      <c r="C802" t="s">
        <v>2927</v>
      </c>
      <c r="D802" t="s">
        <v>4723</v>
      </c>
      <c r="E802" t="s">
        <v>4756</v>
      </c>
      <c r="F802" t="s">
        <v>4758</v>
      </c>
      <c r="G802" t="s">
        <v>1368</v>
      </c>
      <c r="H802" t="s">
        <v>2928</v>
      </c>
      <c r="I802" t="s">
        <v>4760</v>
      </c>
      <c r="J802">
        <v>3309</v>
      </c>
      <c r="K802" s="34" t="s">
        <v>9537</v>
      </c>
      <c r="M802" s="29" t="str">
        <f t="shared" si="60"/>
        <v>YES</v>
      </c>
      <c r="N802" s="9" t="str">
        <f t="shared" si="61"/>
        <v>YES</v>
      </c>
      <c r="O802" s="9">
        <f t="shared" si="62"/>
        <v>1.0013178531196176</v>
      </c>
      <c r="P802" s="9" t="str">
        <f t="shared" si="64"/>
        <v>YES</v>
      </c>
      <c r="Q802" s="9" t="s">
        <v>4658</v>
      </c>
      <c r="R802" s="30" t="s">
        <v>4658</v>
      </c>
      <c r="T802" t="s">
        <v>6111</v>
      </c>
      <c r="U802">
        <v>690</v>
      </c>
      <c r="V802" t="s">
        <v>2928</v>
      </c>
      <c r="W802">
        <v>2</v>
      </c>
      <c r="X802">
        <v>7</v>
      </c>
      <c r="Y802">
        <v>5</v>
      </c>
      <c r="Z802">
        <v>2</v>
      </c>
      <c r="AA802">
        <v>149564072.252</v>
      </c>
      <c r="AB802">
        <v>55446.295777400002</v>
      </c>
      <c r="AC802">
        <v>700732.42694699997</v>
      </c>
      <c r="AD802">
        <v>1002774.40973</v>
      </c>
      <c r="AE802" t="s">
        <v>6112</v>
      </c>
      <c r="AF802" t="s">
        <v>2927</v>
      </c>
      <c r="AG802" t="s">
        <v>4723</v>
      </c>
      <c r="AH802" t="str">
        <f t="shared" si="63"/>
        <v>04013690</v>
      </c>
      <c r="AJ802" t="s">
        <v>4723</v>
      </c>
      <c r="AK802" t="s">
        <v>9537</v>
      </c>
      <c r="AL802" t="s">
        <v>6112</v>
      </c>
    </row>
    <row r="803" spans="1:38" x14ac:dyDescent="0.25">
      <c r="A803">
        <v>1274997</v>
      </c>
      <c r="B803">
        <v>0.68921600000000005</v>
      </c>
      <c r="C803" t="s">
        <v>3663</v>
      </c>
      <c r="D803" t="s">
        <v>4723</v>
      </c>
      <c r="E803" t="s">
        <v>4756</v>
      </c>
      <c r="F803" t="s">
        <v>1367</v>
      </c>
      <c r="G803" t="s">
        <v>4758</v>
      </c>
      <c r="H803" t="s">
        <v>3664</v>
      </c>
      <c r="I803" t="s">
        <v>4760</v>
      </c>
      <c r="J803">
        <v>3320</v>
      </c>
      <c r="K803" s="34" t="s">
        <v>9538</v>
      </c>
      <c r="M803" s="29" t="str">
        <f t="shared" si="60"/>
        <v>YES</v>
      </c>
      <c r="N803" s="9" t="str">
        <f t="shared" si="61"/>
        <v>NO</v>
      </c>
      <c r="O803" s="9">
        <f t="shared" si="62"/>
        <v>0.98800598399003647</v>
      </c>
      <c r="P803" s="9" t="str">
        <f t="shared" si="64"/>
        <v>YES</v>
      </c>
      <c r="Q803" s="9" t="s">
        <v>4658</v>
      </c>
      <c r="R803" s="30" t="s">
        <v>4658</v>
      </c>
      <c r="T803" t="s">
        <v>6113</v>
      </c>
      <c r="U803">
        <v>691</v>
      </c>
      <c r="V803" t="s">
        <v>6114</v>
      </c>
      <c r="W803">
        <v>4</v>
      </c>
      <c r="X803">
        <v>12</v>
      </c>
      <c r="Y803">
        <v>2</v>
      </c>
      <c r="Z803">
        <v>4</v>
      </c>
      <c r="AA803">
        <v>19447492.875300001</v>
      </c>
      <c r="AB803">
        <v>22093.293086099999</v>
      </c>
      <c r="AC803">
        <v>561922.76</v>
      </c>
      <c r="AD803">
        <v>905252.95085400005</v>
      </c>
      <c r="AE803" t="s">
        <v>6115</v>
      </c>
      <c r="AF803" t="s">
        <v>3663</v>
      </c>
      <c r="AG803" t="s">
        <v>4723</v>
      </c>
      <c r="AH803" t="str">
        <f t="shared" si="63"/>
        <v>04013691</v>
      </c>
      <c r="AJ803" t="s">
        <v>4723</v>
      </c>
      <c r="AK803" t="s">
        <v>9538</v>
      </c>
      <c r="AL803" t="s">
        <v>6115</v>
      </c>
    </row>
    <row r="804" spans="1:38" x14ac:dyDescent="0.25">
      <c r="A804">
        <v>96450</v>
      </c>
      <c r="B804">
        <v>0.56712600000000002</v>
      </c>
      <c r="C804" t="s">
        <v>2276</v>
      </c>
      <c r="D804" t="s">
        <v>4723</v>
      </c>
      <c r="E804" t="s">
        <v>4756</v>
      </c>
      <c r="F804" t="s">
        <v>1367</v>
      </c>
      <c r="G804" t="s">
        <v>1463</v>
      </c>
      <c r="H804" t="s">
        <v>2277</v>
      </c>
      <c r="I804" t="s">
        <v>4760</v>
      </c>
      <c r="J804">
        <v>1850</v>
      </c>
      <c r="K804" s="34" t="s">
        <v>9539</v>
      </c>
      <c r="M804" s="29" t="str">
        <f t="shared" si="60"/>
        <v>YES</v>
      </c>
      <c r="N804" s="9" t="str">
        <f t="shared" si="61"/>
        <v>YES</v>
      </c>
      <c r="O804" s="9">
        <f t="shared" si="62"/>
        <v>1.0027512887495984</v>
      </c>
      <c r="P804" s="9" t="str">
        <f t="shared" si="64"/>
        <v>YES</v>
      </c>
      <c r="Q804" s="9" t="s">
        <v>4658</v>
      </c>
      <c r="R804" s="30" t="s">
        <v>4658</v>
      </c>
      <c r="T804" t="s">
        <v>6116</v>
      </c>
      <c r="U804">
        <v>692</v>
      </c>
      <c r="V804" t="s">
        <v>2277</v>
      </c>
      <c r="W804">
        <v>3</v>
      </c>
      <c r="X804">
        <v>11</v>
      </c>
      <c r="Y804">
        <v>3</v>
      </c>
      <c r="Z804">
        <v>3</v>
      </c>
      <c r="AA804">
        <v>15767185.398600001</v>
      </c>
      <c r="AB804">
        <v>18091.1622656</v>
      </c>
      <c r="AC804">
        <v>680289.81549399998</v>
      </c>
      <c r="AD804">
        <v>911153.07447400002</v>
      </c>
      <c r="AE804" t="s">
        <v>6117</v>
      </c>
      <c r="AF804" t="s">
        <v>2276</v>
      </c>
      <c r="AG804" t="s">
        <v>4723</v>
      </c>
      <c r="AH804" t="str">
        <f t="shared" si="63"/>
        <v>04013692</v>
      </c>
      <c r="AJ804" t="s">
        <v>4723</v>
      </c>
      <c r="AK804" t="s">
        <v>9539</v>
      </c>
      <c r="AL804" t="s">
        <v>6117</v>
      </c>
    </row>
    <row r="805" spans="1:38" x14ac:dyDescent="0.25">
      <c r="A805">
        <v>238699</v>
      </c>
      <c r="B805">
        <v>0.48933700000000002</v>
      </c>
      <c r="C805" t="s">
        <v>2585</v>
      </c>
      <c r="D805" t="s">
        <v>4723</v>
      </c>
      <c r="E805" t="s">
        <v>4756</v>
      </c>
      <c r="F805" t="s">
        <v>1367</v>
      </c>
      <c r="G805" t="s">
        <v>1368</v>
      </c>
      <c r="H805" t="s">
        <v>2586</v>
      </c>
      <c r="I805" t="s">
        <v>4760</v>
      </c>
      <c r="J805">
        <v>2431</v>
      </c>
      <c r="K805" s="34" t="s">
        <v>9540</v>
      </c>
      <c r="M805" s="29" t="str">
        <f t="shared" si="60"/>
        <v>YES</v>
      </c>
      <c r="N805" s="9" t="str">
        <f t="shared" si="61"/>
        <v>YES</v>
      </c>
      <c r="O805" s="9">
        <f t="shared" si="62"/>
        <v>1.00013318923481</v>
      </c>
      <c r="P805" s="9" t="str">
        <f t="shared" si="64"/>
        <v>YES</v>
      </c>
      <c r="Q805" s="9" t="s">
        <v>4658</v>
      </c>
      <c r="R805" s="30" t="s">
        <v>4658</v>
      </c>
      <c r="T805" t="s">
        <v>6118</v>
      </c>
      <c r="U805">
        <v>693</v>
      </c>
      <c r="V805" t="s">
        <v>2586</v>
      </c>
      <c r="W805">
        <v>2</v>
      </c>
      <c r="X805">
        <v>8</v>
      </c>
      <c r="Y805">
        <v>5</v>
      </c>
      <c r="Z805">
        <v>2</v>
      </c>
      <c r="AA805">
        <v>13640115.904200001</v>
      </c>
      <c r="AB805">
        <v>15516.0313699</v>
      </c>
      <c r="AC805">
        <v>702436.85238499998</v>
      </c>
      <c r="AD805">
        <v>914181.135885</v>
      </c>
      <c r="AE805" t="s">
        <v>6119</v>
      </c>
      <c r="AF805" t="s">
        <v>2585</v>
      </c>
      <c r="AG805" t="s">
        <v>4723</v>
      </c>
      <c r="AH805" t="str">
        <f t="shared" si="63"/>
        <v>04013693</v>
      </c>
      <c r="AJ805" t="s">
        <v>4723</v>
      </c>
      <c r="AK805" t="s">
        <v>9540</v>
      </c>
      <c r="AL805" t="s">
        <v>6119</v>
      </c>
    </row>
    <row r="806" spans="1:38" x14ac:dyDescent="0.25">
      <c r="A806">
        <v>289192</v>
      </c>
      <c r="B806">
        <v>60.018940000000001</v>
      </c>
      <c r="C806" t="s">
        <v>3505</v>
      </c>
      <c r="D806" t="s">
        <v>4723</v>
      </c>
      <c r="E806" t="s">
        <v>4756</v>
      </c>
      <c r="F806" t="s">
        <v>4758</v>
      </c>
      <c r="G806" t="s">
        <v>4758</v>
      </c>
      <c r="H806" t="s">
        <v>3506</v>
      </c>
      <c r="I806" t="s">
        <v>4760</v>
      </c>
      <c r="J806">
        <v>957</v>
      </c>
      <c r="K806" s="34" t="s">
        <v>9541</v>
      </c>
      <c r="M806" s="29" t="str">
        <f t="shared" si="60"/>
        <v>YES</v>
      </c>
      <c r="N806" s="9" t="str">
        <f t="shared" si="61"/>
        <v>YES</v>
      </c>
      <c r="O806" s="9">
        <f t="shared" si="62"/>
        <v>1.0093462398111674</v>
      </c>
      <c r="P806" s="9" t="str">
        <f t="shared" si="64"/>
        <v>YES</v>
      </c>
      <c r="Q806" s="9" t="s">
        <v>4658</v>
      </c>
      <c r="R806" s="30" t="s">
        <v>4658</v>
      </c>
      <c r="T806" t="s">
        <v>6120</v>
      </c>
      <c r="U806">
        <v>694</v>
      </c>
      <c r="V806" t="s">
        <v>3506</v>
      </c>
      <c r="W806">
        <v>5</v>
      </c>
      <c r="X806">
        <v>23</v>
      </c>
      <c r="Y806">
        <v>7</v>
      </c>
      <c r="Z806">
        <v>5</v>
      </c>
      <c r="AA806">
        <v>1657738396.3</v>
      </c>
      <c r="AB806">
        <v>200256.587443</v>
      </c>
      <c r="AC806">
        <v>598075.67376999999</v>
      </c>
      <c r="AD806">
        <v>841583.70175600005</v>
      </c>
      <c r="AE806" t="s">
        <v>6121</v>
      </c>
      <c r="AF806" t="s">
        <v>3505</v>
      </c>
      <c r="AG806" t="s">
        <v>4723</v>
      </c>
      <c r="AH806" t="str">
        <f t="shared" si="63"/>
        <v>04013694</v>
      </c>
      <c r="AJ806" t="s">
        <v>4723</v>
      </c>
      <c r="AK806" t="s">
        <v>9541</v>
      </c>
      <c r="AL806" t="s">
        <v>6121</v>
      </c>
    </row>
    <row r="807" spans="1:38" x14ac:dyDescent="0.25">
      <c r="A807">
        <v>105707</v>
      </c>
      <c r="B807">
        <v>1.149751</v>
      </c>
      <c r="C807" t="s">
        <v>3772</v>
      </c>
      <c r="D807" t="s">
        <v>4723</v>
      </c>
      <c r="E807" t="s">
        <v>4756</v>
      </c>
      <c r="F807" t="s">
        <v>1367</v>
      </c>
      <c r="G807" t="s">
        <v>3738</v>
      </c>
      <c r="H807" t="s">
        <v>3773</v>
      </c>
      <c r="I807" t="s">
        <v>4760</v>
      </c>
      <c r="J807">
        <v>3713</v>
      </c>
      <c r="K807" s="34" t="s">
        <v>9542</v>
      </c>
      <c r="M807" s="29" t="str">
        <f t="shared" si="60"/>
        <v>YES</v>
      </c>
      <c r="N807" s="9" t="str">
        <f t="shared" si="61"/>
        <v>YES</v>
      </c>
      <c r="O807" s="9">
        <f t="shared" si="62"/>
        <v>0.98468820663721646</v>
      </c>
      <c r="P807" s="9" t="str">
        <f t="shared" si="64"/>
        <v>YES</v>
      </c>
      <c r="Q807" s="9" t="s">
        <v>4658</v>
      </c>
      <c r="R807" s="30" t="s">
        <v>4658</v>
      </c>
      <c r="T807" t="s">
        <v>6122</v>
      </c>
      <c r="U807">
        <v>695</v>
      </c>
      <c r="V807" t="s">
        <v>3773</v>
      </c>
      <c r="W807">
        <v>2</v>
      </c>
      <c r="X807">
        <v>22</v>
      </c>
      <c r="Y807">
        <v>6</v>
      </c>
      <c r="Z807">
        <v>2</v>
      </c>
      <c r="AA807">
        <v>32551642.298900001</v>
      </c>
      <c r="AB807">
        <v>27138.7673393</v>
      </c>
      <c r="AC807">
        <v>757071.68031800003</v>
      </c>
      <c r="AD807">
        <v>863543.68650399998</v>
      </c>
      <c r="AE807" t="s">
        <v>6123</v>
      </c>
      <c r="AF807" t="s">
        <v>3772</v>
      </c>
      <c r="AG807" t="s">
        <v>4723</v>
      </c>
      <c r="AH807" t="str">
        <f t="shared" si="63"/>
        <v>04013695</v>
      </c>
      <c r="AJ807" t="s">
        <v>4723</v>
      </c>
      <c r="AK807" t="s">
        <v>9542</v>
      </c>
      <c r="AL807" t="s">
        <v>6123</v>
      </c>
    </row>
    <row r="808" spans="1:38" x14ac:dyDescent="0.25">
      <c r="A808">
        <v>303747</v>
      </c>
      <c r="B808">
        <v>1.2636069999999999</v>
      </c>
      <c r="C808" t="s">
        <v>2579</v>
      </c>
      <c r="D808" t="s">
        <v>4723</v>
      </c>
      <c r="E808" t="s">
        <v>4756</v>
      </c>
      <c r="F808" t="s">
        <v>4758</v>
      </c>
      <c r="G808" t="s">
        <v>2479</v>
      </c>
      <c r="H808" t="s">
        <v>2580</v>
      </c>
      <c r="I808" t="s">
        <v>4760</v>
      </c>
      <c r="J808">
        <v>2824</v>
      </c>
      <c r="K808" s="34" t="s">
        <v>9543</v>
      </c>
      <c r="M808" s="29" t="str">
        <f t="shared" si="60"/>
        <v>NO</v>
      </c>
      <c r="N808" s="9" t="str">
        <f t="shared" si="61"/>
        <v>YES</v>
      </c>
      <c r="O808" s="9">
        <f t="shared" si="62"/>
        <v>0.99963656688105262</v>
      </c>
      <c r="P808" s="9" t="str">
        <f t="shared" si="64"/>
        <v>YES</v>
      </c>
      <c r="Q808" s="9" t="s">
        <v>4658</v>
      </c>
      <c r="R808" s="30" t="s">
        <v>4658</v>
      </c>
      <c r="T808" t="s">
        <v>6124</v>
      </c>
      <c r="U808">
        <v>696</v>
      </c>
      <c r="V808" t="s">
        <v>2580</v>
      </c>
      <c r="W808">
        <v>4</v>
      </c>
      <c r="X808">
        <v>4</v>
      </c>
      <c r="Y808">
        <v>2</v>
      </c>
      <c r="Z808">
        <v>4</v>
      </c>
      <c r="AA808">
        <v>35240148.825999998</v>
      </c>
      <c r="AB808">
        <v>30033.640646200001</v>
      </c>
      <c r="AC808">
        <v>550453.09426299995</v>
      </c>
      <c r="AD808">
        <v>962985.13211899996</v>
      </c>
      <c r="AE808" t="s">
        <v>6125</v>
      </c>
      <c r="AF808" t="s">
        <v>8187</v>
      </c>
      <c r="AG808" t="s">
        <v>4723</v>
      </c>
      <c r="AH808" t="str">
        <f t="shared" si="63"/>
        <v>04013696</v>
      </c>
      <c r="AJ808" t="s">
        <v>4723</v>
      </c>
      <c r="AK808" t="s">
        <v>9543</v>
      </c>
      <c r="AL808" t="s">
        <v>6125</v>
      </c>
    </row>
    <row r="809" spans="1:38" x14ac:dyDescent="0.25">
      <c r="A809">
        <v>1042597</v>
      </c>
      <c r="B809">
        <v>0.75457099999999999</v>
      </c>
      <c r="C809" t="s">
        <v>2366</v>
      </c>
      <c r="D809" t="s">
        <v>4723</v>
      </c>
      <c r="E809" t="s">
        <v>4756</v>
      </c>
      <c r="F809" t="s">
        <v>1367</v>
      </c>
      <c r="G809" t="s">
        <v>2348</v>
      </c>
      <c r="H809" t="s">
        <v>2367</v>
      </c>
      <c r="I809" t="s">
        <v>4760</v>
      </c>
      <c r="J809">
        <v>3359</v>
      </c>
      <c r="K809" s="34" t="s">
        <v>9544</v>
      </c>
      <c r="M809" s="29" t="str">
        <f t="shared" si="60"/>
        <v>YES</v>
      </c>
      <c r="N809" s="9" t="str">
        <f t="shared" si="61"/>
        <v>NO</v>
      </c>
      <c r="O809" s="9">
        <f t="shared" si="62"/>
        <v>1.0110698104524303</v>
      </c>
      <c r="P809" s="9" t="str">
        <f t="shared" si="64"/>
        <v>YES</v>
      </c>
      <c r="Q809" s="9" t="s">
        <v>4658</v>
      </c>
      <c r="R809" s="30" t="s">
        <v>4658</v>
      </c>
      <c r="T809" t="s">
        <v>6126</v>
      </c>
      <c r="U809">
        <v>697</v>
      </c>
      <c r="V809" t="s">
        <v>6127</v>
      </c>
      <c r="W809">
        <v>4</v>
      </c>
      <c r="X809">
        <v>9</v>
      </c>
      <c r="Y809">
        <v>2</v>
      </c>
      <c r="Z809">
        <v>4</v>
      </c>
      <c r="AA809">
        <v>20805914.6351</v>
      </c>
      <c r="AB809">
        <v>22826.979571100001</v>
      </c>
      <c r="AC809">
        <v>600302.55763000005</v>
      </c>
      <c r="AD809">
        <v>945651.925712</v>
      </c>
      <c r="AE809" t="s">
        <v>6128</v>
      </c>
      <c r="AF809" t="s">
        <v>2366</v>
      </c>
      <c r="AG809" t="s">
        <v>4723</v>
      </c>
      <c r="AH809" t="str">
        <f t="shared" si="63"/>
        <v>04013697</v>
      </c>
      <c r="AJ809" t="s">
        <v>4723</v>
      </c>
      <c r="AK809" t="s">
        <v>9544</v>
      </c>
      <c r="AL809" t="s">
        <v>6128</v>
      </c>
    </row>
    <row r="810" spans="1:38" x14ac:dyDescent="0.25">
      <c r="A810">
        <v>1069917</v>
      </c>
      <c r="B810">
        <v>0.61596600000000001</v>
      </c>
      <c r="C810" t="s">
        <v>2378</v>
      </c>
      <c r="D810" t="s">
        <v>4723</v>
      </c>
      <c r="E810" t="s">
        <v>4756</v>
      </c>
      <c r="F810" t="s">
        <v>1367</v>
      </c>
      <c r="G810" t="s">
        <v>2348</v>
      </c>
      <c r="H810" t="s">
        <v>2379</v>
      </c>
      <c r="I810" t="s">
        <v>4760</v>
      </c>
      <c r="J810">
        <v>3250</v>
      </c>
      <c r="K810" s="34" t="s">
        <v>9545</v>
      </c>
      <c r="M810" s="29" t="str">
        <f t="shared" si="60"/>
        <v>YES</v>
      </c>
      <c r="N810" s="9" t="str">
        <f t="shared" si="61"/>
        <v>NO</v>
      </c>
      <c r="O810" s="9">
        <f t="shared" si="62"/>
        <v>0.99946703484037924</v>
      </c>
      <c r="P810" s="9" t="str">
        <f t="shared" si="64"/>
        <v>YES</v>
      </c>
      <c r="Q810" s="9" t="s">
        <v>4658</v>
      </c>
      <c r="R810" s="30" t="s">
        <v>4658</v>
      </c>
      <c r="T810" t="s">
        <v>6129</v>
      </c>
      <c r="U810">
        <v>698</v>
      </c>
      <c r="V810" t="s">
        <v>6130</v>
      </c>
      <c r="W810">
        <v>4</v>
      </c>
      <c r="X810">
        <v>9</v>
      </c>
      <c r="Y810">
        <v>2</v>
      </c>
      <c r="Z810">
        <v>4</v>
      </c>
      <c r="AA810">
        <v>17181303.570599999</v>
      </c>
      <c r="AB810">
        <v>20600.344092399999</v>
      </c>
      <c r="AC810">
        <v>605894.49282000004</v>
      </c>
      <c r="AD810">
        <v>946616.04025700002</v>
      </c>
      <c r="AE810" t="s">
        <v>6131</v>
      </c>
      <c r="AF810" t="s">
        <v>2378</v>
      </c>
      <c r="AG810" t="s">
        <v>4723</v>
      </c>
      <c r="AH810" t="str">
        <f t="shared" si="63"/>
        <v>04013698</v>
      </c>
      <c r="AJ810" t="s">
        <v>4723</v>
      </c>
      <c r="AK810" t="s">
        <v>9545</v>
      </c>
      <c r="AL810" t="s">
        <v>6131</v>
      </c>
    </row>
    <row r="811" spans="1:38" x14ac:dyDescent="0.25">
      <c r="A811">
        <v>1070030</v>
      </c>
      <c r="B811">
        <v>0.43575999999999998</v>
      </c>
      <c r="C811" t="s">
        <v>2364</v>
      </c>
      <c r="D811" t="s">
        <v>4723</v>
      </c>
      <c r="E811" t="s">
        <v>4756</v>
      </c>
      <c r="F811" t="s">
        <v>1367</v>
      </c>
      <c r="G811" t="s">
        <v>2348</v>
      </c>
      <c r="H811" t="s">
        <v>2365</v>
      </c>
      <c r="I811" t="s">
        <v>4760</v>
      </c>
      <c r="J811">
        <v>2120</v>
      </c>
      <c r="K811" s="34" t="s">
        <v>9546</v>
      </c>
      <c r="M811" s="29" t="str">
        <f t="shared" si="60"/>
        <v>YES</v>
      </c>
      <c r="N811" s="9" t="str">
        <f t="shared" si="61"/>
        <v>NO</v>
      </c>
      <c r="O811" s="9">
        <f t="shared" si="62"/>
        <v>1.0041135310627929</v>
      </c>
      <c r="P811" s="9" t="str">
        <f t="shared" si="64"/>
        <v>YES</v>
      </c>
      <c r="Q811" s="9" t="s">
        <v>4658</v>
      </c>
      <c r="R811" s="30" t="s">
        <v>4658</v>
      </c>
      <c r="T811" t="s">
        <v>6132</v>
      </c>
      <c r="U811">
        <v>699</v>
      </c>
      <c r="V811" t="s">
        <v>6133</v>
      </c>
      <c r="W811">
        <v>4</v>
      </c>
      <c r="X811">
        <v>9</v>
      </c>
      <c r="Y811">
        <v>2</v>
      </c>
      <c r="Z811">
        <v>4</v>
      </c>
      <c r="AA811">
        <v>12098523.93</v>
      </c>
      <c r="AB811">
        <v>17276.866974600001</v>
      </c>
      <c r="AC811">
        <v>599660.93391200004</v>
      </c>
      <c r="AD811">
        <v>943264.18073000002</v>
      </c>
      <c r="AE811" t="s">
        <v>6134</v>
      </c>
      <c r="AF811" t="s">
        <v>2364</v>
      </c>
      <c r="AG811" t="s">
        <v>4723</v>
      </c>
      <c r="AH811" t="str">
        <f t="shared" si="63"/>
        <v>04013699</v>
      </c>
      <c r="AJ811" t="s">
        <v>4723</v>
      </c>
      <c r="AK811" t="s">
        <v>9546</v>
      </c>
      <c r="AL811" t="s">
        <v>6134</v>
      </c>
    </row>
    <row r="812" spans="1:38" x14ac:dyDescent="0.25">
      <c r="A812">
        <v>1069900</v>
      </c>
      <c r="B812">
        <v>0.69637700000000002</v>
      </c>
      <c r="C812" t="s">
        <v>3902</v>
      </c>
      <c r="D812" t="s">
        <v>4723</v>
      </c>
      <c r="E812" t="s">
        <v>4756</v>
      </c>
      <c r="F812" t="s">
        <v>1367</v>
      </c>
      <c r="G812" t="s">
        <v>1463</v>
      </c>
      <c r="H812" t="s">
        <v>3903</v>
      </c>
      <c r="I812" t="s">
        <v>4760</v>
      </c>
      <c r="J812">
        <v>2515</v>
      </c>
      <c r="K812" s="34" t="s">
        <v>9547</v>
      </c>
      <c r="M812" s="29" t="str">
        <f t="shared" si="60"/>
        <v>YES</v>
      </c>
      <c r="N812" s="9" t="str">
        <f t="shared" si="61"/>
        <v>YES</v>
      </c>
      <c r="O812" s="9">
        <f t="shared" si="62"/>
        <v>1.0006727752383373</v>
      </c>
      <c r="P812" s="9" t="str">
        <f t="shared" si="64"/>
        <v>YES</v>
      </c>
      <c r="Q812" s="9" t="s">
        <v>4658</v>
      </c>
      <c r="R812" s="30" t="s">
        <v>4658</v>
      </c>
      <c r="T812" t="s">
        <v>7461</v>
      </c>
      <c r="U812">
        <v>7</v>
      </c>
      <c r="V812" t="s">
        <v>3903</v>
      </c>
      <c r="W812">
        <v>1</v>
      </c>
      <c r="X812">
        <v>20</v>
      </c>
      <c r="Y812">
        <v>5</v>
      </c>
      <c r="Z812">
        <v>1</v>
      </c>
      <c r="AA812">
        <v>19400824.162700001</v>
      </c>
      <c r="AB812">
        <v>19117.5302156</v>
      </c>
      <c r="AC812">
        <v>678465.98529999994</v>
      </c>
      <c r="AD812">
        <v>851339.22332600004</v>
      </c>
      <c r="AE812" t="s">
        <v>7462</v>
      </c>
      <c r="AF812" t="s">
        <v>3902</v>
      </c>
      <c r="AG812" t="s">
        <v>4723</v>
      </c>
      <c r="AH812" t="str">
        <f t="shared" si="63"/>
        <v>040137</v>
      </c>
      <c r="AJ812" t="s">
        <v>4723</v>
      </c>
      <c r="AK812" t="s">
        <v>9547</v>
      </c>
      <c r="AL812" t="s">
        <v>7462</v>
      </c>
    </row>
    <row r="813" spans="1:38" x14ac:dyDescent="0.25">
      <c r="A813">
        <v>215820</v>
      </c>
      <c r="B813">
        <v>16.470030000000001</v>
      </c>
      <c r="C813" t="s">
        <v>1458</v>
      </c>
      <c r="D813" t="s">
        <v>4723</v>
      </c>
      <c r="E813" t="s">
        <v>4756</v>
      </c>
      <c r="F813" t="s">
        <v>4758</v>
      </c>
      <c r="G813" t="s">
        <v>4758</v>
      </c>
      <c r="H813" t="s">
        <v>1459</v>
      </c>
      <c r="I813" t="s">
        <v>4760</v>
      </c>
      <c r="J813">
        <v>11060</v>
      </c>
      <c r="K813" s="34" t="s">
        <v>9548</v>
      </c>
      <c r="M813" s="29" t="str">
        <f t="shared" si="60"/>
        <v>YES</v>
      </c>
      <c r="N813" s="9" t="str">
        <f t="shared" si="61"/>
        <v>YES</v>
      </c>
      <c r="O813" s="9">
        <f t="shared" si="62"/>
        <v>1.0018630878214185</v>
      </c>
      <c r="P813" s="9" t="str">
        <f t="shared" si="64"/>
        <v>YES</v>
      </c>
      <c r="Q813" s="9" t="s">
        <v>4658</v>
      </c>
      <c r="R813" s="30" t="s">
        <v>4658</v>
      </c>
      <c r="T813" t="s">
        <v>4645</v>
      </c>
      <c r="U813">
        <v>70</v>
      </c>
      <c r="V813" t="s">
        <v>1459</v>
      </c>
      <c r="W813">
        <v>4</v>
      </c>
      <c r="X813">
        <v>4</v>
      </c>
      <c r="Y813">
        <v>2</v>
      </c>
      <c r="Z813">
        <v>4</v>
      </c>
      <c r="AA813">
        <v>458304223.33499998</v>
      </c>
      <c r="AB813">
        <v>131567.03990100001</v>
      </c>
      <c r="AC813">
        <v>491385.321964</v>
      </c>
      <c r="AD813">
        <v>860820.70608100004</v>
      </c>
      <c r="AE813" t="s">
        <v>7575</v>
      </c>
      <c r="AF813" t="s">
        <v>1458</v>
      </c>
      <c r="AG813" t="s">
        <v>4723</v>
      </c>
      <c r="AH813" t="str">
        <f t="shared" si="63"/>
        <v>0401370</v>
      </c>
      <c r="AJ813" t="s">
        <v>4723</v>
      </c>
      <c r="AK813" t="s">
        <v>9548</v>
      </c>
      <c r="AL813" t="s">
        <v>7575</v>
      </c>
    </row>
    <row r="814" spans="1:38" x14ac:dyDescent="0.25">
      <c r="A814">
        <v>83433</v>
      </c>
      <c r="B814">
        <v>0.56949899999999998</v>
      </c>
      <c r="C814" t="s">
        <v>2356</v>
      </c>
      <c r="D814" t="s">
        <v>4723</v>
      </c>
      <c r="E814" t="s">
        <v>4756</v>
      </c>
      <c r="F814" t="s">
        <v>1367</v>
      </c>
      <c r="G814" t="s">
        <v>4758</v>
      </c>
      <c r="H814" t="s">
        <v>2357</v>
      </c>
      <c r="I814" t="s">
        <v>4760</v>
      </c>
      <c r="J814">
        <v>2691</v>
      </c>
      <c r="K814" s="34" t="s">
        <v>9549</v>
      </c>
      <c r="M814" s="29" t="str">
        <f t="shared" si="60"/>
        <v>YES</v>
      </c>
      <c r="N814" s="9" t="str">
        <f t="shared" si="61"/>
        <v>NO</v>
      </c>
      <c r="O814" s="9">
        <f t="shared" si="62"/>
        <v>0.99544709963570799</v>
      </c>
      <c r="P814" s="9" t="str">
        <f t="shared" si="64"/>
        <v>YES</v>
      </c>
      <c r="Q814" s="9" t="s">
        <v>4658</v>
      </c>
      <c r="R814" s="30" t="s">
        <v>4658</v>
      </c>
      <c r="T814" t="s">
        <v>6135</v>
      </c>
      <c r="U814">
        <v>700</v>
      </c>
      <c r="V814" t="s">
        <v>6136</v>
      </c>
      <c r="W814">
        <v>4</v>
      </c>
      <c r="X814">
        <v>9</v>
      </c>
      <c r="Y814">
        <v>2</v>
      </c>
      <c r="Z814">
        <v>4</v>
      </c>
      <c r="AA814">
        <v>15949336.6623</v>
      </c>
      <c r="AB814">
        <v>18171.509033599999</v>
      </c>
      <c r="AC814">
        <v>596748.10008300003</v>
      </c>
      <c r="AD814">
        <v>941430.02187900001</v>
      </c>
      <c r="AE814" t="s">
        <v>6137</v>
      </c>
      <c r="AF814" t="s">
        <v>2356</v>
      </c>
      <c r="AG814" t="s">
        <v>4723</v>
      </c>
      <c r="AH814" t="str">
        <f t="shared" si="63"/>
        <v>04013700</v>
      </c>
      <c r="AJ814" t="s">
        <v>4723</v>
      </c>
      <c r="AK814" t="s">
        <v>9549</v>
      </c>
      <c r="AL814" t="s">
        <v>6137</v>
      </c>
    </row>
    <row r="815" spans="1:38" x14ac:dyDescent="0.25">
      <c r="A815">
        <v>1069814</v>
      </c>
      <c r="B815">
        <v>3.369977</v>
      </c>
      <c r="C815" t="s">
        <v>3828</v>
      </c>
      <c r="D815" t="s">
        <v>4723</v>
      </c>
      <c r="E815" t="s">
        <v>4756</v>
      </c>
      <c r="F815" t="s">
        <v>2297</v>
      </c>
      <c r="G815" t="s">
        <v>4758</v>
      </c>
      <c r="H815" t="s">
        <v>3829</v>
      </c>
      <c r="I815" t="s">
        <v>4760</v>
      </c>
      <c r="J815">
        <v>8421</v>
      </c>
      <c r="K815" s="34" t="s">
        <v>9550</v>
      </c>
      <c r="M815" s="29" t="str">
        <f t="shared" si="60"/>
        <v>NO</v>
      </c>
      <c r="N815" s="9" t="str">
        <f t="shared" si="61"/>
        <v>YES</v>
      </c>
      <c r="O815" s="9">
        <f t="shared" si="62"/>
        <v>1.0000471992563598</v>
      </c>
      <c r="P815" s="9" t="str">
        <f t="shared" si="64"/>
        <v>YES</v>
      </c>
      <c r="Q815" s="9" t="s">
        <v>4658</v>
      </c>
      <c r="R815" s="30" t="s">
        <v>4658</v>
      </c>
      <c r="T815" t="s">
        <v>6138</v>
      </c>
      <c r="U815">
        <v>701</v>
      </c>
      <c r="V815" t="s">
        <v>3829</v>
      </c>
      <c r="W815">
        <v>1</v>
      </c>
      <c r="X815">
        <v>21</v>
      </c>
      <c r="Y815">
        <v>6</v>
      </c>
      <c r="Z815">
        <v>1</v>
      </c>
      <c r="AA815">
        <v>93945132.656399995</v>
      </c>
      <c r="AB815">
        <v>43158.147634499997</v>
      </c>
      <c r="AC815">
        <v>764576.54304999998</v>
      </c>
      <c r="AD815">
        <v>812529.47796399996</v>
      </c>
      <c r="AE815" t="s">
        <v>6139</v>
      </c>
      <c r="AF815" t="s">
        <v>8188</v>
      </c>
      <c r="AG815" t="s">
        <v>4723</v>
      </c>
      <c r="AH815" t="str">
        <f t="shared" si="63"/>
        <v>04013701</v>
      </c>
      <c r="AJ815" t="s">
        <v>4723</v>
      </c>
      <c r="AK815" t="s">
        <v>9550</v>
      </c>
      <c r="AL815" t="s">
        <v>6139</v>
      </c>
    </row>
    <row r="816" spans="1:38" x14ac:dyDescent="0.25">
      <c r="A816">
        <v>258145</v>
      </c>
      <c r="B816">
        <v>2.4109639999999999</v>
      </c>
      <c r="C816" t="s">
        <v>2423</v>
      </c>
      <c r="D816" t="s">
        <v>4723</v>
      </c>
      <c r="E816" t="s">
        <v>4756</v>
      </c>
      <c r="F816" t="s">
        <v>1367</v>
      </c>
      <c r="G816" t="s">
        <v>4758</v>
      </c>
      <c r="H816" t="s">
        <v>2424</v>
      </c>
      <c r="I816" t="s">
        <v>4760</v>
      </c>
      <c r="J816">
        <v>7535</v>
      </c>
      <c r="K816" s="34" t="s">
        <v>9551</v>
      </c>
      <c r="M816" s="29" t="str">
        <f t="shared" si="60"/>
        <v>YES</v>
      </c>
      <c r="N816" s="9" t="str">
        <f t="shared" si="61"/>
        <v>NO</v>
      </c>
      <c r="O816" s="9">
        <f t="shared" si="62"/>
        <v>1.0006767891776438</v>
      </c>
      <c r="P816" s="9" t="str">
        <f t="shared" si="64"/>
        <v>YES</v>
      </c>
      <c r="Q816" s="9" t="s">
        <v>4658</v>
      </c>
      <c r="R816" s="30" t="s">
        <v>4658</v>
      </c>
      <c r="T816" t="s">
        <v>6140</v>
      </c>
      <c r="U816">
        <v>702</v>
      </c>
      <c r="V816" t="s">
        <v>6141</v>
      </c>
      <c r="W816">
        <v>4</v>
      </c>
      <c r="X816">
        <v>9</v>
      </c>
      <c r="Y816">
        <v>2</v>
      </c>
      <c r="Z816">
        <v>4</v>
      </c>
      <c r="AA816">
        <v>67168359.958499998</v>
      </c>
      <c r="AB816">
        <v>39385.215975799998</v>
      </c>
      <c r="AC816">
        <v>594162.34660499997</v>
      </c>
      <c r="AD816">
        <v>934722.76771399996</v>
      </c>
      <c r="AE816" t="s">
        <v>6142</v>
      </c>
      <c r="AF816" t="s">
        <v>2423</v>
      </c>
      <c r="AG816" t="s">
        <v>4723</v>
      </c>
      <c r="AH816" t="str">
        <f t="shared" si="63"/>
        <v>04013702</v>
      </c>
      <c r="AJ816" t="s">
        <v>4723</v>
      </c>
      <c r="AK816" t="s">
        <v>9551</v>
      </c>
      <c r="AL816" t="s">
        <v>6142</v>
      </c>
    </row>
    <row r="817" spans="1:38" x14ac:dyDescent="0.25">
      <c r="A817">
        <v>1062214</v>
      </c>
      <c r="B817">
        <v>2.7204350000000002</v>
      </c>
      <c r="C817" t="s">
        <v>2352</v>
      </c>
      <c r="D817" t="s">
        <v>4723</v>
      </c>
      <c r="E817" t="s">
        <v>4756</v>
      </c>
      <c r="F817" t="s">
        <v>1367</v>
      </c>
      <c r="G817" t="s">
        <v>4758</v>
      </c>
      <c r="H817" t="s">
        <v>2353</v>
      </c>
      <c r="I817" t="s">
        <v>4760</v>
      </c>
      <c r="J817">
        <v>4398</v>
      </c>
      <c r="K817" s="34" t="s">
        <v>9552</v>
      </c>
      <c r="M817" s="29" t="str">
        <f t="shared" si="60"/>
        <v>YES</v>
      </c>
      <c r="N817" s="9" t="str">
        <f t="shared" si="61"/>
        <v>NO</v>
      </c>
      <c r="O817" s="9">
        <f t="shared" si="62"/>
        <v>1.0018789504911874</v>
      </c>
      <c r="P817" s="9" t="str">
        <f t="shared" si="64"/>
        <v>YES</v>
      </c>
      <c r="Q817" s="9" t="s">
        <v>4658</v>
      </c>
      <c r="R817" s="30" t="s">
        <v>4658</v>
      </c>
      <c r="T817" t="s">
        <v>6143</v>
      </c>
      <c r="U817">
        <v>703</v>
      </c>
      <c r="V817" t="s">
        <v>6144</v>
      </c>
      <c r="W817">
        <v>4</v>
      </c>
      <c r="X817">
        <v>9</v>
      </c>
      <c r="Y817">
        <v>2</v>
      </c>
      <c r="Z817">
        <v>4</v>
      </c>
      <c r="AA817">
        <v>75699140.167400002</v>
      </c>
      <c r="AB817">
        <v>44698.785369800004</v>
      </c>
      <c r="AC817">
        <v>604371.00921000005</v>
      </c>
      <c r="AD817">
        <v>933088.18183100002</v>
      </c>
      <c r="AE817" t="s">
        <v>6145</v>
      </c>
      <c r="AF817" t="s">
        <v>2352</v>
      </c>
      <c r="AG817" t="s">
        <v>4723</v>
      </c>
      <c r="AH817" t="str">
        <f t="shared" si="63"/>
        <v>04013703</v>
      </c>
      <c r="AJ817" t="s">
        <v>4723</v>
      </c>
      <c r="AK817" t="s">
        <v>9552</v>
      </c>
      <c r="AL817" t="s">
        <v>6145</v>
      </c>
    </row>
    <row r="818" spans="1:38" x14ac:dyDescent="0.25">
      <c r="A818">
        <v>1069769</v>
      </c>
      <c r="B818">
        <v>0.41852800000000001</v>
      </c>
      <c r="C818" t="s">
        <v>2370</v>
      </c>
      <c r="D818" t="s">
        <v>4723</v>
      </c>
      <c r="E818" t="s">
        <v>4756</v>
      </c>
      <c r="F818" t="s">
        <v>1367</v>
      </c>
      <c r="G818" t="s">
        <v>2348</v>
      </c>
      <c r="H818" t="s">
        <v>2371</v>
      </c>
      <c r="I818" t="s">
        <v>4760</v>
      </c>
      <c r="J818">
        <v>2772</v>
      </c>
      <c r="K818" s="34" t="s">
        <v>9553</v>
      </c>
      <c r="M818" s="29" t="str">
        <f t="shared" si="60"/>
        <v>YES</v>
      </c>
      <c r="N818" s="9" t="str">
        <f t="shared" si="61"/>
        <v>NO</v>
      </c>
      <c r="O818" s="9">
        <f t="shared" si="62"/>
        <v>1.0042753179323427</v>
      </c>
      <c r="P818" s="9" t="str">
        <f t="shared" si="64"/>
        <v>YES</v>
      </c>
      <c r="Q818" s="9" t="s">
        <v>4658</v>
      </c>
      <c r="R818" s="30" t="s">
        <v>4658</v>
      </c>
      <c r="T818" t="s">
        <v>6146</v>
      </c>
      <c r="U818">
        <v>704</v>
      </c>
      <c r="V818" t="s">
        <v>6147</v>
      </c>
      <c r="W818">
        <v>4</v>
      </c>
      <c r="X818">
        <v>9</v>
      </c>
      <c r="Y818">
        <v>2</v>
      </c>
      <c r="Z818">
        <v>4</v>
      </c>
      <c r="AA818">
        <v>11618219.4134</v>
      </c>
      <c r="AB818">
        <v>15843.694043699999</v>
      </c>
      <c r="AC818">
        <v>607197.47175599996</v>
      </c>
      <c r="AD818">
        <v>940632.53161499999</v>
      </c>
      <c r="AE818" t="s">
        <v>6148</v>
      </c>
      <c r="AF818" t="s">
        <v>2370</v>
      </c>
      <c r="AG818" t="s">
        <v>4723</v>
      </c>
      <c r="AH818" t="str">
        <f t="shared" si="63"/>
        <v>04013704</v>
      </c>
      <c r="AJ818" t="s">
        <v>4723</v>
      </c>
      <c r="AK818" t="s">
        <v>9553</v>
      </c>
      <c r="AL818" t="s">
        <v>6148</v>
      </c>
    </row>
    <row r="819" spans="1:38" x14ac:dyDescent="0.25">
      <c r="A819">
        <v>1069956</v>
      </c>
      <c r="B819">
        <v>1.309369</v>
      </c>
      <c r="C819" t="s">
        <v>2350</v>
      </c>
      <c r="D819" t="s">
        <v>4723</v>
      </c>
      <c r="E819" t="s">
        <v>4756</v>
      </c>
      <c r="F819" t="s">
        <v>1367</v>
      </c>
      <c r="G819" t="s">
        <v>4758</v>
      </c>
      <c r="H819" t="s">
        <v>2351</v>
      </c>
      <c r="I819" t="s">
        <v>4760</v>
      </c>
      <c r="J819">
        <v>7055</v>
      </c>
      <c r="K819" s="34" t="s">
        <v>9554</v>
      </c>
      <c r="M819" s="29" t="str">
        <f t="shared" si="60"/>
        <v>YES</v>
      </c>
      <c r="N819" s="9" t="str">
        <f t="shared" si="61"/>
        <v>NO</v>
      </c>
      <c r="O819" s="9">
        <f t="shared" si="62"/>
        <v>1.0005231464607067</v>
      </c>
      <c r="P819" s="9" t="str">
        <f t="shared" si="64"/>
        <v>YES</v>
      </c>
      <c r="Q819" s="9" t="s">
        <v>4658</v>
      </c>
      <c r="R819" s="30" t="s">
        <v>4658</v>
      </c>
      <c r="T819" t="s">
        <v>6149</v>
      </c>
      <c r="U819">
        <v>705</v>
      </c>
      <c r="V819" t="s">
        <v>6150</v>
      </c>
      <c r="W819">
        <v>4</v>
      </c>
      <c r="X819">
        <v>9</v>
      </c>
      <c r="Y819">
        <v>2</v>
      </c>
      <c r="Z819">
        <v>4</v>
      </c>
      <c r="AA819">
        <v>36484026.240400001</v>
      </c>
      <c r="AB819">
        <v>26368.652922000001</v>
      </c>
      <c r="AC819">
        <v>598900.56983299996</v>
      </c>
      <c r="AD819">
        <v>933099.63525499997</v>
      </c>
      <c r="AE819" t="s">
        <v>6151</v>
      </c>
      <c r="AF819" t="s">
        <v>2350</v>
      </c>
      <c r="AG819" t="s">
        <v>4723</v>
      </c>
      <c r="AH819" t="str">
        <f t="shared" si="63"/>
        <v>04013705</v>
      </c>
      <c r="AJ819" t="s">
        <v>4723</v>
      </c>
      <c r="AK819" t="s">
        <v>9554</v>
      </c>
      <c r="AL819" t="s">
        <v>6151</v>
      </c>
    </row>
    <row r="820" spans="1:38" x14ac:dyDescent="0.25">
      <c r="A820">
        <v>1069753</v>
      </c>
      <c r="B820">
        <v>0.63066500000000003</v>
      </c>
      <c r="C820" t="s">
        <v>2605</v>
      </c>
      <c r="D820" t="s">
        <v>4723</v>
      </c>
      <c r="E820" t="s">
        <v>4756</v>
      </c>
      <c r="F820" t="s">
        <v>1367</v>
      </c>
      <c r="G820" t="s">
        <v>1368</v>
      </c>
      <c r="H820" t="s">
        <v>2606</v>
      </c>
      <c r="I820" t="s">
        <v>4760</v>
      </c>
      <c r="J820">
        <v>2057</v>
      </c>
      <c r="K820" s="34" t="s">
        <v>9555</v>
      </c>
      <c r="M820" s="29" t="str">
        <f t="shared" si="60"/>
        <v>YES</v>
      </c>
      <c r="N820" s="9" t="str">
        <f t="shared" si="61"/>
        <v>YES</v>
      </c>
      <c r="O820" s="9">
        <f t="shared" si="62"/>
        <v>0.99309539396740631</v>
      </c>
      <c r="P820" s="9" t="str">
        <f t="shared" si="64"/>
        <v>YES</v>
      </c>
      <c r="Q820" s="9" t="s">
        <v>4658</v>
      </c>
      <c r="R820" s="30" t="s">
        <v>4658</v>
      </c>
      <c r="T820" t="s">
        <v>6152</v>
      </c>
      <c r="U820">
        <v>706</v>
      </c>
      <c r="V820" t="s">
        <v>2606</v>
      </c>
      <c r="W820">
        <v>2</v>
      </c>
      <c r="X820">
        <v>8</v>
      </c>
      <c r="Y820">
        <v>5</v>
      </c>
      <c r="Z820">
        <v>2</v>
      </c>
      <c r="AA820">
        <v>17704171.465100002</v>
      </c>
      <c r="AB820">
        <v>20370.1727852</v>
      </c>
      <c r="AC820">
        <v>705824.91069199995</v>
      </c>
      <c r="AD820">
        <v>921191.76899999997</v>
      </c>
      <c r="AE820" t="s">
        <v>6153</v>
      </c>
      <c r="AF820" t="s">
        <v>2605</v>
      </c>
      <c r="AG820" t="s">
        <v>4723</v>
      </c>
      <c r="AH820" t="str">
        <f t="shared" si="63"/>
        <v>04013706</v>
      </c>
      <c r="AJ820" t="s">
        <v>4723</v>
      </c>
      <c r="AK820" t="s">
        <v>9555</v>
      </c>
      <c r="AL820" t="s">
        <v>6153</v>
      </c>
    </row>
    <row r="821" spans="1:38" x14ac:dyDescent="0.25">
      <c r="A821">
        <v>289385</v>
      </c>
      <c r="B821">
        <v>0.76249999999999996</v>
      </c>
      <c r="C821" t="s">
        <v>2172</v>
      </c>
      <c r="D821" t="s">
        <v>4723</v>
      </c>
      <c r="E821" t="s">
        <v>4756</v>
      </c>
      <c r="F821" t="s">
        <v>1367</v>
      </c>
      <c r="G821" t="s">
        <v>1463</v>
      </c>
      <c r="H821" t="s">
        <v>2173</v>
      </c>
      <c r="I821" t="s">
        <v>4760</v>
      </c>
      <c r="J821">
        <v>6046</v>
      </c>
      <c r="K821" s="34" t="s">
        <v>9556</v>
      </c>
      <c r="M821" s="29" t="str">
        <f t="shared" si="60"/>
        <v>YES</v>
      </c>
      <c r="N821" s="9" t="str">
        <f t="shared" si="61"/>
        <v>YES</v>
      </c>
      <c r="O821" s="9">
        <f t="shared" si="62"/>
        <v>1.0001622702880315</v>
      </c>
      <c r="P821" s="9" t="str">
        <f t="shared" si="64"/>
        <v>YES</v>
      </c>
      <c r="Q821" s="9" t="s">
        <v>4658</v>
      </c>
      <c r="R821" s="30" t="s">
        <v>4658</v>
      </c>
      <c r="T821" t="s">
        <v>6154</v>
      </c>
      <c r="U821">
        <v>707</v>
      </c>
      <c r="V821" t="s">
        <v>2173</v>
      </c>
      <c r="W821">
        <v>5</v>
      </c>
      <c r="X821">
        <v>15</v>
      </c>
      <c r="Y821">
        <v>4</v>
      </c>
      <c r="Z821">
        <v>5</v>
      </c>
      <c r="AA821">
        <v>21253831.1347</v>
      </c>
      <c r="AB821">
        <v>21217.433661800002</v>
      </c>
      <c r="AC821">
        <v>671983.16927299998</v>
      </c>
      <c r="AD821">
        <v>901010.35169399995</v>
      </c>
      <c r="AE821" t="s">
        <v>6155</v>
      </c>
      <c r="AF821" t="s">
        <v>2172</v>
      </c>
      <c r="AG821" t="s">
        <v>4723</v>
      </c>
      <c r="AH821" t="str">
        <f t="shared" si="63"/>
        <v>04013707</v>
      </c>
      <c r="AJ821" t="s">
        <v>4723</v>
      </c>
      <c r="AK821" t="s">
        <v>9556</v>
      </c>
      <c r="AL821" t="s">
        <v>6155</v>
      </c>
    </row>
    <row r="822" spans="1:38" x14ac:dyDescent="0.25">
      <c r="A822">
        <v>229847</v>
      </c>
      <c r="B822">
        <v>9.1611349999999998</v>
      </c>
      <c r="C822" t="s">
        <v>3641</v>
      </c>
      <c r="D822" t="s">
        <v>4723</v>
      </c>
      <c r="E822" t="s">
        <v>4756</v>
      </c>
      <c r="F822" t="s">
        <v>4758</v>
      </c>
      <c r="G822" t="s">
        <v>4758</v>
      </c>
      <c r="H822" t="s">
        <v>3642</v>
      </c>
      <c r="I822" t="s">
        <v>4760</v>
      </c>
      <c r="J822">
        <v>4826</v>
      </c>
      <c r="K822" s="34" t="s">
        <v>9557</v>
      </c>
      <c r="M822" s="29" t="str">
        <f t="shared" si="60"/>
        <v>YES</v>
      </c>
      <c r="N822" s="9" t="str">
        <f t="shared" si="61"/>
        <v>YES</v>
      </c>
      <c r="O822" s="9">
        <f t="shared" si="62"/>
        <v>0.99170623864581442</v>
      </c>
      <c r="P822" s="9" t="str">
        <f t="shared" si="64"/>
        <v>YES</v>
      </c>
      <c r="Q822" s="9" t="s">
        <v>4658</v>
      </c>
      <c r="R822" s="30" t="s">
        <v>4658</v>
      </c>
      <c r="T822" t="s">
        <v>6156</v>
      </c>
      <c r="U822">
        <v>708</v>
      </c>
      <c r="V822" t="s">
        <v>3642</v>
      </c>
      <c r="W822">
        <v>4</v>
      </c>
      <c r="X822">
        <v>12</v>
      </c>
      <c r="Y822">
        <v>2</v>
      </c>
      <c r="Z822">
        <v>4</v>
      </c>
      <c r="AA822">
        <v>257533709.10800001</v>
      </c>
      <c r="AB822">
        <v>92954.283871199994</v>
      </c>
      <c r="AC822">
        <v>539570.86075400002</v>
      </c>
      <c r="AD822">
        <v>877287.68779400003</v>
      </c>
      <c r="AE822" t="s">
        <v>6157</v>
      </c>
      <c r="AF822" t="s">
        <v>3641</v>
      </c>
      <c r="AG822" t="s">
        <v>4723</v>
      </c>
      <c r="AH822" t="str">
        <f t="shared" si="63"/>
        <v>04013708</v>
      </c>
      <c r="AJ822" t="s">
        <v>4723</v>
      </c>
      <c r="AK822" t="s">
        <v>9557</v>
      </c>
      <c r="AL822" t="s">
        <v>6157</v>
      </c>
    </row>
    <row r="823" spans="1:38" x14ac:dyDescent="0.25">
      <c r="A823">
        <v>96220</v>
      </c>
      <c r="B823">
        <v>0.74843700000000002</v>
      </c>
      <c r="C823" t="s">
        <v>1376</v>
      </c>
      <c r="D823" t="s">
        <v>4723</v>
      </c>
      <c r="E823" t="s">
        <v>4756</v>
      </c>
      <c r="F823" t="s">
        <v>1367</v>
      </c>
      <c r="G823" t="s">
        <v>4758</v>
      </c>
      <c r="H823" t="s">
        <v>1377</v>
      </c>
      <c r="I823" t="s">
        <v>4760</v>
      </c>
      <c r="J823">
        <v>1943</v>
      </c>
      <c r="K823" s="34" t="s">
        <v>9558</v>
      </c>
      <c r="M823" s="29" t="str">
        <f t="shared" si="60"/>
        <v>YES</v>
      </c>
      <c r="N823" s="9" t="str">
        <f t="shared" si="61"/>
        <v>YES</v>
      </c>
      <c r="O823" s="9">
        <f t="shared" si="62"/>
        <v>1.0171639207921375</v>
      </c>
      <c r="P823" s="9" t="str">
        <f t="shared" si="64"/>
        <v>YES</v>
      </c>
      <c r="Q823" s="9" t="s">
        <v>4658</v>
      </c>
      <c r="R823" s="30" t="s">
        <v>4658</v>
      </c>
      <c r="T823" t="s">
        <v>6158</v>
      </c>
      <c r="U823">
        <v>709</v>
      </c>
      <c r="V823" t="s">
        <v>1377</v>
      </c>
      <c r="W823">
        <v>3</v>
      </c>
      <c r="X823">
        <v>7</v>
      </c>
      <c r="Y823">
        <v>3</v>
      </c>
      <c r="Z823">
        <v>3</v>
      </c>
      <c r="AA823">
        <v>20513140.1481</v>
      </c>
      <c r="AB823">
        <v>19696.3561224</v>
      </c>
      <c r="AC823">
        <v>695112.34323999996</v>
      </c>
      <c r="AD823">
        <v>947588.31106199999</v>
      </c>
      <c r="AE823" t="s">
        <v>6159</v>
      </c>
      <c r="AF823" t="s">
        <v>1376</v>
      </c>
      <c r="AG823" t="s">
        <v>4723</v>
      </c>
      <c r="AH823" t="str">
        <f t="shared" si="63"/>
        <v>04013709</v>
      </c>
      <c r="AJ823" t="s">
        <v>4723</v>
      </c>
      <c r="AK823" t="s">
        <v>9558</v>
      </c>
      <c r="AL823" t="s">
        <v>6159</v>
      </c>
    </row>
    <row r="824" spans="1:38" x14ac:dyDescent="0.25">
      <c r="A824">
        <v>1247142</v>
      </c>
      <c r="B824">
        <v>0.73918799999999996</v>
      </c>
      <c r="C824" t="s">
        <v>2132</v>
      </c>
      <c r="D824" t="s">
        <v>4723</v>
      </c>
      <c r="E824" t="s">
        <v>4756</v>
      </c>
      <c r="F824" t="s">
        <v>1367</v>
      </c>
      <c r="G824" t="s">
        <v>1463</v>
      </c>
      <c r="H824" t="s">
        <v>2133</v>
      </c>
      <c r="I824" t="s">
        <v>4760</v>
      </c>
      <c r="J824">
        <v>2079</v>
      </c>
      <c r="K824" s="34" t="s">
        <v>9559</v>
      </c>
      <c r="M824" s="29" t="str">
        <f t="shared" si="60"/>
        <v>NO</v>
      </c>
      <c r="N824" s="9" t="str">
        <f t="shared" si="61"/>
        <v>YES</v>
      </c>
      <c r="O824" s="9">
        <f t="shared" si="62"/>
        <v>0.98466597304196413</v>
      </c>
      <c r="P824" s="9" t="str">
        <f t="shared" si="64"/>
        <v>YES</v>
      </c>
      <c r="Q824" s="9" t="s">
        <v>4658</v>
      </c>
      <c r="R824" s="30" t="s">
        <v>4658</v>
      </c>
      <c r="T824" t="s">
        <v>7576</v>
      </c>
      <c r="U824">
        <v>71</v>
      </c>
      <c r="V824" t="s">
        <v>2133</v>
      </c>
      <c r="W824">
        <v>1</v>
      </c>
      <c r="X824">
        <v>20</v>
      </c>
      <c r="Y824">
        <v>5</v>
      </c>
      <c r="Z824">
        <v>1</v>
      </c>
      <c r="AA824">
        <v>20928293.7599</v>
      </c>
      <c r="AB824">
        <v>22532.937957099999</v>
      </c>
      <c r="AC824">
        <v>657299.36869000003</v>
      </c>
      <c r="AD824">
        <v>841015.26228300005</v>
      </c>
      <c r="AE824" t="s">
        <v>7577</v>
      </c>
      <c r="AF824" t="s">
        <v>8152</v>
      </c>
      <c r="AG824" t="s">
        <v>4723</v>
      </c>
      <c r="AH824" t="str">
        <f t="shared" si="63"/>
        <v>0401371</v>
      </c>
      <c r="AJ824" t="s">
        <v>4723</v>
      </c>
      <c r="AK824" t="s">
        <v>9559</v>
      </c>
      <c r="AL824" t="s">
        <v>7577</v>
      </c>
    </row>
    <row r="825" spans="1:38" x14ac:dyDescent="0.25">
      <c r="A825">
        <v>1190262</v>
      </c>
      <c r="B825">
        <v>0.47933700000000001</v>
      </c>
      <c r="C825" t="s">
        <v>1906</v>
      </c>
      <c r="D825" t="s">
        <v>4723</v>
      </c>
      <c r="E825" t="s">
        <v>4756</v>
      </c>
      <c r="F825" t="s">
        <v>1367</v>
      </c>
      <c r="G825" t="s">
        <v>1463</v>
      </c>
      <c r="H825" t="s">
        <v>1907</v>
      </c>
      <c r="I825" t="s">
        <v>4760</v>
      </c>
      <c r="J825">
        <v>1914</v>
      </c>
      <c r="K825" s="34" t="s">
        <v>9560</v>
      </c>
      <c r="M825" s="29" t="str">
        <f t="shared" si="60"/>
        <v>YES</v>
      </c>
      <c r="N825" s="9" t="str">
        <f t="shared" si="61"/>
        <v>YES</v>
      </c>
      <c r="O825" s="9">
        <f t="shared" si="62"/>
        <v>1.0003258986381249</v>
      </c>
      <c r="P825" s="9" t="str">
        <f t="shared" si="64"/>
        <v>YES</v>
      </c>
      <c r="Q825" s="9" t="s">
        <v>4658</v>
      </c>
      <c r="R825" s="30" t="s">
        <v>4658</v>
      </c>
      <c r="T825" t="s">
        <v>6160</v>
      </c>
      <c r="U825">
        <v>710</v>
      </c>
      <c r="V825" t="s">
        <v>1907</v>
      </c>
      <c r="W825">
        <v>4</v>
      </c>
      <c r="X825">
        <v>10</v>
      </c>
      <c r="Y825">
        <v>2</v>
      </c>
      <c r="Z825">
        <v>4</v>
      </c>
      <c r="AA825">
        <v>13358795.0077</v>
      </c>
      <c r="AB825">
        <v>15587.505765</v>
      </c>
      <c r="AC825">
        <v>624662.00553199998</v>
      </c>
      <c r="AD825">
        <v>957619.10252199997</v>
      </c>
      <c r="AE825" t="s">
        <v>6161</v>
      </c>
      <c r="AF825" t="s">
        <v>1906</v>
      </c>
      <c r="AG825" t="s">
        <v>4723</v>
      </c>
      <c r="AH825" t="str">
        <f t="shared" si="63"/>
        <v>04013710</v>
      </c>
      <c r="AJ825" t="s">
        <v>4723</v>
      </c>
      <c r="AK825" t="s">
        <v>9560</v>
      </c>
      <c r="AL825" t="s">
        <v>6161</v>
      </c>
    </row>
    <row r="826" spans="1:38" x14ac:dyDescent="0.25">
      <c r="A826">
        <v>238450</v>
      </c>
      <c r="B826">
        <v>0.74294700000000002</v>
      </c>
      <c r="C826" t="s">
        <v>2251</v>
      </c>
      <c r="D826" t="s">
        <v>4723</v>
      </c>
      <c r="E826" t="s">
        <v>4756</v>
      </c>
      <c r="F826" t="s">
        <v>1367</v>
      </c>
      <c r="G826" t="s">
        <v>1463</v>
      </c>
      <c r="H826" t="s">
        <v>2252</v>
      </c>
      <c r="I826" t="s">
        <v>4760</v>
      </c>
      <c r="J826">
        <v>3371</v>
      </c>
      <c r="K826" s="34" t="s">
        <v>9561</v>
      </c>
      <c r="M826" s="29" t="str">
        <f t="shared" si="60"/>
        <v>YES</v>
      </c>
      <c r="N826" s="9" t="str">
        <f t="shared" si="61"/>
        <v>YES</v>
      </c>
      <c r="O826" s="9">
        <f t="shared" si="62"/>
        <v>0.99563916938831254</v>
      </c>
      <c r="P826" s="9" t="str">
        <f t="shared" si="64"/>
        <v>YES</v>
      </c>
      <c r="Q826" s="9" t="s">
        <v>4658</v>
      </c>
      <c r="R826" s="30" t="s">
        <v>4658</v>
      </c>
      <c r="T826" t="s">
        <v>6162</v>
      </c>
      <c r="U826">
        <v>711</v>
      </c>
      <c r="V826" t="s">
        <v>2252</v>
      </c>
      <c r="W826">
        <v>3</v>
      </c>
      <c r="X826">
        <v>11</v>
      </c>
      <c r="Y826">
        <v>3</v>
      </c>
      <c r="Z826">
        <v>3</v>
      </c>
      <c r="AA826">
        <v>20802891.530999999</v>
      </c>
      <c r="AB826">
        <v>21359.470812799998</v>
      </c>
      <c r="AC826">
        <v>683319.41882100003</v>
      </c>
      <c r="AD826">
        <v>904706.89309999999</v>
      </c>
      <c r="AE826" t="s">
        <v>6163</v>
      </c>
      <c r="AF826" t="s">
        <v>2251</v>
      </c>
      <c r="AG826" t="s">
        <v>4723</v>
      </c>
      <c r="AH826" t="str">
        <f t="shared" si="63"/>
        <v>04013711</v>
      </c>
      <c r="AJ826" t="s">
        <v>4723</v>
      </c>
      <c r="AK826" t="s">
        <v>9561</v>
      </c>
      <c r="AL826" t="s">
        <v>6163</v>
      </c>
    </row>
    <row r="827" spans="1:38" x14ac:dyDescent="0.25">
      <c r="A827">
        <v>238353</v>
      </c>
      <c r="B827">
        <v>0.75839100000000004</v>
      </c>
      <c r="C827" t="s">
        <v>2241</v>
      </c>
      <c r="D827" t="s">
        <v>4723</v>
      </c>
      <c r="E827" t="s">
        <v>4756</v>
      </c>
      <c r="F827" t="s">
        <v>1367</v>
      </c>
      <c r="G827" t="s">
        <v>1463</v>
      </c>
      <c r="H827" t="s">
        <v>2242</v>
      </c>
      <c r="I827" t="s">
        <v>4760</v>
      </c>
      <c r="J827">
        <v>4198</v>
      </c>
      <c r="K827" s="34" t="s">
        <v>9562</v>
      </c>
      <c r="M827" s="29" t="str">
        <f t="shared" si="60"/>
        <v>YES</v>
      </c>
      <c r="N827" s="9" t="str">
        <f t="shared" si="61"/>
        <v>YES</v>
      </c>
      <c r="O827" s="9">
        <f t="shared" si="62"/>
        <v>1.0006962289836019</v>
      </c>
      <c r="P827" s="9" t="str">
        <f t="shared" si="64"/>
        <v>YES</v>
      </c>
      <c r="Q827" s="9" t="s">
        <v>4658</v>
      </c>
      <c r="R827" s="30" t="s">
        <v>4658</v>
      </c>
      <c r="T827" t="s">
        <v>6164</v>
      </c>
      <c r="U827">
        <v>712</v>
      </c>
      <c r="V827" t="s">
        <v>2242</v>
      </c>
      <c r="W827">
        <v>3</v>
      </c>
      <c r="X827">
        <v>15</v>
      </c>
      <c r="Y827">
        <v>4</v>
      </c>
      <c r="Z827">
        <v>3</v>
      </c>
      <c r="AA827">
        <v>21128017.7161</v>
      </c>
      <c r="AB827">
        <v>18743.707127400001</v>
      </c>
      <c r="AC827">
        <v>677922.59922600002</v>
      </c>
      <c r="AD827">
        <v>899615.87632499996</v>
      </c>
      <c r="AE827" t="s">
        <v>6165</v>
      </c>
      <c r="AF827" t="s">
        <v>2241</v>
      </c>
      <c r="AG827" t="s">
        <v>4723</v>
      </c>
      <c r="AH827" t="str">
        <f t="shared" si="63"/>
        <v>04013712</v>
      </c>
      <c r="AJ827" t="s">
        <v>4723</v>
      </c>
      <c r="AK827" t="s">
        <v>9562</v>
      </c>
      <c r="AL827" t="s">
        <v>6165</v>
      </c>
    </row>
    <row r="828" spans="1:38" x14ac:dyDescent="0.25">
      <c r="A828">
        <v>195682</v>
      </c>
      <c r="B828">
        <v>0.51240799999999997</v>
      </c>
      <c r="C828" t="s">
        <v>1984</v>
      </c>
      <c r="D828" t="s">
        <v>4723</v>
      </c>
      <c r="E828" t="s">
        <v>4756</v>
      </c>
      <c r="F828" t="s">
        <v>1367</v>
      </c>
      <c r="G828" t="s">
        <v>4758</v>
      </c>
      <c r="H828" t="s">
        <v>1985</v>
      </c>
      <c r="I828" t="s">
        <v>4760</v>
      </c>
      <c r="J828">
        <v>3753</v>
      </c>
      <c r="K828" s="34" t="s">
        <v>9563</v>
      </c>
      <c r="M828" s="29" t="str">
        <f t="shared" si="60"/>
        <v>YES</v>
      </c>
      <c r="N828" s="9" t="str">
        <f t="shared" si="61"/>
        <v>YES</v>
      </c>
      <c r="O828" s="9">
        <f t="shared" si="62"/>
        <v>1.0149400596941627</v>
      </c>
      <c r="P828" s="9" t="str">
        <f t="shared" si="64"/>
        <v>YES</v>
      </c>
      <c r="Q828" s="9" t="s">
        <v>4658</v>
      </c>
      <c r="R828" s="30" t="s">
        <v>4658</v>
      </c>
      <c r="T828" t="s">
        <v>6166</v>
      </c>
      <c r="U828">
        <v>713</v>
      </c>
      <c r="V828" t="s">
        <v>1985</v>
      </c>
      <c r="W828">
        <v>5</v>
      </c>
      <c r="X828">
        <v>13</v>
      </c>
      <c r="Y828">
        <v>4</v>
      </c>
      <c r="Z828">
        <v>5</v>
      </c>
      <c r="AA828">
        <v>14074836.2928</v>
      </c>
      <c r="AB828">
        <v>15982.782645499999</v>
      </c>
      <c r="AC828">
        <v>620468.42607299995</v>
      </c>
      <c r="AD828">
        <v>911663.14770099998</v>
      </c>
      <c r="AE828" t="s">
        <v>6167</v>
      </c>
      <c r="AF828" t="s">
        <v>1984</v>
      </c>
      <c r="AG828" t="s">
        <v>4723</v>
      </c>
      <c r="AH828" t="str">
        <f t="shared" si="63"/>
        <v>04013713</v>
      </c>
      <c r="AJ828" t="s">
        <v>4723</v>
      </c>
      <c r="AK828" t="s">
        <v>9563</v>
      </c>
      <c r="AL828" t="s">
        <v>6167</v>
      </c>
    </row>
    <row r="829" spans="1:38" x14ac:dyDescent="0.25">
      <c r="A829">
        <v>282481</v>
      </c>
      <c r="B829">
        <v>0.49323899999999998</v>
      </c>
      <c r="C829" t="s">
        <v>6942</v>
      </c>
      <c r="D829" t="s">
        <v>4723</v>
      </c>
      <c r="E829" t="s">
        <v>4756</v>
      </c>
      <c r="F829" t="s">
        <v>1367</v>
      </c>
      <c r="G829" t="s">
        <v>1368</v>
      </c>
      <c r="H829" t="s">
        <v>6943</v>
      </c>
      <c r="I829" t="s">
        <v>4760</v>
      </c>
      <c r="J829">
        <v>2185</v>
      </c>
      <c r="K829" s="34" t="s">
        <v>9564</v>
      </c>
      <c r="M829" s="29" t="str">
        <f t="shared" si="60"/>
        <v>YES</v>
      </c>
      <c r="N829" s="9" t="str">
        <f t="shared" si="61"/>
        <v>YES</v>
      </c>
      <c r="O829" s="9">
        <f t="shared" si="62"/>
        <v>1.0018994334376756</v>
      </c>
      <c r="P829" s="9" t="str">
        <f t="shared" si="64"/>
        <v>YES</v>
      </c>
      <c r="Q829" s="9" t="s">
        <v>4658</v>
      </c>
      <c r="R829" s="30" t="s">
        <v>4658</v>
      </c>
      <c r="T829" t="s">
        <v>6168</v>
      </c>
      <c r="U829">
        <v>714</v>
      </c>
      <c r="V829" t="s">
        <v>6943</v>
      </c>
      <c r="W829">
        <v>1</v>
      </c>
      <c r="X829">
        <v>8</v>
      </c>
      <c r="Y829">
        <v>5</v>
      </c>
      <c r="Z829">
        <v>1</v>
      </c>
      <c r="AA829">
        <v>13724645.0878</v>
      </c>
      <c r="AB829">
        <v>15795.858248099999</v>
      </c>
      <c r="AC829">
        <v>706293.66565400001</v>
      </c>
      <c r="AD829">
        <v>904954.04257399996</v>
      </c>
      <c r="AE829" t="s">
        <v>6169</v>
      </c>
      <c r="AF829" t="s">
        <v>6942</v>
      </c>
      <c r="AG829" t="s">
        <v>4723</v>
      </c>
      <c r="AH829" t="str">
        <f t="shared" si="63"/>
        <v>04013714</v>
      </c>
      <c r="AJ829" t="s">
        <v>4723</v>
      </c>
      <c r="AK829" t="s">
        <v>9564</v>
      </c>
      <c r="AL829" t="s">
        <v>6169</v>
      </c>
    </row>
    <row r="830" spans="1:38" x14ac:dyDescent="0.25">
      <c r="A830">
        <v>1062716</v>
      </c>
      <c r="B830">
        <v>0.42293399999999998</v>
      </c>
      <c r="C830" t="s">
        <v>2474</v>
      </c>
      <c r="D830" t="s">
        <v>4723</v>
      </c>
      <c r="E830" t="s">
        <v>4756</v>
      </c>
      <c r="F830" t="s">
        <v>4758</v>
      </c>
      <c r="G830" t="s">
        <v>4758</v>
      </c>
      <c r="H830" t="s">
        <v>2475</v>
      </c>
      <c r="I830" t="s">
        <v>4760</v>
      </c>
      <c r="J830">
        <v>973</v>
      </c>
      <c r="K830" s="34" t="s">
        <v>9565</v>
      </c>
      <c r="M830" s="29" t="str">
        <f t="shared" si="60"/>
        <v>YES</v>
      </c>
      <c r="N830" s="9" t="str">
        <f t="shared" si="61"/>
        <v>YES</v>
      </c>
      <c r="O830" s="9">
        <f t="shared" si="62"/>
        <v>0.98970203572157522</v>
      </c>
      <c r="P830" s="9" t="str">
        <f t="shared" si="64"/>
        <v>YES</v>
      </c>
      <c r="Q830" s="9" t="s">
        <v>4658</v>
      </c>
      <c r="R830" s="30" t="s">
        <v>4658</v>
      </c>
      <c r="T830" t="s">
        <v>6170</v>
      </c>
      <c r="U830">
        <v>715</v>
      </c>
      <c r="V830" t="s">
        <v>2475</v>
      </c>
      <c r="W830">
        <v>4</v>
      </c>
      <c r="X830">
        <v>9</v>
      </c>
      <c r="Y830">
        <v>2</v>
      </c>
      <c r="Z830">
        <v>4</v>
      </c>
      <c r="AA830">
        <v>11913407.066</v>
      </c>
      <c r="AB830">
        <v>14827.1830489</v>
      </c>
      <c r="AC830">
        <v>590646.55193199997</v>
      </c>
      <c r="AD830">
        <v>967842.94137100002</v>
      </c>
      <c r="AE830" t="s">
        <v>6171</v>
      </c>
      <c r="AF830" t="s">
        <v>2474</v>
      </c>
      <c r="AG830" t="s">
        <v>4723</v>
      </c>
      <c r="AH830" t="str">
        <f t="shared" si="63"/>
        <v>04013715</v>
      </c>
      <c r="AJ830" t="s">
        <v>4723</v>
      </c>
      <c r="AK830" t="s">
        <v>9565</v>
      </c>
      <c r="AL830" t="s">
        <v>6171</v>
      </c>
    </row>
    <row r="831" spans="1:38" x14ac:dyDescent="0.25">
      <c r="A831">
        <v>1247196</v>
      </c>
      <c r="B831">
        <v>4.1743540000000001</v>
      </c>
      <c r="C831" t="s">
        <v>1382</v>
      </c>
      <c r="D831" t="s">
        <v>4723</v>
      </c>
      <c r="E831" t="s">
        <v>4756</v>
      </c>
      <c r="F831" t="s">
        <v>1367</v>
      </c>
      <c r="G831" t="s">
        <v>1368</v>
      </c>
      <c r="H831" t="s">
        <v>1383</v>
      </c>
      <c r="I831" t="s">
        <v>4760</v>
      </c>
      <c r="J831">
        <v>1995</v>
      </c>
      <c r="K831" s="34" t="s">
        <v>9566</v>
      </c>
      <c r="M831" s="29" t="str">
        <f t="shared" si="60"/>
        <v>YES</v>
      </c>
      <c r="N831" s="9" t="str">
        <f t="shared" si="61"/>
        <v>YES</v>
      </c>
      <c r="O831" s="9">
        <f t="shared" si="62"/>
        <v>0.9868960611887726</v>
      </c>
      <c r="P831" s="9" t="str">
        <f t="shared" si="64"/>
        <v>YES</v>
      </c>
      <c r="Q831" s="9" t="s">
        <v>4658</v>
      </c>
      <c r="R831" s="30" t="s">
        <v>4658</v>
      </c>
      <c r="T831" t="s">
        <v>6172</v>
      </c>
      <c r="U831">
        <v>716</v>
      </c>
      <c r="V831" t="s">
        <v>1383</v>
      </c>
      <c r="W831">
        <v>2</v>
      </c>
      <c r="X831">
        <v>8</v>
      </c>
      <c r="Y831">
        <v>5</v>
      </c>
      <c r="Z831">
        <v>2</v>
      </c>
      <c r="AA831">
        <v>117919520.73800001</v>
      </c>
      <c r="AB831">
        <v>48973.006083100001</v>
      </c>
      <c r="AC831">
        <v>702905.09719899995</v>
      </c>
      <c r="AD831">
        <v>952534.73401200003</v>
      </c>
      <c r="AE831" t="s">
        <v>6173</v>
      </c>
      <c r="AF831" t="s">
        <v>1382</v>
      </c>
      <c r="AG831" t="s">
        <v>4723</v>
      </c>
      <c r="AH831" t="str">
        <f t="shared" si="63"/>
        <v>04013716</v>
      </c>
      <c r="AJ831" t="s">
        <v>4723</v>
      </c>
      <c r="AK831" t="s">
        <v>9566</v>
      </c>
      <c r="AL831" t="s">
        <v>6173</v>
      </c>
    </row>
    <row r="832" spans="1:38" x14ac:dyDescent="0.25">
      <c r="A832">
        <v>1275314</v>
      </c>
      <c r="B832">
        <v>34.22766</v>
      </c>
      <c r="C832" t="s">
        <v>2960</v>
      </c>
      <c r="D832" t="s">
        <v>4723</v>
      </c>
      <c r="E832" t="s">
        <v>4756</v>
      </c>
      <c r="F832" t="s">
        <v>4758</v>
      </c>
      <c r="G832" t="s">
        <v>4758</v>
      </c>
      <c r="H832" t="s">
        <v>2961</v>
      </c>
      <c r="I832" t="s">
        <v>4760</v>
      </c>
      <c r="J832">
        <v>3037</v>
      </c>
      <c r="K832" s="34" t="s">
        <v>9567</v>
      </c>
      <c r="M832" s="29" t="str">
        <f t="shared" si="60"/>
        <v>YES</v>
      </c>
      <c r="N832" s="9" t="str">
        <f t="shared" si="61"/>
        <v>YES</v>
      </c>
      <c r="O832" s="9">
        <f t="shared" si="62"/>
        <v>0.9960368972845407</v>
      </c>
      <c r="P832" s="9" t="str">
        <f t="shared" si="64"/>
        <v>YES</v>
      </c>
      <c r="Q832" s="9" t="s">
        <v>4658</v>
      </c>
      <c r="R832" s="30" t="s">
        <v>4658</v>
      </c>
      <c r="T832" t="s">
        <v>6174</v>
      </c>
      <c r="U832">
        <v>717</v>
      </c>
      <c r="V832" t="s">
        <v>2961</v>
      </c>
      <c r="W832">
        <v>2</v>
      </c>
      <c r="X832">
        <v>8</v>
      </c>
      <c r="Y832">
        <v>5</v>
      </c>
      <c r="Z832">
        <v>2</v>
      </c>
      <c r="AA832">
        <v>958009084.95000005</v>
      </c>
      <c r="AB832">
        <v>188222.12329700001</v>
      </c>
      <c r="AC832">
        <v>742945.41333200003</v>
      </c>
      <c r="AD832">
        <v>987804.36333199998</v>
      </c>
      <c r="AE832" t="s">
        <v>6175</v>
      </c>
      <c r="AF832" t="s">
        <v>2960</v>
      </c>
      <c r="AG832" t="s">
        <v>4723</v>
      </c>
      <c r="AH832" t="str">
        <f t="shared" si="63"/>
        <v>04013717</v>
      </c>
      <c r="AJ832" t="s">
        <v>4723</v>
      </c>
      <c r="AK832" t="s">
        <v>9567</v>
      </c>
      <c r="AL832" t="s">
        <v>6175</v>
      </c>
    </row>
    <row r="833" spans="1:38" x14ac:dyDescent="0.25">
      <c r="A833">
        <v>1275172</v>
      </c>
      <c r="B833">
        <v>32.430982999999998</v>
      </c>
      <c r="C833" t="s">
        <v>2946</v>
      </c>
      <c r="D833" t="s">
        <v>4723</v>
      </c>
      <c r="E833" t="s">
        <v>4756</v>
      </c>
      <c r="F833" t="s">
        <v>1367</v>
      </c>
      <c r="G833" t="s">
        <v>4758</v>
      </c>
      <c r="H833" t="s">
        <v>2947</v>
      </c>
      <c r="I833" t="s">
        <v>4760</v>
      </c>
      <c r="J833">
        <v>3160</v>
      </c>
      <c r="K833" s="34" t="s">
        <v>9568</v>
      </c>
      <c r="M833" s="29" t="str">
        <f t="shared" si="60"/>
        <v>YES</v>
      </c>
      <c r="N833" s="9" t="str">
        <f t="shared" si="61"/>
        <v>YES</v>
      </c>
      <c r="O833" s="9">
        <f t="shared" si="62"/>
        <v>1.0026076737197616</v>
      </c>
      <c r="P833" s="9" t="str">
        <f t="shared" si="64"/>
        <v>YES</v>
      </c>
      <c r="Q833" s="9" t="s">
        <v>4658</v>
      </c>
      <c r="R833" s="30" t="s">
        <v>4658</v>
      </c>
      <c r="T833" t="s">
        <v>6176</v>
      </c>
      <c r="U833">
        <v>718</v>
      </c>
      <c r="V833" t="s">
        <v>2947</v>
      </c>
      <c r="W833">
        <v>2</v>
      </c>
      <c r="X833">
        <v>8</v>
      </c>
      <c r="Y833">
        <v>5</v>
      </c>
      <c r="Z833">
        <v>2</v>
      </c>
      <c r="AA833">
        <v>901772388.30900002</v>
      </c>
      <c r="AB833">
        <v>160318.58055300001</v>
      </c>
      <c r="AC833">
        <v>739005.47733000002</v>
      </c>
      <c r="AD833">
        <v>970040.34805100004</v>
      </c>
      <c r="AE833" t="s">
        <v>6177</v>
      </c>
      <c r="AF833" t="s">
        <v>2946</v>
      </c>
      <c r="AG833" t="s">
        <v>4723</v>
      </c>
      <c r="AH833" t="str">
        <f t="shared" si="63"/>
        <v>04013718</v>
      </c>
      <c r="AJ833" t="s">
        <v>4723</v>
      </c>
      <c r="AK833" t="s">
        <v>9568</v>
      </c>
      <c r="AL833" t="s">
        <v>6177</v>
      </c>
    </row>
    <row r="834" spans="1:38" x14ac:dyDescent="0.25">
      <c r="A834">
        <v>1274923</v>
      </c>
      <c r="B834">
        <v>1.9935050000000001</v>
      </c>
      <c r="C834" t="s">
        <v>2919</v>
      </c>
      <c r="D834" t="s">
        <v>4723</v>
      </c>
      <c r="E834" t="s">
        <v>4756</v>
      </c>
      <c r="F834" t="s">
        <v>1367</v>
      </c>
      <c r="G834" t="s">
        <v>1368</v>
      </c>
      <c r="H834" t="s">
        <v>2920</v>
      </c>
      <c r="I834" t="s">
        <v>4760</v>
      </c>
      <c r="J834">
        <v>3056</v>
      </c>
      <c r="K834" s="34" t="s">
        <v>9569</v>
      </c>
      <c r="M834" s="29" t="str">
        <f t="shared" si="60"/>
        <v>YES</v>
      </c>
      <c r="N834" s="9" t="str">
        <f t="shared" si="61"/>
        <v>YES</v>
      </c>
      <c r="O834" s="9">
        <f t="shared" si="62"/>
        <v>0.99226211563238587</v>
      </c>
      <c r="P834" s="9" t="str">
        <f t="shared" si="64"/>
        <v>YES</v>
      </c>
      <c r="Q834" s="9" t="s">
        <v>4658</v>
      </c>
      <c r="R834" s="30" t="s">
        <v>4658</v>
      </c>
      <c r="T834" t="s">
        <v>6178</v>
      </c>
      <c r="U834">
        <v>719</v>
      </c>
      <c r="V834" t="s">
        <v>2920</v>
      </c>
      <c r="W834">
        <v>2</v>
      </c>
      <c r="X834">
        <v>7</v>
      </c>
      <c r="Y834">
        <v>5</v>
      </c>
      <c r="Z834">
        <v>2</v>
      </c>
      <c r="AA834">
        <v>56009121.900799997</v>
      </c>
      <c r="AB834">
        <v>31881.1104185</v>
      </c>
      <c r="AC834">
        <v>702603.21753599995</v>
      </c>
      <c r="AD834">
        <v>979109.61085499998</v>
      </c>
      <c r="AE834" t="s">
        <v>6179</v>
      </c>
      <c r="AF834" t="s">
        <v>2919</v>
      </c>
      <c r="AG834" t="s">
        <v>4723</v>
      </c>
      <c r="AH834" t="str">
        <f t="shared" si="63"/>
        <v>04013719</v>
      </c>
      <c r="AJ834" t="s">
        <v>4723</v>
      </c>
      <c r="AK834" t="s">
        <v>9569</v>
      </c>
      <c r="AL834" t="s">
        <v>6179</v>
      </c>
    </row>
    <row r="835" spans="1:38" x14ac:dyDescent="0.25">
      <c r="A835">
        <v>207926</v>
      </c>
      <c r="B835">
        <v>1.034289</v>
      </c>
      <c r="C835" t="s">
        <v>3024</v>
      </c>
      <c r="D835" t="s">
        <v>4723</v>
      </c>
      <c r="E835" t="s">
        <v>4756</v>
      </c>
      <c r="F835" t="s">
        <v>1367</v>
      </c>
      <c r="G835" t="s">
        <v>1463</v>
      </c>
      <c r="H835" t="s">
        <v>3025</v>
      </c>
      <c r="I835" t="s">
        <v>4760</v>
      </c>
      <c r="J835">
        <v>3480</v>
      </c>
      <c r="K835" s="34" t="s">
        <v>9570</v>
      </c>
      <c r="M835" s="29" t="str">
        <f t="shared" ref="M835:M898" si="65">IF(C835=AH835,"YES","NO")</f>
        <v>YES</v>
      </c>
      <c r="N835" s="9" t="str">
        <f t="shared" ref="N835:N898" si="66">IF(H835=V835,"YES","NO")</f>
        <v>YES</v>
      </c>
      <c r="O835" s="9">
        <f t="shared" ref="O835:O898" si="67">(B835*(5280*5280))/AA835</f>
        <v>1.0001931327475504</v>
      </c>
      <c r="P835" s="9" t="str">
        <f t="shared" si="64"/>
        <v>YES</v>
      </c>
      <c r="Q835" s="9" t="s">
        <v>4658</v>
      </c>
      <c r="R835" s="30" t="s">
        <v>4658</v>
      </c>
      <c r="T835" t="s">
        <v>7578</v>
      </c>
      <c r="U835">
        <v>72</v>
      </c>
      <c r="V835" t="s">
        <v>3025</v>
      </c>
      <c r="W835">
        <v>3</v>
      </c>
      <c r="X835">
        <v>7</v>
      </c>
      <c r="Y835">
        <v>3</v>
      </c>
      <c r="Z835">
        <v>3</v>
      </c>
      <c r="AA835">
        <v>28828754.681000002</v>
      </c>
      <c r="AB835">
        <v>21357.091058499998</v>
      </c>
      <c r="AC835">
        <v>662602.15960300004</v>
      </c>
      <c r="AD835">
        <v>968528.61063999997</v>
      </c>
      <c r="AE835" t="s">
        <v>7579</v>
      </c>
      <c r="AF835" t="s">
        <v>3024</v>
      </c>
      <c r="AG835" t="s">
        <v>4723</v>
      </c>
      <c r="AH835" t="str">
        <f t="shared" ref="AH835:AH898" si="68">CONCATENATE(AG835,U835)</f>
        <v>0401372</v>
      </c>
      <c r="AJ835" t="s">
        <v>4723</v>
      </c>
      <c r="AK835" t="s">
        <v>9570</v>
      </c>
      <c r="AL835" t="s">
        <v>7579</v>
      </c>
    </row>
    <row r="836" spans="1:38" x14ac:dyDescent="0.25">
      <c r="A836">
        <v>1213521</v>
      </c>
      <c r="B836">
        <v>0.54788599999999998</v>
      </c>
      <c r="C836" t="s">
        <v>3868</v>
      </c>
      <c r="D836" t="s">
        <v>4723</v>
      </c>
      <c r="E836" t="s">
        <v>4756</v>
      </c>
      <c r="F836" t="s">
        <v>1367</v>
      </c>
      <c r="G836" t="s">
        <v>1463</v>
      </c>
      <c r="H836" t="s">
        <v>3869</v>
      </c>
      <c r="I836" t="s">
        <v>4760</v>
      </c>
      <c r="J836">
        <v>1442</v>
      </c>
      <c r="K836" s="34" t="s">
        <v>9571</v>
      </c>
      <c r="M836" s="29" t="str">
        <f t="shared" si="65"/>
        <v>YES</v>
      </c>
      <c r="N836" s="9" t="str">
        <f t="shared" si="66"/>
        <v>YES</v>
      </c>
      <c r="O836" s="9">
        <f t="shared" si="67"/>
        <v>0.98133114073606498</v>
      </c>
      <c r="P836" s="9" t="str">
        <f t="shared" ref="P836:P899" si="69">IF(O836&gt;0.970001,IF(O836&lt;1.02999,"YES","NO"),"NO")</f>
        <v>YES</v>
      </c>
      <c r="Q836" s="9" t="s">
        <v>4658</v>
      </c>
      <c r="R836" s="30" t="s">
        <v>4658</v>
      </c>
      <c r="T836" t="s">
        <v>6180</v>
      </c>
      <c r="U836">
        <v>720</v>
      </c>
      <c r="V836" t="s">
        <v>3869</v>
      </c>
      <c r="W836">
        <v>1</v>
      </c>
      <c r="X836">
        <v>20</v>
      </c>
      <c r="Y836">
        <v>5</v>
      </c>
      <c r="Z836">
        <v>1</v>
      </c>
      <c r="AA836">
        <v>15564761.4025</v>
      </c>
      <c r="AB836">
        <v>18718.590045199999</v>
      </c>
      <c r="AC836">
        <v>672442.31022099999</v>
      </c>
      <c r="AD836">
        <v>847725.06518499996</v>
      </c>
      <c r="AE836" t="s">
        <v>6181</v>
      </c>
      <c r="AF836" t="s">
        <v>3868</v>
      </c>
      <c r="AG836" t="s">
        <v>4723</v>
      </c>
      <c r="AH836" t="str">
        <f t="shared" si="68"/>
        <v>04013720</v>
      </c>
      <c r="AJ836" t="s">
        <v>4723</v>
      </c>
      <c r="AK836" t="s">
        <v>9571</v>
      </c>
      <c r="AL836" t="s">
        <v>6181</v>
      </c>
    </row>
    <row r="837" spans="1:38" x14ac:dyDescent="0.25">
      <c r="A837">
        <v>215481</v>
      </c>
      <c r="B837">
        <v>1.1774309999999999</v>
      </c>
      <c r="C837" t="s">
        <v>3574</v>
      </c>
      <c r="D837" t="s">
        <v>4723</v>
      </c>
      <c r="E837" t="s">
        <v>4756</v>
      </c>
      <c r="F837" t="s">
        <v>1367</v>
      </c>
      <c r="G837" t="s">
        <v>1463</v>
      </c>
      <c r="H837" t="s">
        <v>3575</v>
      </c>
      <c r="I837" t="s">
        <v>4760</v>
      </c>
      <c r="J837">
        <v>2308</v>
      </c>
      <c r="K837" s="34" t="s">
        <v>9572</v>
      </c>
      <c r="M837" s="29" t="str">
        <f t="shared" si="65"/>
        <v>YES</v>
      </c>
      <c r="N837" s="9" t="str">
        <f t="shared" si="66"/>
        <v>YES</v>
      </c>
      <c r="O837" s="9">
        <f t="shared" si="67"/>
        <v>0.93119033628961256</v>
      </c>
      <c r="P837" s="9" t="str">
        <f t="shared" si="69"/>
        <v>NO</v>
      </c>
      <c r="Q837" s="9" t="s">
        <v>4658</v>
      </c>
      <c r="R837" s="30" t="s">
        <v>4658</v>
      </c>
      <c r="T837" t="s">
        <v>6182</v>
      </c>
      <c r="U837">
        <v>721</v>
      </c>
      <c r="V837" t="s">
        <v>3575</v>
      </c>
      <c r="W837">
        <v>1</v>
      </c>
      <c r="X837">
        <v>20</v>
      </c>
      <c r="Y837">
        <v>5</v>
      </c>
      <c r="Z837">
        <v>1</v>
      </c>
      <c r="AA837">
        <v>35250465.035099998</v>
      </c>
      <c r="AB837">
        <v>28194.9533753</v>
      </c>
      <c r="AC837">
        <v>652215.28110699996</v>
      </c>
      <c r="AD837">
        <v>841109.36636400002</v>
      </c>
      <c r="AE837" t="s">
        <v>6183</v>
      </c>
      <c r="AF837" t="s">
        <v>3574</v>
      </c>
      <c r="AG837" t="s">
        <v>4723</v>
      </c>
      <c r="AH837" t="str">
        <f t="shared" si="68"/>
        <v>04013721</v>
      </c>
      <c r="AJ837" t="s">
        <v>4723</v>
      </c>
      <c r="AK837" t="s">
        <v>9572</v>
      </c>
      <c r="AL837" t="s">
        <v>6183</v>
      </c>
    </row>
    <row r="838" spans="1:38" x14ac:dyDescent="0.25">
      <c r="A838">
        <v>190045</v>
      </c>
      <c r="B838">
        <v>1.1650529999999999</v>
      </c>
      <c r="C838" t="s">
        <v>2032</v>
      </c>
      <c r="D838" t="s">
        <v>4723</v>
      </c>
      <c r="E838" t="s">
        <v>4756</v>
      </c>
      <c r="F838" t="s">
        <v>1367</v>
      </c>
      <c r="G838" t="s">
        <v>6400</v>
      </c>
      <c r="H838" t="s">
        <v>2033</v>
      </c>
      <c r="I838" t="s">
        <v>4760</v>
      </c>
      <c r="J838">
        <v>2374</v>
      </c>
      <c r="K838" s="34" t="s">
        <v>9573</v>
      </c>
      <c r="M838" s="29" t="str">
        <f t="shared" si="65"/>
        <v>NO</v>
      </c>
      <c r="N838" s="9" t="str">
        <f t="shared" si="66"/>
        <v>NO</v>
      </c>
      <c r="O838" s="9">
        <f t="shared" si="67"/>
        <v>0.98971787881754969</v>
      </c>
      <c r="P838" s="9" t="str">
        <f t="shared" si="69"/>
        <v>YES</v>
      </c>
      <c r="Q838" s="9" t="s">
        <v>4658</v>
      </c>
      <c r="R838" s="30" t="s">
        <v>4658</v>
      </c>
      <c r="S838" s="13" t="s">
        <v>7143</v>
      </c>
      <c r="T838" t="s">
        <v>6184</v>
      </c>
      <c r="U838">
        <v>722</v>
      </c>
      <c r="V838" t="s">
        <v>2035</v>
      </c>
      <c r="W838">
        <v>4</v>
      </c>
      <c r="X838">
        <v>9</v>
      </c>
      <c r="Y838">
        <v>2</v>
      </c>
      <c r="Z838">
        <v>4</v>
      </c>
      <c r="AA838">
        <v>32817244.439399999</v>
      </c>
      <c r="AB838">
        <v>23868.782897000001</v>
      </c>
      <c r="AC838">
        <v>615134.20519799995</v>
      </c>
      <c r="AD838">
        <v>947957.81869300001</v>
      </c>
      <c r="AE838" t="s">
        <v>6185</v>
      </c>
      <c r="AF838" t="s">
        <v>2034</v>
      </c>
      <c r="AG838" t="s">
        <v>4723</v>
      </c>
      <c r="AH838" t="str">
        <f t="shared" si="68"/>
        <v>04013722</v>
      </c>
      <c r="AJ838" t="s">
        <v>4723</v>
      </c>
      <c r="AK838" t="s">
        <v>9573</v>
      </c>
      <c r="AL838" t="s">
        <v>6185</v>
      </c>
    </row>
    <row r="839" spans="1:38" x14ac:dyDescent="0.25">
      <c r="A839">
        <v>1183911</v>
      </c>
      <c r="B839">
        <v>0.84869399999999995</v>
      </c>
      <c r="C839" t="s">
        <v>2036</v>
      </c>
      <c r="D839" t="s">
        <v>4723</v>
      </c>
      <c r="E839" t="s">
        <v>4756</v>
      </c>
      <c r="F839" t="s">
        <v>1367</v>
      </c>
      <c r="G839" t="s">
        <v>6400</v>
      </c>
      <c r="H839" t="s">
        <v>2037</v>
      </c>
      <c r="I839" t="s">
        <v>4760</v>
      </c>
      <c r="J839">
        <v>4754</v>
      </c>
      <c r="K839" s="34" t="s">
        <v>9574</v>
      </c>
      <c r="M839" s="29" t="str">
        <f t="shared" si="65"/>
        <v>YES</v>
      </c>
      <c r="N839" s="9" t="str">
        <f t="shared" si="66"/>
        <v>YES</v>
      </c>
      <c r="O839" s="9">
        <f t="shared" si="67"/>
        <v>1.0059779000814624</v>
      </c>
      <c r="P839" s="9" t="str">
        <f t="shared" si="69"/>
        <v>YES</v>
      </c>
      <c r="Q839" s="9" t="s">
        <v>4658</v>
      </c>
      <c r="R839" s="30" t="s">
        <v>4658</v>
      </c>
      <c r="T839" t="s">
        <v>6186</v>
      </c>
      <c r="U839">
        <v>723</v>
      </c>
      <c r="V839" t="s">
        <v>2037</v>
      </c>
      <c r="W839">
        <v>4</v>
      </c>
      <c r="X839">
        <v>9</v>
      </c>
      <c r="Y839">
        <v>2</v>
      </c>
      <c r="Z839">
        <v>4</v>
      </c>
      <c r="AA839">
        <v>23519632.794799998</v>
      </c>
      <c r="AB839">
        <v>22857.791551300001</v>
      </c>
      <c r="AC839">
        <v>620090.68961799995</v>
      </c>
      <c r="AD839">
        <v>944000.479376</v>
      </c>
      <c r="AE839" t="s">
        <v>6187</v>
      </c>
      <c r="AF839" t="s">
        <v>2036</v>
      </c>
      <c r="AG839" t="s">
        <v>4723</v>
      </c>
      <c r="AH839" t="str">
        <f t="shared" si="68"/>
        <v>04013723</v>
      </c>
      <c r="AJ839" t="s">
        <v>4723</v>
      </c>
      <c r="AK839" t="s">
        <v>9574</v>
      </c>
      <c r="AL839" t="s">
        <v>6187</v>
      </c>
    </row>
    <row r="840" spans="1:38" x14ac:dyDescent="0.25">
      <c r="A840">
        <v>1183933</v>
      </c>
      <c r="B840">
        <v>0.46948099999999998</v>
      </c>
      <c r="C840" t="s">
        <v>3727</v>
      </c>
      <c r="D840" t="s">
        <v>4723</v>
      </c>
      <c r="E840" t="s">
        <v>4756</v>
      </c>
      <c r="F840" t="s">
        <v>1367</v>
      </c>
      <c r="G840" t="s">
        <v>4758</v>
      </c>
      <c r="H840" t="s">
        <v>3728</v>
      </c>
      <c r="I840" t="s">
        <v>4760</v>
      </c>
      <c r="J840">
        <v>1360</v>
      </c>
      <c r="K840" s="34" t="s">
        <v>9575</v>
      </c>
      <c r="M840" s="29" t="str">
        <f t="shared" si="65"/>
        <v>NO</v>
      </c>
      <c r="N840" s="9" t="str">
        <f t="shared" si="66"/>
        <v>YES</v>
      </c>
      <c r="O840" s="9">
        <f t="shared" si="67"/>
        <v>0.99975984599516166</v>
      </c>
      <c r="P840" s="9" t="str">
        <f t="shared" si="69"/>
        <v>YES</v>
      </c>
      <c r="Q840" s="9" t="s">
        <v>4658</v>
      </c>
      <c r="R840" s="30" t="s">
        <v>4658</v>
      </c>
      <c r="T840" t="s">
        <v>6188</v>
      </c>
      <c r="U840">
        <v>724</v>
      </c>
      <c r="V840" t="s">
        <v>3728</v>
      </c>
      <c r="W840">
        <v>2</v>
      </c>
      <c r="X840">
        <v>19</v>
      </c>
      <c r="Y840">
        <v>6</v>
      </c>
      <c r="Z840">
        <v>2</v>
      </c>
      <c r="AA840">
        <v>13091523.0921</v>
      </c>
      <c r="AB840">
        <v>15853.5836229</v>
      </c>
      <c r="AC840">
        <v>793185.96328999999</v>
      </c>
      <c r="AD840">
        <v>878599.00196599995</v>
      </c>
      <c r="AE840" t="s">
        <v>6189</v>
      </c>
      <c r="AF840" t="s">
        <v>8189</v>
      </c>
      <c r="AG840" t="s">
        <v>4723</v>
      </c>
      <c r="AH840" t="str">
        <f t="shared" si="68"/>
        <v>04013724</v>
      </c>
      <c r="AJ840" t="s">
        <v>4723</v>
      </c>
      <c r="AK840" t="s">
        <v>9575</v>
      </c>
      <c r="AL840" t="s">
        <v>6189</v>
      </c>
    </row>
    <row r="841" spans="1:38" x14ac:dyDescent="0.25">
      <c r="A841">
        <v>347461</v>
      </c>
      <c r="B841">
        <v>0.95128699999999999</v>
      </c>
      <c r="C841" t="s">
        <v>6387</v>
      </c>
      <c r="D841" t="s">
        <v>4723</v>
      </c>
      <c r="E841" t="s">
        <v>4756</v>
      </c>
      <c r="F841" t="s">
        <v>1367</v>
      </c>
      <c r="G841" t="s">
        <v>1463</v>
      </c>
      <c r="H841" t="s">
        <v>6388</v>
      </c>
      <c r="I841" t="s">
        <v>4760</v>
      </c>
      <c r="J841">
        <v>3587</v>
      </c>
      <c r="K841" s="34" t="s">
        <v>9576</v>
      </c>
      <c r="M841" s="29" t="str">
        <f t="shared" si="65"/>
        <v>YES</v>
      </c>
      <c r="N841" s="9" t="str">
        <f t="shared" si="66"/>
        <v>YES</v>
      </c>
      <c r="O841" s="9">
        <f t="shared" si="67"/>
        <v>0.97856150487865856</v>
      </c>
      <c r="P841" s="9" t="str">
        <f t="shared" si="69"/>
        <v>YES</v>
      </c>
      <c r="Q841" s="9" t="s">
        <v>4658</v>
      </c>
      <c r="R841" s="30" t="s">
        <v>4658</v>
      </c>
      <c r="T841" t="s">
        <v>6190</v>
      </c>
      <c r="U841">
        <v>725</v>
      </c>
      <c r="V841" t="s">
        <v>6388</v>
      </c>
      <c r="W841">
        <v>3</v>
      </c>
      <c r="X841">
        <v>6</v>
      </c>
      <c r="Y841">
        <v>3</v>
      </c>
      <c r="Z841">
        <v>3</v>
      </c>
      <c r="AA841">
        <v>27101372.1351</v>
      </c>
      <c r="AB841">
        <v>20747.019090000002</v>
      </c>
      <c r="AC841">
        <v>641744.71224599995</v>
      </c>
      <c r="AD841">
        <v>957765.90171699994</v>
      </c>
      <c r="AE841" t="s">
        <v>6191</v>
      </c>
      <c r="AF841" t="s">
        <v>6387</v>
      </c>
      <c r="AG841" t="s">
        <v>4723</v>
      </c>
      <c r="AH841" t="str">
        <f t="shared" si="68"/>
        <v>04013725</v>
      </c>
      <c r="AJ841" t="s">
        <v>4723</v>
      </c>
      <c r="AK841" t="s">
        <v>9576</v>
      </c>
      <c r="AL841" t="s">
        <v>6191</v>
      </c>
    </row>
    <row r="842" spans="1:38" x14ac:dyDescent="0.25">
      <c r="A842">
        <v>1197146</v>
      </c>
      <c r="B842">
        <v>0.62738499999999997</v>
      </c>
      <c r="C842" t="s">
        <v>6347</v>
      </c>
      <c r="D842" t="s">
        <v>4723</v>
      </c>
      <c r="E842" t="s">
        <v>4756</v>
      </c>
      <c r="F842" t="s">
        <v>1367</v>
      </c>
      <c r="G842" t="s">
        <v>1463</v>
      </c>
      <c r="H842" t="s">
        <v>6348</v>
      </c>
      <c r="I842" t="s">
        <v>4760</v>
      </c>
      <c r="J842">
        <v>1992</v>
      </c>
      <c r="K842" s="34" t="s">
        <v>9577</v>
      </c>
      <c r="M842" s="29" t="str">
        <f t="shared" si="65"/>
        <v>YES</v>
      </c>
      <c r="N842" s="9" t="str">
        <f t="shared" si="66"/>
        <v>YES</v>
      </c>
      <c r="O842" s="9">
        <f t="shared" si="67"/>
        <v>1.0007378466597174</v>
      </c>
      <c r="P842" s="9" t="str">
        <f t="shared" si="69"/>
        <v>YES</v>
      </c>
      <c r="Q842" s="9" t="s">
        <v>4658</v>
      </c>
      <c r="R842" s="30" t="s">
        <v>4658</v>
      </c>
      <c r="T842" t="s">
        <v>6192</v>
      </c>
      <c r="U842">
        <v>726</v>
      </c>
      <c r="V842" t="s">
        <v>6348</v>
      </c>
      <c r="W842">
        <v>3</v>
      </c>
      <c r="X842">
        <v>6</v>
      </c>
      <c r="Y842">
        <v>3</v>
      </c>
      <c r="Z842">
        <v>3</v>
      </c>
      <c r="AA842">
        <v>17477594.199499998</v>
      </c>
      <c r="AB842">
        <v>20232.540069400002</v>
      </c>
      <c r="AC842">
        <v>640848.56207099999</v>
      </c>
      <c r="AD842">
        <v>952660.78348700004</v>
      </c>
      <c r="AE842" t="s">
        <v>6193</v>
      </c>
      <c r="AF842" t="s">
        <v>6347</v>
      </c>
      <c r="AG842" t="s">
        <v>4723</v>
      </c>
      <c r="AH842" t="str">
        <f t="shared" si="68"/>
        <v>04013726</v>
      </c>
      <c r="AJ842" t="s">
        <v>4723</v>
      </c>
      <c r="AK842" t="s">
        <v>9577</v>
      </c>
      <c r="AL842" t="s">
        <v>6193</v>
      </c>
    </row>
    <row r="843" spans="1:38" x14ac:dyDescent="0.25">
      <c r="A843">
        <v>1196752</v>
      </c>
      <c r="B843">
        <v>1.3087059999999999</v>
      </c>
      <c r="C843" t="s">
        <v>2239</v>
      </c>
      <c r="D843" t="s">
        <v>4723</v>
      </c>
      <c r="E843" t="s">
        <v>4756</v>
      </c>
      <c r="F843" t="s">
        <v>1367</v>
      </c>
      <c r="G843" t="s">
        <v>1463</v>
      </c>
      <c r="H843" t="s">
        <v>2240</v>
      </c>
      <c r="I843" t="s">
        <v>4760</v>
      </c>
      <c r="J843">
        <v>10172</v>
      </c>
      <c r="K843" s="34" t="s">
        <v>9578</v>
      </c>
      <c r="M843" s="29" t="str">
        <f t="shared" si="65"/>
        <v>YES</v>
      </c>
      <c r="N843" s="9" t="str">
        <f t="shared" si="66"/>
        <v>YES</v>
      </c>
      <c r="O843" s="9">
        <f t="shared" si="67"/>
        <v>1.0005401993929708</v>
      </c>
      <c r="P843" s="9" t="str">
        <f t="shared" si="69"/>
        <v>YES</v>
      </c>
      <c r="Q843" s="9" t="s">
        <v>4658</v>
      </c>
      <c r="R843" s="30" t="s">
        <v>4658</v>
      </c>
      <c r="T843" t="s">
        <v>6194</v>
      </c>
      <c r="U843">
        <v>727</v>
      </c>
      <c r="V843" t="s">
        <v>2240</v>
      </c>
      <c r="W843">
        <v>5</v>
      </c>
      <c r="X843">
        <v>14</v>
      </c>
      <c r="Y843">
        <v>4</v>
      </c>
      <c r="Z843">
        <v>5</v>
      </c>
      <c r="AA843">
        <v>36464931.016800001</v>
      </c>
      <c r="AB843">
        <v>33813.755461599998</v>
      </c>
      <c r="AC843">
        <v>675438.60089600005</v>
      </c>
      <c r="AD843">
        <v>895056.27194300003</v>
      </c>
      <c r="AE843" t="s">
        <v>6195</v>
      </c>
      <c r="AF843" t="s">
        <v>2239</v>
      </c>
      <c r="AG843" t="s">
        <v>4723</v>
      </c>
      <c r="AH843" t="str">
        <f t="shared" si="68"/>
        <v>04013727</v>
      </c>
      <c r="AJ843" t="s">
        <v>4723</v>
      </c>
      <c r="AK843" t="s">
        <v>9578</v>
      </c>
      <c r="AL843" t="s">
        <v>6195</v>
      </c>
    </row>
    <row r="844" spans="1:38" x14ac:dyDescent="0.25">
      <c r="A844">
        <v>238330</v>
      </c>
      <c r="B844">
        <v>1.4923029999999999</v>
      </c>
      <c r="C844" t="s">
        <v>2485</v>
      </c>
      <c r="D844" t="s">
        <v>4723</v>
      </c>
      <c r="E844" t="s">
        <v>4756</v>
      </c>
      <c r="F844" t="s">
        <v>1367</v>
      </c>
      <c r="G844" t="s">
        <v>2479</v>
      </c>
      <c r="H844" t="s">
        <v>2486</v>
      </c>
      <c r="I844" t="s">
        <v>4760</v>
      </c>
      <c r="J844">
        <v>6764</v>
      </c>
      <c r="K844" s="34" t="s">
        <v>9579</v>
      </c>
      <c r="M844" s="29" t="str">
        <f t="shared" si="65"/>
        <v>NO</v>
      </c>
      <c r="N844" s="9" t="str">
        <f t="shared" si="66"/>
        <v>YES</v>
      </c>
      <c r="O844" s="9">
        <f t="shared" si="67"/>
        <v>0.99855238195524387</v>
      </c>
      <c r="P844" s="9" t="str">
        <f t="shared" si="69"/>
        <v>YES</v>
      </c>
      <c r="Q844" s="9" t="s">
        <v>4658</v>
      </c>
      <c r="R844" s="30" t="s">
        <v>4658</v>
      </c>
      <c r="T844" t="s">
        <v>6196</v>
      </c>
      <c r="U844">
        <v>728</v>
      </c>
      <c r="V844" t="s">
        <v>2486</v>
      </c>
      <c r="W844">
        <v>4</v>
      </c>
      <c r="X844">
        <v>12</v>
      </c>
      <c r="Y844">
        <v>2</v>
      </c>
      <c r="Z844">
        <v>4</v>
      </c>
      <c r="AA844">
        <v>41663332.547200002</v>
      </c>
      <c r="AB844">
        <v>31721.2879975</v>
      </c>
      <c r="AC844">
        <v>556925.41962099995</v>
      </c>
      <c r="AD844">
        <v>948718.32303500001</v>
      </c>
      <c r="AE844" t="s">
        <v>6197</v>
      </c>
      <c r="AF844" t="s">
        <v>8190</v>
      </c>
      <c r="AG844" t="s">
        <v>4723</v>
      </c>
      <c r="AH844" t="str">
        <f t="shared" si="68"/>
        <v>04013728</v>
      </c>
      <c r="AJ844" t="s">
        <v>4723</v>
      </c>
      <c r="AK844" t="s">
        <v>9579</v>
      </c>
      <c r="AL844" t="s">
        <v>6197</v>
      </c>
    </row>
    <row r="845" spans="1:38" x14ac:dyDescent="0.25">
      <c r="A845">
        <v>1053900</v>
      </c>
      <c r="B845">
        <v>0.60783100000000001</v>
      </c>
      <c r="C845" t="s">
        <v>1495</v>
      </c>
      <c r="D845" t="s">
        <v>4723</v>
      </c>
      <c r="E845" t="s">
        <v>4756</v>
      </c>
      <c r="F845" t="s">
        <v>1367</v>
      </c>
      <c r="G845" t="s">
        <v>1463</v>
      </c>
      <c r="H845" t="s">
        <v>1496</v>
      </c>
      <c r="I845" t="s">
        <v>4760</v>
      </c>
      <c r="J845">
        <v>2154</v>
      </c>
      <c r="K845" s="34" t="s">
        <v>9580</v>
      </c>
      <c r="M845" s="29" t="str">
        <f t="shared" si="65"/>
        <v>YES</v>
      </c>
      <c r="N845" s="9" t="str">
        <f t="shared" si="66"/>
        <v>YES</v>
      </c>
      <c r="O845" s="9">
        <f t="shared" si="67"/>
        <v>0.99917609013068809</v>
      </c>
      <c r="P845" s="9" t="str">
        <f t="shared" si="69"/>
        <v>YES</v>
      </c>
      <c r="Q845" s="9" t="s">
        <v>4658</v>
      </c>
      <c r="R845" s="30" t="s">
        <v>4658</v>
      </c>
      <c r="T845" t="s">
        <v>6198</v>
      </c>
      <c r="U845">
        <v>729</v>
      </c>
      <c r="V845" t="s">
        <v>1496</v>
      </c>
      <c r="W845">
        <v>3</v>
      </c>
      <c r="X845">
        <v>11</v>
      </c>
      <c r="Y845">
        <v>3</v>
      </c>
      <c r="Z845">
        <v>3</v>
      </c>
      <c r="AA845">
        <v>16959328.708700001</v>
      </c>
      <c r="AB845">
        <v>18372.396660400002</v>
      </c>
      <c r="AC845">
        <v>683396.29852900002</v>
      </c>
      <c r="AD845">
        <v>948761.51135699998</v>
      </c>
      <c r="AE845" t="s">
        <v>6199</v>
      </c>
      <c r="AF845" t="s">
        <v>1495</v>
      </c>
      <c r="AG845" t="s">
        <v>4723</v>
      </c>
      <c r="AH845" t="str">
        <f t="shared" si="68"/>
        <v>04013729</v>
      </c>
      <c r="AJ845" t="s">
        <v>4723</v>
      </c>
      <c r="AK845" t="s">
        <v>9580</v>
      </c>
      <c r="AL845" t="s">
        <v>6199</v>
      </c>
    </row>
    <row r="846" spans="1:38" x14ac:dyDescent="0.25">
      <c r="A846">
        <v>1219860</v>
      </c>
      <c r="B846">
        <v>2.2758630000000002</v>
      </c>
      <c r="C846" t="s">
        <v>3568</v>
      </c>
      <c r="D846" t="s">
        <v>4723</v>
      </c>
      <c r="E846" t="s">
        <v>4756</v>
      </c>
      <c r="F846" t="s">
        <v>1367</v>
      </c>
      <c r="G846" t="s">
        <v>4758</v>
      </c>
      <c r="H846" t="s">
        <v>3569</v>
      </c>
      <c r="I846" t="s">
        <v>4760</v>
      </c>
      <c r="J846">
        <v>9362</v>
      </c>
      <c r="K846" s="34" t="s">
        <v>9581</v>
      </c>
      <c r="M846" s="29" t="str">
        <f t="shared" si="65"/>
        <v>YES</v>
      </c>
      <c r="N846" s="9" t="str">
        <f t="shared" si="66"/>
        <v>YES</v>
      </c>
      <c r="O846" s="9">
        <f t="shared" si="67"/>
        <v>1.0011581786618713</v>
      </c>
      <c r="P846" s="9" t="str">
        <f t="shared" si="69"/>
        <v>YES</v>
      </c>
      <c r="Q846" s="9" t="s">
        <v>4658</v>
      </c>
      <c r="R846" s="30" t="s">
        <v>4658</v>
      </c>
      <c r="T846" t="s">
        <v>7580</v>
      </c>
      <c r="U846">
        <v>73</v>
      </c>
      <c r="V846" t="s">
        <v>3569</v>
      </c>
      <c r="W846">
        <v>5</v>
      </c>
      <c r="X846">
        <v>16</v>
      </c>
      <c r="Y846">
        <v>4</v>
      </c>
      <c r="Z846">
        <v>5</v>
      </c>
      <c r="AA846">
        <v>63374020.620800003</v>
      </c>
      <c r="AB846">
        <v>34214.124183599997</v>
      </c>
      <c r="AC846">
        <v>631161.37051899999</v>
      </c>
      <c r="AD846">
        <v>871017.00473199994</v>
      </c>
      <c r="AE846" t="s">
        <v>7581</v>
      </c>
      <c r="AF846" t="s">
        <v>3568</v>
      </c>
      <c r="AG846" t="s">
        <v>4723</v>
      </c>
      <c r="AH846" t="str">
        <f t="shared" si="68"/>
        <v>0401373</v>
      </c>
      <c r="AJ846" t="s">
        <v>4723</v>
      </c>
      <c r="AK846" t="s">
        <v>9581</v>
      </c>
      <c r="AL846" t="s">
        <v>7581</v>
      </c>
    </row>
    <row r="847" spans="1:38" x14ac:dyDescent="0.25">
      <c r="A847">
        <v>189991</v>
      </c>
      <c r="B847">
        <v>0.50403699999999996</v>
      </c>
      <c r="C847" t="s">
        <v>4024</v>
      </c>
      <c r="D847" t="s">
        <v>4723</v>
      </c>
      <c r="E847" t="s">
        <v>4756</v>
      </c>
      <c r="F847" t="s">
        <v>1367</v>
      </c>
      <c r="G847" t="s">
        <v>1368</v>
      </c>
      <c r="H847" t="s">
        <v>4025</v>
      </c>
      <c r="I847" t="s">
        <v>4760</v>
      </c>
      <c r="J847">
        <v>1933</v>
      </c>
      <c r="K847" s="34" t="s">
        <v>9582</v>
      </c>
      <c r="M847" s="29" t="str">
        <f t="shared" si="65"/>
        <v>YES</v>
      </c>
      <c r="N847" s="9" t="str">
        <f t="shared" si="66"/>
        <v>YES</v>
      </c>
      <c r="O847" s="9">
        <f t="shared" si="67"/>
        <v>1.0006570053165067</v>
      </c>
      <c r="P847" s="9" t="str">
        <f t="shared" si="69"/>
        <v>YES</v>
      </c>
      <c r="Q847" s="9" t="s">
        <v>4658</v>
      </c>
      <c r="R847" s="30" t="s">
        <v>4658</v>
      </c>
      <c r="T847" t="s">
        <v>6200</v>
      </c>
      <c r="U847">
        <v>730</v>
      </c>
      <c r="V847" t="s">
        <v>4025</v>
      </c>
      <c r="W847">
        <v>3</v>
      </c>
      <c r="X847">
        <v>17</v>
      </c>
      <c r="Y847">
        <v>5</v>
      </c>
      <c r="Z847">
        <v>3</v>
      </c>
      <c r="AA847">
        <v>14042519.0911</v>
      </c>
      <c r="AB847">
        <v>15923.7207426</v>
      </c>
      <c r="AC847">
        <v>698413.56140000001</v>
      </c>
      <c r="AD847">
        <v>899639.58639499999</v>
      </c>
      <c r="AE847" t="s">
        <v>6201</v>
      </c>
      <c r="AF847" t="s">
        <v>4024</v>
      </c>
      <c r="AG847" t="s">
        <v>4723</v>
      </c>
      <c r="AH847" t="str">
        <f t="shared" si="68"/>
        <v>04013730</v>
      </c>
      <c r="AJ847" t="s">
        <v>4723</v>
      </c>
      <c r="AK847" t="s">
        <v>9582</v>
      </c>
      <c r="AL847" t="s">
        <v>6201</v>
      </c>
    </row>
    <row r="848" spans="1:38" x14ac:dyDescent="0.25">
      <c r="A848">
        <v>282268</v>
      </c>
      <c r="B848">
        <v>0.60095500000000002</v>
      </c>
      <c r="C848" t="s">
        <v>6946</v>
      </c>
      <c r="D848" t="s">
        <v>4723</v>
      </c>
      <c r="E848" t="s">
        <v>4756</v>
      </c>
      <c r="F848" t="s">
        <v>1367</v>
      </c>
      <c r="G848" t="s">
        <v>1368</v>
      </c>
      <c r="H848" t="s">
        <v>6947</v>
      </c>
      <c r="I848" t="s">
        <v>4760</v>
      </c>
      <c r="J848">
        <v>4055</v>
      </c>
      <c r="K848" s="34" t="s">
        <v>9583</v>
      </c>
      <c r="M848" s="29" t="str">
        <f t="shared" si="65"/>
        <v>YES</v>
      </c>
      <c r="N848" s="9" t="str">
        <f t="shared" si="66"/>
        <v>YES</v>
      </c>
      <c r="O848" s="9">
        <f t="shared" si="67"/>
        <v>1.0007528148984233</v>
      </c>
      <c r="P848" s="9" t="str">
        <f t="shared" si="69"/>
        <v>YES</v>
      </c>
      <c r="Q848" s="9" t="s">
        <v>4658</v>
      </c>
      <c r="R848" s="30" t="s">
        <v>4658</v>
      </c>
      <c r="T848" t="s">
        <v>6202</v>
      </c>
      <c r="U848">
        <v>731</v>
      </c>
      <c r="V848" t="s">
        <v>6947</v>
      </c>
      <c r="W848">
        <v>2</v>
      </c>
      <c r="X848">
        <v>8</v>
      </c>
      <c r="Y848">
        <v>5</v>
      </c>
      <c r="Z848">
        <v>2</v>
      </c>
      <c r="AA848">
        <v>16741060.9519</v>
      </c>
      <c r="AB848">
        <v>19736.432088099999</v>
      </c>
      <c r="AC848">
        <v>699040.34396099998</v>
      </c>
      <c r="AD848">
        <v>908822.13875100005</v>
      </c>
      <c r="AE848" t="s">
        <v>6203</v>
      </c>
      <c r="AF848" t="s">
        <v>6946</v>
      </c>
      <c r="AG848" t="s">
        <v>4723</v>
      </c>
      <c r="AH848" t="str">
        <f t="shared" si="68"/>
        <v>04013731</v>
      </c>
      <c r="AJ848" t="s">
        <v>4723</v>
      </c>
      <c r="AK848" t="s">
        <v>9583</v>
      </c>
      <c r="AL848" t="s">
        <v>6203</v>
      </c>
    </row>
    <row r="849" spans="1:38" x14ac:dyDescent="0.25">
      <c r="A849">
        <v>282522</v>
      </c>
      <c r="B849">
        <v>0.64339800000000003</v>
      </c>
      <c r="C849" t="s">
        <v>1547</v>
      </c>
      <c r="D849" t="s">
        <v>4723</v>
      </c>
      <c r="E849" t="s">
        <v>4756</v>
      </c>
      <c r="F849" t="s">
        <v>1367</v>
      </c>
      <c r="G849" t="s">
        <v>1463</v>
      </c>
      <c r="H849" t="s">
        <v>1548</v>
      </c>
      <c r="I849" t="s">
        <v>4760</v>
      </c>
      <c r="J849">
        <v>4104</v>
      </c>
      <c r="K849" s="34" t="s">
        <v>9584</v>
      </c>
      <c r="M849" s="29" t="str">
        <f t="shared" si="65"/>
        <v>YES</v>
      </c>
      <c r="N849" s="9" t="str">
        <f t="shared" si="66"/>
        <v>YES</v>
      </c>
      <c r="O849" s="9">
        <f t="shared" si="67"/>
        <v>1.0102988023855377</v>
      </c>
      <c r="P849" s="9" t="str">
        <f t="shared" si="69"/>
        <v>YES</v>
      </c>
      <c r="Q849" s="9" t="s">
        <v>4658</v>
      </c>
      <c r="R849" s="30" t="s">
        <v>4658</v>
      </c>
      <c r="T849" t="s">
        <v>6204</v>
      </c>
      <c r="U849">
        <v>732</v>
      </c>
      <c r="V849" t="s">
        <v>1548</v>
      </c>
      <c r="W849">
        <v>3</v>
      </c>
      <c r="X849">
        <v>6</v>
      </c>
      <c r="Y849">
        <v>3</v>
      </c>
      <c r="Z849">
        <v>3</v>
      </c>
      <c r="AA849">
        <v>17754061.234999999</v>
      </c>
      <c r="AB849">
        <v>23966.513273699999</v>
      </c>
      <c r="AC849">
        <v>652013.02198299998</v>
      </c>
      <c r="AD849">
        <v>956720.64456699998</v>
      </c>
      <c r="AE849" t="s">
        <v>6205</v>
      </c>
      <c r="AF849" t="s">
        <v>1547</v>
      </c>
      <c r="AG849" t="s">
        <v>4723</v>
      </c>
      <c r="AH849" t="str">
        <f t="shared" si="68"/>
        <v>04013732</v>
      </c>
      <c r="AJ849" t="s">
        <v>4723</v>
      </c>
      <c r="AK849" t="s">
        <v>9584</v>
      </c>
      <c r="AL849" t="s">
        <v>6205</v>
      </c>
    </row>
    <row r="850" spans="1:38" x14ac:dyDescent="0.25">
      <c r="A850">
        <v>1206515</v>
      </c>
      <c r="B850">
        <v>0.62436100000000005</v>
      </c>
      <c r="C850" t="s">
        <v>1475</v>
      </c>
      <c r="D850" t="s">
        <v>4723</v>
      </c>
      <c r="E850" t="s">
        <v>4756</v>
      </c>
      <c r="F850" t="s">
        <v>1367</v>
      </c>
      <c r="G850" t="s">
        <v>1463</v>
      </c>
      <c r="H850" t="s">
        <v>1476</v>
      </c>
      <c r="I850" t="s">
        <v>4760</v>
      </c>
      <c r="J850">
        <v>3865</v>
      </c>
      <c r="K850" s="34" t="s">
        <v>9585</v>
      </c>
      <c r="M850" s="29" t="str">
        <f t="shared" si="65"/>
        <v>YES</v>
      </c>
      <c r="N850" s="9" t="str">
        <f t="shared" si="66"/>
        <v>YES</v>
      </c>
      <c r="O850" s="9">
        <f t="shared" si="67"/>
        <v>1.0246175497067314</v>
      </c>
      <c r="P850" s="9" t="str">
        <f t="shared" si="69"/>
        <v>YES</v>
      </c>
      <c r="Q850" s="9" t="s">
        <v>4658</v>
      </c>
      <c r="R850" s="30" t="s">
        <v>4658</v>
      </c>
      <c r="T850" t="s">
        <v>6206</v>
      </c>
      <c r="U850">
        <v>733</v>
      </c>
      <c r="V850" t="s">
        <v>1476</v>
      </c>
      <c r="W850">
        <v>3</v>
      </c>
      <c r="X850">
        <v>7</v>
      </c>
      <c r="Y850">
        <v>3</v>
      </c>
      <c r="Z850">
        <v>3</v>
      </c>
      <c r="AA850">
        <v>16987983.182</v>
      </c>
      <c r="AB850">
        <v>20747.7647321</v>
      </c>
      <c r="AC850">
        <v>671803.31766599999</v>
      </c>
      <c r="AD850">
        <v>969018.47601099999</v>
      </c>
      <c r="AE850" t="s">
        <v>6207</v>
      </c>
      <c r="AF850" t="s">
        <v>1475</v>
      </c>
      <c r="AG850" t="s">
        <v>4723</v>
      </c>
      <c r="AH850" t="str">
        <f t="shared" si="68"/>
        <v>04013733</v>
      </c>
      <c r="AJ850" t="s">
        <v>4723</v>
      </c>
      <c r="AK850" t="s">
        <v>9585</v>
      </c>
      <c r="AL850" t="s">
        <v>6207</v>
      </c>
    </row>
    <row r="851" spans="1:38" x14ac:dyDescent="0.25">
      <c r="A851">
        <v>1219664</v>
      </c>
      <c r="B851">
        <v>9.8421690000000002</v>
      </c>
      <c r="C851" t="s">
        <v>3489</v>
      </c>
      <c r="D851" t="s">
        <v>4723</v>
      </c>
      <c r="E851" t="s">
        <v>4756</v>
      </c>
      <c r="F851" t="s">
        <v>2297</v>
      </c>
      <c r="G851" t="s">
        <v>4758</v>
      </c>
      <c r="H851" t="s">
        <v>3490</v>
      </c>
      <c r="I851" t="s">
        <v>4760</v>
      </c>
      <c r="J851">
        <v>10702</v>
      </c>
      <c r="K851" s="34" t="s">
        <v>9586</v>
      </c>
      <c r="M851" s="29" t="str">
        <f t="shared" si="65"/>
        <v>YES</v>
      </c>
      <c r="N851" s="9" t="str">
        <f t="shared" si="66"/>
        <v>YES</v>
      </c>
      <c r="O851" s="9">
        <f t="shared" si="67"/>
        <v>0.99882852580241177</v>
      </c>
      <c r="P851" s="9" t="str">
        <f t="shared" si="69"/>
        <v>YES</v>
      </c>
      <c r="Q851" s="9" t="s">
        <v>4658</v>
      </c>
      <c r="R851" s="30" t="s">
        <v>4658</v>
      </c>
      <c r="T851" t="s">
        <v>6208</v>
      </c>
      <c r="U851">
        <v>734</v>
      </c>
      <c r="V851" t="s">
        <v>3490</v>
      </c>
      <c r="W851">
        <v>1</v>
      </c>
      <c r="X851">
        <v>21</v>
      </c>
      <c r="Y851">
        <v>6</v>
      </c>
      <c r="Z851">
        <v>1</v>
      </c>
      <c r="AA851">
        <v>274705734.93000001</v>
      </c>
      <c r="AB851">
        <v>75938.863509400006</v>
      </c>
      <c r="AC851">
        <v>790097.95866700006</v>
      </c>
      <c r="AD851">
        <v>810873.34185099998</v>
      </c>
      <c r="AE851" t="s">
        <v>6209</v>
      </c>
      <c r="AF851" t="s">
        <v>3489</v>
      </c>
      <c r="AG851" t="s">
        <v>4723</v>
      </c>
      <c r="AH851" t="str">
        <f t="shared" si="68"/>
        <v>04013734</v>
      </c>
      <c r="AJ851" t="s">
        <v>4723</v>
      </c>
      <c r="AK851" t="s">
        <v>9586</v>
      </c>
      <c r="AL851" t="s">
        <v>6209</v>
      </c>
    </row>
    <row r="852" spans="1:38" x14ac:dyDescent="0.25">
      <c r="A852">
        <v>336137</v>
      </c>
      <c r="B852">
        <v>18.341691999999998</v>
      </c>
      <c r="C852" t="s">
        <v>3620</v>
      </c>
      <c r="D852" t="s">
        <v>4723</v>
      </c>
      <c r="E852" t="s">
        <v>4756</v>
      </c>
      <c r="F852" t="s">
        <v>4758</v>
      </c>
      <c r="G852" t="s">
        <v>4758</v>
      </c>
      <c r="H852" t="s">
        <v>3621</v>
      </c>
      <c r="I852" t="s">
        <v>4760</v>
      </c>
      <c r="J852">
        <v>4178</v>
      </c>
      <c r="K852" s="34" t="s">
        <v>9587</v>
      </c>
      <c r="M852" s="29" t="str">
        <f t="shared" si="65"/>
        <v>YES</v>
      </c>
      <c r="N852" s="9" t="str">
        <f t="shared" si="66"/>
        <v>YES</v>
      </c>
      <c r="O852" s="9">
        <f t="shared" si="67"/>
        <v>0.99192781501784411</v>
      </c>
      <c r="P852" s="9" t="str">
        <f t="shared" si="69"/>
        <v>YES</v>
      </c>
      <c r="Q852" s="9" t="s">
        <v>4658</v>
      </c>
      <c r="R852" s="30" t="s">
        <v>4658</v>
      </c>
      <c r="T852" t="s">
        <v>6210</v>
      </c>
      <c r="U852">
        <v>735</v>
      </c>
      <c r="V852" t="s">
        <v>3621</v>
      </c>
      <c r="W852">
        <v>5</v>
      </c>
      <c r="X852">
        <v>12</v>
      </c>
      <c r="Y852">
        <v>7</v>
      </c>
      <c r="Z852">
        <v>5</v>
      </c>
      <c r="AA852">
        <v>515498223.26899999</v>
      </c>
      <c r="AB852">
        <v>155637.85228399999</v>
      </c>
      <c r="AC852">
        <v>525036.73381699994</v>
      </c>
      <c r="AD852">
        <v>843438.55999900005</v>
      </c>
      <c r="AE852" t="s">
        <v>6211</v>
      </c>
      <c r="AF852" t="s">
        <v>3620</v>
      </c>
      <c r="AG852" t="s">
        <v>4723</v>
      </c>
      <c r="AH852" t="str">
        <f t="shared" si="68"/>
        <v>04013735</v>
      </c>
      <c r="AJ852" t="s">
        <v>4723</v>
      </c>
      <c r="AK852" t="s">
        <v>9587</v>
      </c>
      <c r="AL852" t="s">
        <v>6211</v>
      </c>
    </row>
    <row r="853" spans="1:38" x14ac:dyDescent="0.25">
      <c r="A853">
        <v>96019</v>
      </c>
      <c r="B853">
        <v>0.59865599999999997</v>
      </c>
      <c r="C853" t="s">
        <v>1366</v>
      </c>
      <c r="D853" t="s">
        <v>4723</v>
      </c>
      <c r="E853" t="s">
        <v>4756</v>
      </c>
      <c r="F853" t="s">
        <v>1367</v>
      </c>
      <c r="G853" t="s">
        <v>1368</v>
      </c>
      <c r="H853" t="s">
        <v>1369</v>
      </c>
      <c r="I853" t="s">
        <v>4760</v>
      </c>
      <c r="J853">
        <v>1240</v>
      </c>
      <c r="K853" s="34" t="s">
        <v>9588</v>
      </c>
      <c r="M853" s="29" t="str">
        <f t="shared" si="65"/>
        <v>YES</v>
      </c>
      <c r="N853" s="9" t="str">
        <f t="shared" si="66"/>
        <v>YES</v>
      </c>
      <c r="O853" s="9">
        <f t="shared" si="67"/>
        <v>0.9760937936050551</v>
      </c>
      <c r="P853" s="9" t="str">
        <f t="shared" si="69"/>
        <v>YES</v>
      </c>
      <c r="Q853" s="9" t="s">
        <v>4658</v>
      </c>
      <c r="R853" s="30" t="s">
        <v>4658</v>
      </c>
      <c r="T853" t="s">
        <v>6212</v>
      </c>
      <c r="U853">
        <v>736</v>
      </c>
      <c r="V853" t="s">
        <v>1369</v>
      </c>
      <c r="W853">
        <v>2</v>
      </c>
      <c r="X853">
        <v>8</v>
      </c>
      <c r="Y853">
        <v>5</v>
      </c>
      <c r="Z853">
        <v>2</v>
      </c>
      <c r="AA853">
        <v>17098327.578499999</v>
      </c>
      <c r="AB853">
        <v>20098.930768099999</v>
      </c>
      <c r="AC853">
        <v>698835.15572100005</v>
      </c>
      <c r="AD853">
        <v>931255.82387900003</v>
      </c>
      <c r="AE853" t="s">
        <v>6213</v>
      </c>
      <c r="AF853" t="s">
        <v>1366</v>
      </c>
      <c r="AG853" t="s">
        <v>4723</v>
      </c>
      <c r="AH853" t="str">
        <f t="shared" si="68"/>
        <v>04013736</v>
      </c>
      <c r="AJ853" t="s">
        <v>4723</v>
      </c>
      <c r="AK853" t="s">
        <v>9588</v>
      </c>
      <c r="AL853" t="s">
        <v>6213</v>
      </c>
    </row>
    <row r="854" spans="1:38" x14ac:dyDescent="0.25">
      <c r="A854">
        <v>1247063</v>
      </c>
      <c r="B854">
        <v>0.34715099999999999</v>
      </c>
      <c r="C854" t="s">
        <v>2186</v>
      </c>
      <c r="D854" t="s">
        <v>4723</v>
      </c>
      <c r="E854" t="s">
        <v>4756</v>
      </c>
      <c r="F854" t="s">
        <v>1367</v>
      </c>
      <c r="G854" t="s">
        <v>1463</v>
      </c>
      <c r="H854" t="s">
        <v>2187</v>
      </c>
      <c r="I854" t="s">
        <v>4760</v>
      </c>
      <c r="J854">
        <v>1591</v>
      </c>
      <c r="K854" s="34" t="s">
        <v>9589</v>
      </c>
      <c r="M854" s="29" t="str">
        <f t="shared" si="65"/>
        <v>YES</v>
      </c>
      <c r="N854" s="9" t="str">
        <f t="shared" si="66"/>
        <v>YES</v>
      </c>
      <c r="O854" s="9">
        <f t="shared" si="67"/>
        <v>0.99205362179713963</v>
      </c>
      <c r="P854" s="9" t="str">
        <f t="shared" si="69"/>
        <v>YES</v>
      </c>
      <c r="Q854" s="9" t="s">
        <v>4658</v>
      </c>
      <c r="R854" s="30" t="s">
        <v>4658</v>
      </c>
      <c r="T854" t="s">
        <v>6214</v>
      </c>
      <c r="U854">
        <v>737</v>
      </c>
      <c r="V854" t="s">
        <v>2187</v>
      </c>
      <c r="W854">
        <v>3</v>
      </c>
      <c r="X854">
        <v>11</v>
      </c>
      <c r="Y854">
        <v>4</v>
      </c>
      <c r="Z854">
        <v>3</v>
      </c>
      <c r="AA854">
        <v>9755535.6139599998</v>
      </c>
      <c r="AB854">
        <v>12780.9748724</v>
      </c>
      <c r="AC854">
        <v>659317.47012299998</v>
      </c>
      <c r="AD854">
        <v>916798.095126</v>
      </c>
      <c r="AE854" t="s">
        <v>6215</v>
      </c>
      <c r="AF854" t="s">
        <v>2186</v>
      </c>
      <c r="AG854" t="s">
        <v>4723</v>
      </c>
      <c r="AH854" t="str">
        <f t="shared" si="68"/>
        <v>04013737</v>
      </c>
      <c r="AJ854" t="s">
        <v>4723</v>
      </c>
      <c r="AK854" t="s">
        <v>9589</v>
      </c>
      <c r="AL854" t="s">
        <v>6215</v>
      </c>
    </row>
    <row r="855" spans="1:38" x14ac:dyDescent="0.25">
      <c r="A855">
        <v>229984</v>
      </c>
      <c r="B855">
        <v>4.2041919999999999</v>
      </c>
      <c r="C855" t="s">
        <v>3481</v>
      </c>
      <c r="D855" t="s">
        <v>4723</v>
      </c>
      <c r="E855" t="s">
        <v>4756</v>
      </c>
      <c r="F855" t="s">
        <v>4758</v>
      </c>
      <c r="G855" t="s">
        <v>4758</v>
      </c>
      <c r="H855" t="s">
        <v>3482</v>
      </c>
      <c r="I855" t="s">
        <v>4760</v>
      </c>
      <c r="J855">
        <v>2908</v>
      </c>
      <c r="K855" s="34" t="s">
        <v>9590</v>
      </c>
      <c r="M855" s="29" t="str">
        <f t="shared" si="65"/>
        <v>YES</v>
      </c>
      <c r="N855" s="9" t="str">
        <f t="shared" si="66"/>
        <v>YES</v>
      </c>
      <c r="O855" s="9">
        <f t="shared" si="67"/>
        <v>1.0091910309285732</v>
      </c>
      <c r="P855" s="9" t="str">
        <f t="shared" si="69"/>
        <v>YES</v>
      </c>
      <c r="Q855" s="9" t="s">
        <v>4658</v>
      </c>
      <c r="R855" s="30" t="s">
        <v>4658</v>
      </c>
      <c r="T855" t="s">
        <v>6216</v>
      </c>
      <c r="U855">
        <v>738</v>
      </c>
      <c r="V855" t="s">
        <v>3482</v>
      </c>
      <c r="W855">
        <v>2</v>
      </c>
      <c r="X855">
        <v>19</v>
      </c>
      <c r="Y855">
        <v>6</v>
      </c>
      <c r="Z855">
        <v>2</v>
      </c>
      <c r="AA855">
        <v>116138711.76100001</v>
      </c>
      <c r="AB855">
        <v>49202.775489300002</v>
      </c>
      <c r="AC855">
        <v>764944.35045699996</v>
      </c>
      <c r="AD855">
        <v>907014.44410299999</v>
      </c>
      <c r="AE855" t="s">
        <v>6217</v>
      </c>
      <c r="AF855" t="s">
        <v>3481</v>
      </c>
      <c r="AG855" t="s">
        <v>4723</v>
      </c>
      <c r="AH855" t="str">
        <f t="shared" si="68"/>
        <v>04013738</v>
      </c>
      <c r="AJ855" t="s">
        <v>4723</v>
      </c>
      <c r="AK855" t="s">
        <v>9590</v>
      </c>
      <c r="AL855" t="s">
        <v>6217</v>
      </c>
    </row>
    <row r="856" spans="1:38" x14ac:dyDescent="0.25">
      <c r="A856">
        <v>335665</v>
      </c>
      <c r="B856">
        <v>0.36584699999999998</v>
      </c>
      <c r="C856" t="s">
        <v>2595</v>
      </c>
      <c r="D856" t="s">
        <v>4723</v>
      </c>
      <c r="E856" t="s">
        <v>4756</v>
      </c>
      <c r="F856" t="s">
        <v>1367</v>
      </c>
      <c r="G856" t="s">
        <v>1368</v>
      </c>
      <c r="H856" t="s">
        <v>2596</v>
      </c>
      <c r="I856" t="s">
        <v>4760</v>
      </c>
      <c r="J856">
        <v>1873</v>
      </c>
      <c r="K856" s="34" t="s">
        <v>9591</v>
      </c>
      <c r="M856" s="29" t="str">
        <f t="shared" si="65"/>
        <v>YES</v>
      </c>
      <c r="N856" s="9" t="str">
        <f t="shared" si="66"/>
        <v>YES</v>
      </c>
      <c r="O856" s="9">
        <f t="shared" si="67"/>
        <v>1.0156005712347185</v>
      </c>
      <c r="P856" s="9" t="str">
        <f t="shared" si="69"/>
        <v>YES</v>
      </c>
      <c r="Q856" s="9" t="s">
        <v>4658</v>
      </c>
      <c r="R856" s="30" t="s">
        <v>4658</v>
      </c>
      <c r="T856" t="s">
        <v>6218</v>
      </c>
      <c r="U856">
        <v>739</v>
      </c>
      <c r="V856" t="s">
        <v>2596</v>
      </c>
      <c r="W856">
        <v>2</v>
      </c>
      <c r="X856">
        <v>8</v>
      </c>
      <c r="Y856">
        <v>5</v>
      </c>
      <c r="Z856">
        <v>2</v>
      </c>
      <c r="AA856">
        <v>10042559.342399999</v>
      </c>
      <c r="AB856">
        <v>12950.10764</v>
      </c>
      <c r="AC856">
        <v>703671.38127799996</v>
      </c>
      <c r="AD856">
        <v>920073.42066199996</v>
      </c>
      <c r="AE856" t="s">
        <v>6219</v>
      </c>
      <c r="AF856" t="s">
        <v>2595</v>
      </c>
      <c r="AG856" t="s">
        <v>4723</v>
      </c>
      <c r="AH856" t="str">
        <f t="shared" si="68"/>
        <v>04013739</v>
      </c>
      <c r="AJ856" t="s">
        <v>4723</v>
      </c>
      <c r="AK856" t="s">
        <v>9591</v>
      </c>
      <c r="AL856" t="s">
        <v>6219</v>
      </c>
    </row>
    <row r="857" spans="1:38" x14ac:dyDescent="0.25">
      <c r="A857">
        <v>289293</v>
      </c>
      <c r="B857">
        <v>0.39120199999999999</v>
      </c>
      <c r="C857" t="s">
        <v>2996</v>
      </c>
      <c r="D857" t="s">
        <v>4723</v>
      </c>
      <c r="E857" t="s">
        <v>4756</v>
      </c>
      <c r="F857" t="s">
        <v>1367</v>
      </c>
      <c r="G857" t="s">
        <v>1463</v>
      </c>
      <c r="H857" t="s">
        <v>2997</v>
      </c>
      <c r="I857" t="s">
        <v>4760</v>
      </c>
      <c r="J857">
        <v>1439</v>
      </c>
      <c r="K857" s="34" t="s">
        <v>9592</v>
      </c>
      <c r="M857" s="29" t="str">
        <f t="shared" si="65"/>
        <v>YES</v>
      </c>
      <c r="N857" s="9" t="str">
        <f t="shared" si="66"/>
        <v>YES</v>
      </c>
      <c r="O857" s="9">
        <f t="shared" si="67"/>
        <v>0.99215440086552353</v>
      </c>
      <c r="P857" s="9" t="str">
        <f t="shared" si="69"/>
        <v>YES</v>
      </c>
      <c r="Q857" s="9" t="s">
        <v>4658</v>
      </c>
      <c r="R857" s="30" t="s">
        <v>4658</v>
      </c>
      <c r="T857" t="s">
        <v>7582</v>
      </c>
      <c r="U857">
        <v>74</v>
      </c>
      <c r="V857" t="s">
        <v>2997</v>
      </c>
      <c r="W857">
        <v>3</v>
      </c>
      <c r="X857">
        <v>11</v>
      </c>
      <c r="Y857">
        <v>3</v>
      </c>
      <c r="Z857">
        <v>3</v>
      </c>
      <c r="AA857">
        <v>10992327.229800001</v>
      </c>
      <c r="AB857">
        <v>13594.0015513</v>
      </c>
      <c r="AC857">
        <v>673817.14482499997</v>
      </c>
      <c r="AD857">
        <v>946105.88825099997</v>
      </c>
      <c r="AE857" t="s">
        <v>7583</v>
      </c>
      <c r="AF857" t="s">
        <v>2996</v>
      </c>
      <c r="AG857" t="s">
        <v>4723</v>
      </c>
      <c r="AH857" t="str">
        <f t="shared" si="68"/>
        <v>0401374</v>
      </c>
      <c r="AJ857" t="s">
        <v>4723</v>
      </c>
      <c r="AK857" t="s">
        <v>9592</v>
      </c>
      <c r="AL857" t="s">
        <v>7583</v>
      </c>
    </row>
    <row r="858" spans="1:38" x14ac:dyDescent="0.25">
      <c r="A858">
        <v>1213241</v>
      </c>
      <c r="B858">
        <v>0.42540600000000001</v>
      </c>
      <c r="C858" t="s">
        <v>2907</v>
      </c>
      <c r="D858" t="s">
        <v>4723</v>
      </c>
      <c r="E858" t="s">
        <v>4756</v>
      </c>
      <c r="F858" t="s">
        <v>1367</v>
      </c>
      <c r="G858" t="s">
        <v>1368</v>
      </c>
      <c r="H858" t="s">
        <v>2908</v>
      </c>
      <c r="I858" t="s">
        <v>4760</v>
      </c>
      <c r="J858">
        <v>2569</v>
      </c>
      <c r="K858" s="34" t="s">
        <v>9593</v>
      </c>
      <c r="M858" s="29" t="str">
        <f t="shared" si="65"/>
        <v>YES</v>
      </c>
      <c r="N858" s="9" t="str">
        <f t="shared" si="66"/>
        <v>YES</v>
      </c>
      <c r="O858" s="9">
        <f t="shared" si="67"/>
        <v>1.01729734775172</v>
      </c>
      <c r="P858" s="9" t="str">
        <f t="shared" si="69"/>
        <v>YES</v>
      </c>
      <c r="Q858" s="9" t="s">
        <v>4658</v>
      </c>
      <c r="R858" s="30" t="s">
        <v>4658</v>
      </c>
      <c r="T858" t="s">
        <v>6220</v>
      </c>
      <c r="U858">
        <v>740</v>
      </c>
      <c r="V858" t="s">
        <v>2908</v>
      </c>
      <c r="W858">
        <v>2</v>
      </c>
      <c r="X858">
        <v>8</v>
      </c>
      <c r="Y858">
        <v>5</v>
      </c>
      <c r="Z858">
        <v>2</v>
      </c>
      <c r="AA858">
        <v>11657986.3858</v>
      </c>
      <c r="AB858">
        <v>16116.5135378</v>
      </c>
      <c r="AC858">
        <v>725241.58445900003</v>
      </c>
      <c r="AD858">
        <v>940469.506268</v>
      </c>
      <c r="AE858" t="s">
        <v>6221</v>
      </c>
      <c r="AF858" t="s">
        <v>2907</v>
      </c>
      <c r="AG858" t="s">
        <v>4723</v>
      </c>
      <c r="AH858" t="str">
        <f t="shared" si="68"/>
        <v>04013740</v>
      </c>
      <c r="AJ858" t="s">
        <v>4723</v>
      </c>
      <c r="AK858" t="s">
        <v>9593</v>
      </c>
      <c r="AL858" t="s">
        <v>6221</v>
      </c>
    </row>
    <row r="859" spans="1:38" x14ac:dyDescent="0.25">
      <c r="A859">
        <v>1274801</v>
      </c>
      <c r="B859">
        <v>0.37748900000000002</v>
      </c>
      <c r="C859" t="s">
        <v>2725</v>
      </c>
      <c r="D859" t="s">
        <v>4723</v>
      </c>
      <c r="E859" t="s">
        <v>4756</v>
      </c>
      <c r="F859" t="s">
        <v>1367</v>
      </c>
      <c r="G859" t="s">
        <v>1463</v>
      </c>
      <c r="H859" t="s">
        <v>2726</v>
      </c>
      <c r="I859" t="s">
        <v>4760</v>
      </c>
      <c r="J859">
        <v>1177</v>
      </c>
      <c r="K859" s="34" t="s">
        <v>9594</v>
      </c>
      <c r="M859" s="29" t="str">
        <f t="shared" si="65"/>
        <v>YES</v>
      </c>
      <c r="N859" s="9" t="str">
        <f t="shared" si="66"/>
        <v>YES</v>
      </c>
      <c r="O859" s="9">
        <f t="shared" si="67"/>
        <v>1.0010538157502193</v>
      </c>
      <c r="P859" s="9" t="str">
        <f t="shared" si="69"/>
        <v>YES</v>
      </c>
      <c r="Q859" s="9" t="s">
        <v>4658</v>
      </c>
      <c r="R859" s="30" t="s">
        <v>4658</v>
      </c>
      <c r="T859" t="s">
        <v>6222</v>
      </c>
      <c r="U859">
        <v>741</v>
      </c>
      <c r="V859" t="s">
        <v>2726</v>
      </c>
      <c r="W859">
        <v>5</v>
      </c>
      <c r="X859">
        <v>15</v>
      </c>
      <c r="Y859">
        <v>4</v>
      </c>
      <c r="Z859">
        <v>5</v>
      </c>
      <c r="AA859">
        <v>10512710.8773</v>
      </c>
      <c r="AB859">
        <v>14595.377792900001</v>
      </c>
      <c r="AC859">
        <v>654752.44278399996</v>
      </c>
      <c r="AD859">
        <v>897996.71653700003</v>
      </c>
      <c r="AE859" t="s">
        <v>6223</v>
      </c>
      <c r="AF859" t="s">
        <v>2725</v>
      </c>
      <c r="AG859" t="s">
        <v>4723</v>
      </c>
      <c r="AH859" t="str">
        <f t="shared" si="68"/>
        <v>04013741</v>
      </c>
      <c r="AJ859" t="s">
        <v>4723</v>
      </c>
      <c r="AK859" t="s">
        <v>9594</v>
      </c>
      <c r="AL859" t="s">
        <v>6223</v>
      </c>
    </row>
    <row r="860" spans="1:38" x14ac:dyDescent="0.25">
      <c r="A860">
        <v>223019</v>
      </c>
      <c r="B860">
        <v>0.44915699999999997</v>
      </c>
      <c r="C860" t="s">
        <v>2394</v>
      </c>
      <c r="D860" t="s">
        <v>4723</v>
      </c>
      <c r="E860" t="s">
        <v>4756</v>
      </c>
      <c r="F860" t="s">
        <v>6297</v>
      </c>
      <c r="G860" t="s">
        <v>2348</v>
      </c>
      <c r="H860" t="s">
        <v>2395</v>
      </c>
      <c r="I860" t="s">
        <v>4760</v>
      </c>
      <c r="J860">
        <v>1272</v>
      </c>
      <c r="K860" s="34" t="s">
        <v>9595</v>
      </c>
      <c r="M860" s="29" t="str">
        <f t="shared" si="65"/>
        <v>YES</v>
      </c>
      <c r="N860" s="9" t="str">
        <f t="shared" si="66"/>
        <v>YES</v>
      </c>
      <c r="O860" s="9">
        <f t="shared" si="67"/>
        <v>0.99915968489146134</v>
      </c>
      <c r="P860" s="9" t="str">
        <f t="shared" si="69"/>
        <v>YES</v>
      </c>
      <c r="Q860" s="9" t="s">
        <v>4658</v>
      </c>
      <c r="R860" s="30" t="s">
        <v>4658</v>
      </c>
      <c r="T860" t="s">
        <v>6224</v>
      </c>
      <c r="U860">
        <v>742</v>
      </c>
      <c r="V860" t="s">
        <v>2395</v>
      </c>
      <c r="W860">
        <v>4</v>
      </c>
      <c r="X860">
        <v>4</v>
      </c>
      <c r="Y860">
        <v>2</v>
      </c>
      <c r="Z860">
        <v>4</v>
      </c>
      <c r="AA860">
        <v>12532309.597899999</v>
      </c>
      <c r="AB860">
        <v>15042.7990383</v>
      </c>
      <c r="AC860">
        <v>595269.67029699998</v>
      </c>
      <c r="AD860">
        <v>966768.71856399998</v>
      </c>
      <c r="AE860" t="s">
        <v>6225</v>
      </c>
      <c r="AF860" t="s">
        <v>2394</v>
      </c>
      <c r="AG860" t="s">
        <v>4723</v>
      </c>
      <c r="AH860" t="str">
        <f t="shared" si="68"/>
        <v>04013742</v>
      </c>
      <c r="AJ860" t="s">
        <v>4723</v>
      </c>
      <c r="AK860" t="s">
        <v>9595</v>
      </c>
      <c r="AL860" t="s">
        <v>6225</v>
      </c>
    </row>
    <row r="861" spans="1:38" x14ac:dyDescent="0.25">
      <c r="A861">
        <v>1070206</v>
      </c>
      <c r="B861">
        <v>1.423076</v>
      </c>
      <c r="C861" t="s">
        <v>2935</v>
      </c>
      <c r="D861" t="s">
        <v>4723</v>
      </c>
      <c r="E861" t="s">
        <v>4756</v>
      </c>
      <c r="F861" t="s">
        <v>1367</v>
      </c>
      <c r="G861" t="s">
        <v>4758</v>
      </c>
      <c r="H861" t="s">
        <v>2936</v>
      </c>
      <c r="I861" t="s">
        <v>4760</v>
      </c>
      <c r="J861">
        <v>2217</v>
      </c>
      <c r="K861" s="34" t="s">
        <v>9596</v>
      </c>
      <c r="M861" s="29" t="str">
        <f t="shared" si="65"/>
        <v>YES</v>
      </c>
      <c r="N861" s="9" t="str">
        <f t="shared" si="66"/>
        <v>YES</v>
      </c>
      <c r="O861" s="9">
        <f t="shared" si="67"/>
        <v>1.0052396358975426</v>
      </c>
      <c r="P861" s="9" t="str">
        <f t="shared" si="69"/>
        <v>YES</v>
      </c>
      <c r="Q861" s="9" t="s">
        <v>4658</v>
      </c>
      <c r="R861" s="30" t="s">
        <v>4658</v>
      </c>
      <c r="T861" t="s">
        <v>6226</v>
      </c>
      <c r="U861">
        <v>743</v>
      </c>
      <c r="V861" t="s">
        <v>2936</v>
      </c>
      <c r="W861">
        <v>2</v>
      </c>
      <c r="X861">
        <v>8</v>
      </c>
      <c r="Y861">
        <v>5</v>
      </c>
      <c r="Z861">
        <v>2</v>
      </c>
      <c r="AA861">
        <v>39466292.953100003</v>
      </c>
      <c r="AB861">
        <v>32560.352578099999</v>
      </c>
      <c r="AC861">
        <v>736518.72568599996</v>
      </c>
      <c r="AD861">
        <v>938590.46774999995</v>
      </c>
      <c r="AE861" t="s">
        <v>6227</v>
      </c>
      <c r="AF861" t="s">
        <v>2935</v>
      </c>
      <c r="AG861" t="s">
        <v>4723</v>
      </c>
      <c r="AH861" t="str">
        <f t="shared" si="68"/>
        <v>04013743</v>
      </c>
      <c r="AJ861" t="s">
        <v>4723</v>
      </c>
      <c r="AK861" t="s">
        <v>9596</v>
      </c>
      <c r="AL861" t="s">
        <v>6227</v>
      </c>
    </row>
    <row r="862" spans="1:38" x14ac:dyDescent="0.25">
      <c r="A862">
        <v>1275074</v>
      </c>
      <c r="B862">
        <v>3.5840299999999998</v>
      </c>
      <c r="C862" t="s">
        <v>1530</v>
      </c>
      <c r="D862" t="s">
        <v>4723</v>
      </c>
      <c r="E862" t="s">
        <v>4756</v>
      </c>
      <c r="F862" t="s">
        <v>1531</v>
      </c>
      <c r="G862" t="s">
        <v>4758</v>
      </c>
      <c r="H862" t="s">
        <v>1532</v>
      </c>
      <c r="I862" t="s">
        <v>4760</v>
      </c>
      <c r="J862">
        <v>1811</v>
      </c>
      <c r="K862" s="34" t="s">
        <v>9597</v>
      </c>
      <c r="M862" s="29" t="str">
        <f t="shared" si="65"/>
        <v>YES</v>
      </c>
      <c r="N862" s="9" t="str">
        <f t="shared" si="66"/>
        <v>YES</v>
      </c>
      <c r="O862" s="9">
        <f t="shared" si="67"/>
        <v>1.0365126571229539</v>
      </c>
      <c r="P862" s="9" t="str">
        <f t="shared" si="69"/>
        <v>NO</v>
      </c>
      <c r="Q862" s="9" t="s">
        <v>4658</v>
      </c>
      <c r="R862" s="30" t="s">
        <v>4658</v>
      </c>
      <c r="T862" t="s">
        <v>6228</v>
      </c>
      <c r="U862">
        <v>744</v>
      </c>
      <c r="V862" t="s">
        <v>1532</v>
      </c>
      <c r="W862">
        <v>2</v>
      </c>
      <c r="X862">
        <v>8</v>
      </c>
      <c r="Y862">
        <v>5</v>
      </c>
      <c r="Z862">
        <v>2</v>
      </c>
      <c r="AA862">
        <v>96397300.375799999</v>
      </c>
      <c r="AB862">
        <v>40078.839833700004</v>
      </c>
      <c r="AC862">
        <v>774946.01779199997</v>
      </c>
      <c r="AD862">
        <v>991891.92934000003</v>
      </c>
      <c r="AE862" t="s">
        <v>6229</v>
      </c>
      <c r="AF862" t="s">
        <v>1530</v>
      </c>
      <c r="AG862" t="s">
        <v>4723</v>
      </c>
      <c r="AH862" t="str">
        <f t="shared" si="68"/>
        <v>04013744</v>
      </c>
      <c r="AJ862" t="s">
        <v>4723</v>
      </c>
      <c r="AK862" t="s">
        <v>9597</v>
      </c>
      <c r="AL862" t="s">
        <v>6229</v>
      </c>
    </row>
    <row r="863" spans="1:38" x14ac:dyDescent="0.25">
      <c r="A863">
        <v>1408587</v>
      </c>
      <c r="B863">
        <v>1.0136510000000001</v>
      </c>
      <c r="C863" t="s">
        <v>3596</v>
      </c>
      <c r="D863" t="s">
        <v>4723</v>
      </c>
      <c r="E863" t="s">
        <v>4756</v>
      </c>
      <c r="F863" t="s">
        <v>1367</v>
      </c>
      <c r="G863" t="s">
        <v>1463</v>
      </c>
      <c r="H863" t="s">
        <v>3597</v>
      </c>
      <c r="I863" t="s">
        <v>4760</v>
      </c>
      <c r="J863">
        <v>4913</v>
      </c>
      <c r="K863" s="34" t="s">
        <v>9598</v>
      </c>
      <c r="M863" s="29" t="str">
        <f t="shared" si="65"/>
        <v>YES</v>
      </c>
      <c r="N863" s="9" t="str">
        <f t="shared" si="66"/>
        <v>NO</v>
      </c>
      <c r="O863" s="9">
        <f t="shared" si="67"/>
        <v>0.99671623928323105</v>
      </c>
      <c r="P863" s="9" t="str">
        <f t="shared" si="69"/>
        <v>YES</v>
      </c>
      <c r="Q863" s="9" t="s">
        <v>4658</v>
      </c>
      <c r="R863" s="30" t="s">
        <v>4658</v>
      </c>
      <c r="T863" t="s">
        <v>6230</v>
      </c>
      <c r="U863">
        <v>745</v>
      </c>
      <c r="V863" t="s">
        <v>6231</v>
      </c>
      <c r="W863">
        <v>5</v>
      </c>
      <c r="X863">
        <v>16</v>
      </c>
      <c r="Y863">
        <v>4</v>
      </c>
      <c r="Z863">
        <v>5</v>
      </c>
      <c r="AA863">
        <v>28352069.450300001</v>
      </c>
      <c r="AB863">
        <v>26671.990761900001</v>
      </c>
      <c r="AC863">
        <v>653503.68560099998</v>
      </c>
      <c r="AD863">
        <v>875598.52124799998</v>
      </c>
      <c r="AE863" t="s">
        <v>6232</v>
      </c>
      <c r="AF863" t="s">
        <v>3596</v>
      </c>
      <c r="AG863" t="s">
        <v>4723</v>
      </c>
      <c r="AH863" t="str">
        <f t="shared" si="68"/>
        <v>04013745</v>
      </c>
      <c r="AJ863" t="s">
        <v>4723</v>
      </c>
      <c r="AK863" t="s">
        <v>9598</v>
      </c>
      <c r="AL863" t="s">
        <v>6232</v>
      </c>
    </row>
    <row r="864" spans="1:38" x14ac:dyDescent="0.25">
      <c r="A864">
        <v>190289</v>
      </c>
      <c r="B864">
        <v>2.5597889999999999</v>
      </c>
      <c r="C864" t="s">
        <v>3418</v>
      </c>
      <c r="D864" t="s">
        <v>4723</v>
      </c>
      <c r="E864" t="s">
        <v>4756</v>
      </c>
      <c r="F864" t="s">
        <v>1367</v>
      </c>
      <c r="G864" t="s">
        <v>4758</v>
      </c>
      <c r="H864" t="s">
        <v>3419</v>
      </c>
      <c r="I864" t="s">
        <v>4760</v>
      </c>
      <c r="J864">
        <v>3352</v>
      </c>
      <c r="K864" s="34" t="s">
        <v>9599</v>
      </c>
      <c r="M864" s="29" t="str">
        <f t="shared" si="65"/>
        <v>NO</v>
      </c>
      <c r="N864" s="9" t="str">
        <f t="shared" si="66"/>
        <v>YES</v>
      </c>
      <c r="O864" s="9">
        <f t="shared" si="67"/>
        <v>0.99927383595799468</v>
      </c>
      <c r="P864" s="9" t="str">
        <f t="shared" si="69"/>
        <v>YES</v>
      </c>
      <c r="Q864" s="9" t="s">
        <v>4658</v>
      </c>
      <c r="R864" s="30" t="s">
        <v>4658</v>
      </c>
      <c r="T864" t="s">
        <v>6233</v>
      </c>
      <c r="U864">
        <v>746</v>
      </c>
      <c r="V864" t="s">
        <v>3419</v>
      </c>
      <c r="W864">
        <v>2</v>
      </c>
      <c r="X864">
        <v>19</v>
      </c>
      <c r="Y864">
        <v>6</v>
      </c>
      <c r="Z864">
        <v>2</v>
      </c>
      <c r="AA864">
        <v>71414680.430600002</v>
      </c>
      <c r="AB864">
        <v>37274.177877800001</v>
      </c>
      <c r="AC864">
        <v>779572.30640700005</v>
      </c>
      <c r="AD864">
        <v>894591.09348000004</v>
      </c>
      <c r="AE864" t="s">
        <v>6234</v>
      </c>
      <c r="AF864" t="s">
        <v>8191</v>
      </c>
      <c r="AG864" t="s">
        <v>4723</v>
      </c>
      <c r="AH864" t="str">
        <f t="shared" si="68"/>
        <v>04013746</v>
      </c>
      <c r="AJ864" t="s">
        <v>4723</v>
      </c>
      <c r="AK864" t="s">
        <v>9599</v>
      </c>
      <c r="AL864" t="s">
        <v>6234</v>
      </c>
    </row>
    <row r="865" spans="1:38" x14ac:dyDescent="0.25">
      <c r="A865">
        <v>369319</v>
      </c>
      <c r="B865">
        <v>11.338620000000001</v>
      </c>
      <c r="C865" t="s">
        <v>3600</v>
      </c>
      <c r="D865" t="s">
        <v>4723</v>
      </c>
      <c r="E865" t="s">
        <v>4756</v>
      </c>
      <c r="F865" t="s">
        <v>1367</v>
      </c>
      <c r="G865" t="s">
        <v>4758</v>
      </c>
      <c r="H865" t="s">
        <v>3601</v>
      </c>
      <c r="I865" t="s">
        <v>4760</v>
      </c>
      <c r="J865">
        <v>10531</v>
      </c>
      <c r="K865" s="34" t="s">
        <v>9600</v>
      </c>
      <c r="M865" s="29" t="str">
        <f t="shared" si="65"/>
        <v>YES</v>
      </c>
      <c r="N865" s="9" t="str">
        <f t="shared" si="66"/>
        <v>YES</v>
      </c>
      <c r="O865" s="9">
        <f t="shared" si="67"/>
        <v>0.99891711563389196</v>
      </c>
      <c r="P865" s="9" t="str">
        <f t="shared" si="69"/>
        <v>YES</v>
      </c>
      <c r="Q865" s="9" t="s">
        <v>4658</v>
      </c>
      <c r="R865" s="30" t="s">
        <v>4658</v>
      </c>
      <c r="T865" t="s">
        <v>6235</v>
      </c>
      <c r="U865">
        <v>747</v>
      </c>
      <c r="V865" t="s">
        <v>3601</v>
      </c>
      <c r="W865">
        <v>5</v>
      </c>
      <c r="X865">
        <v>16</v>
      </c>
      <c r="Y865">
        <v>4</v>
      </c>
      <c r="Z865">
        <v>5</v>
      </c>
      <c r="AA865">
        <v>316445257.43000001</v>
      </c>
      <c r="AB865">
        <v>89402.463598100003</v>
      </c>
      <c r="AC865">
        <v>622679.76471000002</v>
      </c>
      <c r="AD865">
        <v>883203.15613300004</v>
      </c>
      <c r="AE865" t="s">
        <v>6236</v>
      </c>
      <c r="AF865" t="s">
        <v>3600</v>
      </c>
      <c r="AG865" t="s">
        <v>4723</v>
      </c>
      <c r="AH865" t="str">
        <f t="shared" si="68"/>
        <v>04013747</v>
      </c>
      <c r="AJ865" t="s">
        <v>4723</v>
      </c>
      <c r="AK865" t="s">
        <v>9600</v>
      </c>
      <c r="AL865" t="s">
        <v>6236</v>
      </c>
    </row>
    <row r="866" spans="1:38" x14ac:dyDescent="0.25">
      <c r="A866">
        <v>190327</v>
      </c>
      <c r="B866">
        <v>0.48211599999999999</v>
      </c>
      <c r="C866" t="s">
        <v>2030</v>
      </c>
      <c r="D866" t="s">
        <v>4723</v>
      </c>
      <c r="E866" t="s">
        <v>4756</v>
      </c>
      <c r="F866" t="s">
        <v>1367</v>
      </c>
      <c r="G866" t="s">
        <v>6400</v>
      </c>
      <c r="H866" t="s">
        <v>2031</v>
      </c>
      <c r="I866" t="s">
        <v>4760</v>
      </c>
      <c r="J866">
        <v>2859</v>
      </c>
      <c r="K866" s="34" t="s">
        <v>9601</v>
      </c>
      <c r="M866" s="29" t="str">
        <f t="shared" si="65"/>
        <v>YES</v>
      </c>
      <c r="N866" s="9" t="str">
        <f t="shared" si="66"/>
        <v>YES</v>
      </c>
      <c r="O866" s="9">
        <f t="shared" si="67"/>
        <v>0.99241009516267398</v>
      </c>
      <c r="P866" s="9" t="str">
        <f t="shared" si="69"/>
        <v>YES</v>
      </c>
      <c r="Q866" s="9" t="s">
        <v>4658</v>
      </c>
      <c r="R866" s="30" t="s">
        <v>4658</v>
      </c>
      <c r="T866" t="s">
        <v>6237</v>
      </c>
      <c r="U866">
        <v>748</v>
      </c>
      <c r="V866" t="s">
        <v>2031</v>
      </c>
      <c r="W866">
        <v>4</v>
      </c>
      <c r="X866">
        <v>9</v>
      </c>
      <c r="Y866">
        <v>2</v>
      </c>
      <c r="Z866">
        <v>4</v>
      </c>
      <c r="AA866">
        <v>13543415.932499999</v>
      </c>
      <c r="AB866">
        <v>15534.8421088</v>
      </c>
      <c r="AC866">
        <v>615409.90308700001</v>
      </c>
      <c r="AD866">
        <v>943281.57042700006</v>
      </c>
      <c r="AE866" t="s">
        <v>6238</v>
      </c>
      <c r="AF866" t="s">
        <v>2030</v>
      </c>
      <c r="AG866" t="s">
        <v>4723</v>
      </c>
      <c r="AH866" t="str">
        <f t="shared" si="68"/>
        <v>04013748</v>
      </c>
      <c r="AJ866" t="s">
        <v>4723</v>
      </c>
      <c r="AK866" t="s">
        <v>9601</v>
      </c>
      <c r="AL866" t="s">
        <v>6238</v>
      </c>
    </row>
    <row r="867" spans="1:38" x14ac:dyDescent="0.25">
      <c r="A867">
        <v>1183870</v>
      </c>
      <c r="B867">
        <v>0.98807100000000003</v>
      </c>
      <c r="C867" t="s">
        <v>2000</v>
      </c>
      <c r="D867" t="s">
        <v>4723</v>
      </c>
      <c r="E867" t="s">
        <v>4756</v>
      </c>
      <c r="F867" t="s">
        <v>1367</v>
      </c>
      <c r="G867" t="s">
        <v>1463</v>
      </c>
      <c r="H867" t="s">
        <v>2001</v>
      </c>
      <c r="I867" t="s">
        <v>4760</v>
      </c>
      <c r="J867">
        <v>4670</v>
      </c>
      <c r="K867" s="34" t="s">
        <v>9602</v>
      </c>
      <c r="M867" s="29" t="str">
        <f t="shared" si="65"/>
        <v>YES</v>
      </c>
      <c r="N867" s="9" t="str">
        <f t="shared" si="66"/>
        <v>YES</v>
      </c>
      <c r="O867" s="9">
        <f t="shared" si="67"/>
        <v>1.0004646567435496</v>
      </c>
      <c r="P867" s="9" t="str">
        <f t="shared" si="69"/>
        <v>YES</v>
      </c>
      <c r="Q867" s="9" t="s">
        <v>4658</v>
      </c>
      <c r="R867" s="30" t="s">
        <v>4658</v>
      </c>
      <c r="T867" t="s">
        <v>6239</v>
      </c>
      <c r="U867">
        <v>749</v>
      </c>
      <c r="V867" t="s">
        <v>2001</v>
      </c>
      <c r="W867">
        <v>5</v>
      </c>
      <c r="X867">
        <v>13</v>
      </c>
      <c r="Y867">
        <v>4</v>
      </c>
      <c r="Z867">
        <v>5</v>
      </c>
      <c r="AA867">
        <v>27533045.151299998</v>
      </c>
      <c r="AB867">
        <v>21076.320687200001</v>
      </c>
      <c r="AC867">
        <v>625757.05420999997</v>
      </c>
      <c r="AD867">
        <v>910314.13141399994</v>
      </c>
      <c r="AE867" t="s">
        <v>6240</v>
      </c>
      <c r="AF867" t="s">
        <v>2000</v>
      </c>
      <c r="AG867" t="s">
        <v>4723</v>
      </c>
      <c r="AH867" t="str">
        <f t="shared" si="68"/>
        <v>04013749</v>
      </c>
      <c r="AJ867" t="s">
        <v>4723</v>
      </c>
      <c r="AK867" t="s">
        <v>9602</v>
      </c>
      <c r="AL867" t="s">
        <v>6240</v>
      </c>
    </row>
    <row r="868" spans="1:38" x14ac:dyDescent="0.25">
      <c r="A868">
        <v>195846</v>
      </c>
      <c r="B868">
        <v>1.0055959999999999</v>
      </c>
      <c r="C868" t="s">
        <v>1422</v>
      </c>
      <c r="D868" t="s">
        <v>4723</v>
      </c>
      <c r="E868" t="s">
        <v>4756</v>
      </c>
      <c r="F868" t="s">
        <v>1367</v>
      </c>
      <c r="G868" t="s">
        <v>1368</v>
      </c>
      <c r="H868" t="s">
        <v>1423</v>
      </c>
      <c r="I868" t="s">
        <v>4760</v>
      </c>
      <c r="J868">
        <v>1707</v>
      </c>
      <c r="K868" s="34" t="s">
        <v>9603</v>
      </c>
      <c r="M868" s="29" t="str">
        <f t="shared" si="65"/>
        <v>YES</v>
      </c>
      <c r="N868" s="9" t="str">
        <f t="shared" si="66"/>
        <v>YES</v>
      </c>
      <c r="O868" s="9">
        <f t="shared" si="67"/>
        <v>1.0006317470941566</v>
      </c>
      <c r="P868" s="9" t="str">
        <f t="shared" si="69"/>
        <v>YES</v>
      </c>
      <c r="Q868" s="9" t="s">
        <v>4658</v>
      </c>
      <c r="R868" s="30" t="s">
        <v>4658</v>
      </c>
      <c r="T868" t="s">
        <v>4625</v>
      </c>
      <c r="U868">
        <v>75</v>
      </c>
      <c r="V868" t="s">
        <v>1423</v>
      </c>
      <c r="W868">
        <v>2</v>
      </c>
      <c r="X868">
        <v>8</v>
      </c>
      <c r="Y868">
        <v>5</v>
      </c>
      <c r="Z868">
        <v>2</v>
      </c>
      <c r="AA868">
        <v>28016708.052499998</v>
      </c>
      <c r="AB868">
        <v>21159.608499599999</v>
      </c>
      <c r="AC868">
        <v>715635.11041199998</v>
      </c>
      <c r="AD868">
        <v>942118.35949199996</v>
      </c>
      <c r="AE868" t="s">
        <v>7584</v>
      </c>
      <c r="AF868" t="s">
        <v>1422</v>
      </c>
      <c r="AG868" t="s">
        <v>4723</v>
      </c>
      <c r="AH868" t="str">
        <f t="shared" si="68"/>
        <v>0401375</v>
      </c>
      <c r="AJ868" t="s">
        <v>4723</v>
      </c>
      <c r="AK868" t="s">
        <v>9603</v>
      </c>
      <c r="AL868" t="s">
        <v>7584</v>
      </c>
    </row>
    <row r="869" spans="1:38" x14ac:dyDescent="0.25">
      <c r="A869">
        <v>1247600</v>
      </c>
      <c r="B869">
        <v>0.48832900000000001</v>
      </c>
      <c r="C869" t="s">
        <v>3604</v>
      </c>
      <c r="D869" t="s">
        <v>4723</v>
      </c>
      <c r="E869" t="s">
        <v>4756</v>
      </c>
      <c r="F869" t="s">
        <v>1367</v>
      </c>
      <c r="G869" t="s">
        <v>1463</v>
      </c>
      <c r="H869" t="s">
        <v>3605</v>
      </c>
      <c r="I869" t="s">
        <v>4760</v>
      </c>
      <c r="J869">
        <v>3596</v>
      </c>
      <c r="K869" s="34" t="s">
        <v>9604</v>
      </c>
      <c r="M869" s="29" t="str">
        <f t="shared" si="65"/>
        <v>YES</v>
      </c>
      <c r="N869" s="9" t="str">
        <f t="shared" si="66"/>
        <v>YES</v>
      </c>
      <c r="O869" s="9">
        <f t="shared" si="67"/>
        <v>1.0004761044382311</v>
      </c>
      <c r="P869" s="9" t="str">
        <f t="shared" si="69"/>
        <v>YES</v>
      </c>
      <c r="Q869" s="9" t="s">
        <v>4658</v>
      </c>
      <c r="R869" s="30" t="s">
        <v>4658</v>
      </c>
      <c r="T869" t="s">
        <v>6241</v>
      </c>
      <c r="U869">
        <v>750</v>
      </c>
      <c r="V869" t="s">
        <v>3605</v>
      </c>
      <c r="W869">
        <v>5</v>
      </c>
      <c r="X869">
        <v>13</v>
      </c>
      <c r="Y869">
        <v>4</v>
      </c>
      <c r="Z869">
        <v>5</v>
      </c>
      <c r="AA869">
        <v>13607352.672599999</v>
      </c>
      <c r="AB869">
        <v>15602.0076333</v>
      </c>
      <c r="AC869">
        <v>615181.65806799999</v>
      </c>
      <c r="AD869">
        <v>901122.38384799997</v>
      </c>
      <c r="AE869" t="s">
        <v>6242</v>
      </c>
      <c r="AF869" t="s">
        <v>3604</v>
      </c>
      <c r="AG869" t="s">
        <v>4723</v>
      </c>
      <c r="AH869" t="str">
        <f t="shared" si="68"/>
        <v>04013750</v>
      </c>
      <c r="AJ869" t="s">
        <v>4723</v>
      </c>
      <c r="AK869" t="s">
        <v>9604</v>
      </c>
      <c r="AL869" t="s">
        <v>6242</v>
      </c>
    </row>
    <row r="870" spans="1:38" x14ac:dyDescent="0.25">
      <c r="A870">
        <v>190375</v>
      </c>
      <c r="B870">
        <v>0.55803899999999995</v>
      </c>
      <c r="C870" t="s">
        <v>2140</v>
      </c>
      <c r="D870" t="s">
        <v>4723</v>
      </c>
      <c r="E870" t="s">
        <v>4756</v>
      </c>
      <c r="F870" t="s">
        <v>1367</v>
      </c>
      <c r="G870" t="s">
        <v>1463</v>
      </c>
      <c r="H870" t="s">
        <v>2141</v>
      </c>
      <c r="I870" t="s">
        <v>4760</v>
      </c>
      <c r="J870">
        <v>2532</v>
      </c>
      <c r="K870" s="34" t="s">
        <v>9605</v>
      </c>
      <c r="M870" s="29" t="str">
        <f t="shared" si="65"/>
        <v>YES</v>
      </c>
      <c r="N870" s="9" t="str">
        <f t="shared" si="66"/>
        <v>YES</v>
      </c>
      <c r="O870" s="9">
        <f t="shared" si="67"/>
        <v>1.0001522083485972</v>
      </c>
      <c r="P870" s="9" t="str">
        <f t="shared" si="69"/>
        <v>YES</v>
      </c>
      <c r="Q870" s="9" t="s">
        <v>4658</v>
      </c>
      <c r="R870" s="30" t="s">
        <v>4658</v>
      </c>
      <c r="T870" t="s">
        <v>6243</v>
      </c>
      <c r="U870">
        <v>751</v>
      </c>
      <c r="V870" t="s">
        <v>2141</v>
      </c>
      <c r="W870">
        <v>1</v>
      </c>
      <c r="X870">
        <v>20</v>
      </c>
      <c r="Y870">
        <v>5</v>
      </c>
      <c r="Z870">
        <v>1</v>
      </c>
      <c r="AA870">
        <v>15554866.877</v>
      </c>
      <c r="AB870">
        <v>19321.118214300001</v>
      </c>
      <c r="AC870">
        <v>669167.63939400006</v>
      </c>
      <c r="AD870">
        <v>840351.52808600001</v>
      </c>
      <c r="AE870" t="s">
        <v>6244</v>
      </c>
      <c r="AF870" t="s">
        <v>2140</v>
      </c>
      <c r="AG870" t="s">
        <v>4723</v>
      </c>
      <c r="AH870" t="str">
        <f t="shared" si="68"/>
        <v>04013751</v>
      </c>
      <c r="AJ870" t="s">
        <v>4723</v>
      </c>
      <c r="AK870" t="s">
        <v>9605</v>
      </c>
      <c r="AL870" t="s">
        <v>6244</v>
      </c>
    </row>
    <row r="871" spans="1:38" x14ac:dyDescent="0.25">
      <c r="A871">
        <v>208005</v>
      </c>
      <c r="B871">
        <v>0.49284299999999998</v>
      </c>
      <c r="C871" t="s">
        <v>2278</v>
      </c>
      <c r="D871" t="s">
        <v>4723</v>
      </c>
      <c r="E871" t="s">
        <v>4756</v>
      </c>
      <c r="F871" t="s">
        <v>1367</v>
      </c>
      <c r="G871" t="s">
        <v>4758</v>
      </c>
      <c r="H871" t="s">
        <v>2279</v>
      </c>
      <c r="I871" t="s">
        <v>4760</v>
      </c>
      <c r="J871">
        <v>826</v>
      </c>
      <c r="K871" s="34" t="s">
        <v>9606</v>
      </c>
      <c r="M871" s="29" t="str">
        <f t="shared" si="65"/>
        <v>YES</v>
      </c>
      <c r="N871" s="9" t="str">
        <f t="shared" si="66"/>
        <v>YES</v>
      </c>
      <c r="O871" s="9">
        <f t="shared" si="67"/>
        <v>1.0215882737143103</v>
      </c>
      <c r="P871" s="9" t="str">
        <f t="shared" si="69"/>
        <v>YES</v>
      </c>
      <c r="Q871" s="9" t="s">
        <v>4658</v>
      </c>
      <c r="R871" s="30" t="s">
        <v>4658</v>
      </c>
      <c r="T871" t="s">
        <v>6245</v>
      </c>
      <c r="U871">
        <v>752</v>
      </c>
      <c r="V871" t="s">
        <v>2279</v>
      </c>
      <c r="W871">
        <v>3</v>
      </c>
      <c r="X871">
        <v>11</v>
      </c>
      <c r="Y871">
        <v>3</v>
      </c>
      <c r="Z871">
        <v>3</v>
      </c>
      <c r="AA871">
        <v>13449326.5484</v>
      </c>
      <c r="AB871">
        <v>15824.0831435</v>
      </c>
      <c r="AC871">
        <v>680006.18938999996</v>
      </c>
      <c r="AD871">
        <v>915424.74996000004</v>
      </c>
      <c r="AE871" t="s">
        <v>6246</v>
      </c>
      <c r="AF871" t="s">
        <v>2278</v>
      </c>
      <c r="AG871" t="s">
        <v>4723</v>
      </c>
      <c r="AH871" t="str">
        <f t="shared" si="68"/>
        <v>04013752</v>
      </c>
      <c r="AJ871" t="s">
        <v>4723</v>
      </c>
      <c r="AK871" t="s">
        <v>9606</v>
      </c>
      <c r="AL871" t="s">
        <v>6246</v>
      </c>
    </row>
    <row r="872" spans="1:38" x14ac:dyDescent="0.25">
      <c r="A872">
        <v>238719</v>
      </c>
      <c r="B872">
        <v>0.44305</v>
      </c>
      <c r="C872" t="s">
        <v>6294</v>
      </c>
      <c r="D872" t="s">
        <v>4723</v>
      </c>
      <c r="E872" t="s">
        <v>4756</v>
      </c>
      <c r="F872" t="s">
        <v>1367</v>
      </c>
      <c r="G872" t="s">
        <v>1463</v>
      </c>
      <c r="H872" t="s">
        <v>6295</v>
      </c>
      <c r="I872" t="s">
        <v>4760</v>
      </c>
      <c r="J872">
        <v>1996</v>
      </c>
      <c r="K872" s="34" t="s">
        <v>9607</v>
      </c>
      <c r="M872" s="29" t="str">
        <f t="shared" si="65"/>
        <v>YES</v>
      </c>
      <c r="N872" s="9" t="str">
        <f t="shared" si="66"/>
        <v>YES</v>
      </c>
      <c r="O872" s="9">
        <f t="shared" si="67"/>
        <v>0.98186766686454041</v>
      </c>
      <c r="P872" s="9" t="str">
        <f t="shared" si="69"/>
        <v>YES</v>
      </c>
      <c r="Q872" s="9" t="s">
        <v>4658</v>
      </c>
      <c r="R872" s="30" t="s">
        <v>4658</v>
      </c>
      <c r="T872" t="s">
        <v>6247</v>
      </c>
      <c r="U872">
        <v>753</v>
      </c>
      <c r="V872" t="s">
        <v>6295</v>
      </c>
      <c r="W872">
        <v>3</v>
      </c>
      <c r="X872">
        <v>6</v>
      </c>
      <c r="Y872">
        <v>3</v>
      </c>
      <c r="Z872">
        <v>3</v>
      </c>
      <c r="AA872">
        <v>12579623.035599999</v>
      </c>
      <c r="AB872">
        <v>16590.941717099999</v>
      </c>
      <c r="AC872">
        <v>653365.05987200001</v>
      </c>
      <c r="AD872">
        <v>967960.55643899995</v>
      </c>
      <c r="AE872" t="s">
        <v>6248</v>
      </c>
      <c r="AF872" t="s">
        <v>6294</v>
      </c>
      <c r="AG872" t="s">
        <v>4723</v>
      </c>
      <c r="AH872" t="str">
        <f t="shared" si="68"/>
        <v>04013753</v>
      </c>
      <c r="AJ872" t="s">
        <v>4723</v>
      </c>
      <c r="AK872" t="s">
        <v>9607</v>
      </c>
      <c r="AL872" t="s">
        <v>6248</v>
      </c>
    </row>
    <row r="873" spans="1:38" x14ac:dyDescent="0.25">
      <c r="A873">
        <v>1206648</v>
      </c>
      <c r="B873">
        <v>2.1939660000000001</v>
      </c>
      <c r="C873" t="s">
        <v>3582</v>
      </c>
      <c r="D873" t="s">
        <v>4723</v>
      </c>
      <c r="E873" t="s">
        <v>4756</v>
      </c>
      <c r="F873" t="s">
        <v>1367</v>
      </c>
      <c r="G873" t="s">
        <v>4758</v>
      </c>
      <c r="H873" t="s">
        <v>3583</v>
      </c>
      <c r="I873" t="s">
        <v>4760</v>
      </c>
      <c r="J873">
        <v>8453</v>
      </c>
      <c r="K873" s="34" t="s">
        <v>9608</v>
      </c>
      <c r="M873" s="29" t="str">
        <f t="shared" si="65"/>
        <v>YES</v>
      </c>
      <c r="N873" s="9" t="str">
        <f t="shared" si="66"/>
        <v>YES</v>
      </c>
      <c r="O873" s="9">
        <f t="shared" si="67"/>
        <v>1.0027783298407582</v>
      </c>
      <c r="P873" s="9" t="str">
        <f t="shared" si="69"/>
        <v>YES</v>
      </c>
      <c r="Q873" s="9" t="s">
        <v>4658</v>
      </c>
      <c r="R873" s="30" t="s">
        <v>4658</v>
      </c>
      <c r="T873" t="s">
        <v>6249</v>
      </c>
      <c r="U873">
        <v>754</v>
      </c>
      <c r="V873" t="s">
        <v>3583</v>
      </c>
      <c r="W873">
        <v>5</v>
      </c>
      <c r="X873">
        <v>16</v>
      </c>
      <c r="Y873">
        <v>4</v>
      </c>
      <c r="Z873">
        <v>5</v>
      </c>
      <c r="AA873">
        <v>60994798.066799998</v>
      </c>
      <c r="AB873">
        <v>33889.833924099999</v>
      </c>
      <c r="AC873">
        <v>641673.65596899996</v>
      </c>
      <c r="AD873">
        <v>870807.34773000004</v>
      </c>
      <c r="AE873" t="s">
        <v>6250</v>
      </c>
      <c r="AF873" t="s">
        <v>3582</v>
      </c>
      <c r="AG873" t="s">
        <v>4723</v>
      </c>
      <c r="AH873" t="str">
        <f t="shared" si="68"/>
        <v>04013754</v>
      </c>
      <c r="AJ873" t="s">
        <v>4723</v>
      </c>
      <c r="AK873" t="s">
        <v>9608</v>
      </c>
      <c r="AL873" t="s">
        <v>6250</v>
      </c>
    </row>
    <row r="874" spans="1:38" x14ac:dyDescent="0.25">
      <c r="A874">
        <v>190138</v>
      </c>
      <c r="B874">
        <v>0.62259799999999998</v>
      </c>
      <c r="C874" t="s">
        <v>3440</v>
      </c>
      <c r="D874" t="s">
        <v>4723</v>
      </c>
      <c r="E874" t="s">
        <v>4756</v>
      </c>
      <c r="F874" t="s">
        <v>1367</v>
      </c>
      <c r="G874" t="s">
        <v>4758</v>
      </c>
      <c r="H874" t="s">
        <v>3441</v>
      </c>
      <c r="I874" t="s">
        <v>4760</v>
      </c>
      <c r="J874">
        <v>6203</v>
      </c>
      <c r="K874" s="34" t="s">
        <v>9609</v>
      </c>
      <c r="M874" s="29" t="str">
        <f t="shared" si="65"/>
        <v>YES</v>
      </c>
      <c r="N874" s="9" t="str">
        <f t="shared" si="66"/>
        <v>YES</v>
      </c>
      <c r="O874" s="9">
        <f t="shared" si="67"/>
        <v>0.99994848024035854</v>
      </c>
      <c r="P874" s="9" t="str">
        <f t="shared" si="69"/>
        <v>YES</v>
      </c>
      <c r="Q874" s="9" t="s">
        <v>4658</v>
      </c>
      <c r="R874" s="30" t="s">
        <v>4658</v>
      </c>
      <c r="T874" t="s">
        <v>6251</v>
      </c>
      <c r="U874">
        <v>755</v>
      </c>
      <c r="V874" t="s">
        <v>3441</v>
      </c>
      <c r="W874">
        <v>5</v>
      </c>
      <c r="X874">
        <v>12</v>
      </c>
      <c r="Y874">
        <v>7</v>
      </c>
      <c r="Z874">
        <v>5</v>
      </c>
      <c r="AA874">
        <v>17357930.3596</v>
      </c>
      <c r="AB874">
        <v>20129.800902800001</v>
      </c>
      <c r="AC874">
        <v>600869.15246699995</v>
      </c>
      <c r="AD874">
        <v>909483.40279700002</v>
      </c>
      <c r="AE874" t="s">
        <v>6252</v>
      </c>
      <c r="AF874" t="s">
        <v>3440</v>
      </c>
      <c r="AG874" t="s">
        <v>4723</v>
      </c>
      <c r="AH874" t="str">
        <f t="shared" si="68"/>
        <v>04013755</v>
      </c>
      <c r="AJ874" t="s">
        <v>4723</v>
      </c>
      <c r="AK874" t="s">
        <v>9609</v>
      </c>
      <c r="AL874" t="s">
        <v>6252</v>
      </c>
    </row>
    <row r="875" spans="1:38" x14ac:dyDescent="0.25">
      <c r="A875">
        <v>153385</v>
      </c>
      <c r="B875">
        <v>0.484151</v>
      </c>
      <c r="C875" t="s">
        <v>2064</v>
      </c>
      <c r="D875" t="s">
        <v>4723</v>
      </c>
      <c r="E875" t="s">
        <v>4756</v>
      </c>
      <c r="F875" t="s">
        <v>1367</v>
      </c>
      <c r="G875" t="s">
        <v>1463</v>
      </c>
      <c r="H875" t="s">
        <v>2065</v>
      </c>
      <c r="I875" t="s">
        <v>4760</v>
      </c>
      <c r="J875">
        <v>3524</v>
      </c>
      <c r="K875" s="34" t="s">
        <v>9610</v>
      </c>
      <c r="M875" s="29" t="str">
        <f t="shared" si="65"/>
        <v>YES</v>
      </c>
      <c r="N875" s="9" t="str">
        <f t="shared" si="66"/>
        <v>YES</v>
      </c>
      <c r="O875" s="9">
        <f t="shared" si="67"/>
        <v>1.0005116926519775</v>
      </c>
      <c r="P875" s="9" t="str">
        <f t="shared" si="69"/>
        <v>YES</v>
      </c>
      <c r="Q875" s="9" t="s">
        <v>4658</v>
      </c>
      <c r="R875" s="30" t="s">
        <v>4658</v>
      </c>
      <c r="T875" t="s">
        <v>6253</v>
      </c>
      <c r="U875">
        <v>756</v>
      </c>
      <c r="V875" t="s">
        <v>2065</v>
      </c>
      <c r="W875">
        <v>4</v>
      </c>
      <c r="X875">
        <v>10</v>
      </c>
      <c r="Y875">
        <v>2</v>
      </c>
      <c r="Z875">
        <v>4</v>
      </c>
      <c r="AA875">
        <v>13490452.2731</v>
      </c>
      <c r="AB875">
        <v>15876.467647199999</v>
      </c>
      <c r="AC875">
        <v>631108.37741199997</v>
      </c>
      <c r="AD875">
        <v>940612.04234000004</v>
      </c>
      <c r="AE875" t="s">
        <v>6254</v>
      </c>
      <c r="AF875" t="s">
        <v>2064</v>
      </c>
      <c r="AG875" t="s">
        <v>4723</v>
      </c>
      <c r="AH875" t="str">
        <f t="shared" si="68"/>
        <v>04013756</v>
      </c>
      <c r="AJ875" t="s">
        <v>4723</v>
      </c>
      <c r="AK875" t="s">
        <v>9610</v>
      </c>
      <c r="AL875" t="s">
        <v>6254</v>
      </c>
    </row>
    <row r="876" spans="1:38" x14ac:dyDescent="0.25">
      <c r="A876">
        <v>1184203</v>
      </c>
      <c r="B876">
        <v>3.371842</v>
      </c>
      <c r="C876" t="s">
        <v>6313</v>
      </c>
      <c r="D876" t="s">
        <v>4723</v>
      </c>
      <c r="E876" t="s">
        <v>4756</v>
      </c>
      <c r="F876" t="s">
        <v>4758</v>
      </c>
      <c r="G876" t="s">
        <v>1463</v>
      </c>
      <c r="H876" t="s">
        <v>6314</v>
      </c>
      <c r="I876" t="s">
        <v>4760</v>
      </c>
      <c r="J876">
        <v>4495</v>
      </c>
      <c r="K876" s="34" t="s">
        <v>9611</v>
      </c>
      <c r="M876" s="29" t="str">
        <f t="shared" si="65"/>
        <v>YES</v>
      </c>
      <c r="N876" s="9" t="str">
        <f t="shared" si="66"/>
        <v>YES</v>
      </c>
      <c r="O876" s="9">
        <f t="shared" si="67"/>
        <v>0.9850650624317604</v>
      </c>
      <c r="P876" s="9" t="str">
        <f t="shared" si="69"/>
        <v>YES</v>
      </c>
      <c r="Q876" s="9" t="s">
        <v>4658</v>
      </c>
      <c r="R876" s="30" t="s">
        <v>4658</v>
      </c>
      <c r="T876" t="s">
        <v>6255</v>
      </c>
      <c r="U876">
        <v>757</v>
      </c>
      <c r="V876" t="s">
        <v>6314</v>
      </c>
      <c r="W876">
        <v>3</v>
      </c>
      <c r="X876">
        <v>6</v>
      </c>
      <c r="Y876">
        <v>3</v>
      </c>
      <c r="Z876">
        <v>3</v>
      </c>
      <c r="AA876">
        <v>95426752.605299994</v>
      </c>
      <c r="AB876">
        <v>51989.811957700003</v>
      </c>
      <c r="AC876">
        <v>641893.89621899999</v>
      </c>
      <c r="AD876">
        <v>982178.14567100001</v>
      </c>
      <c r="AE876" t="s">
        <v>6256</v>
      </c>
      <c r="AF876" t="s">
        <v>6313</v>
      </c>
      <c r="AG876" t="s">
        <v>4723</v>
      </c>
      <c r="AH876" t="str">
        <f t="shared" si="68"/>
        <v>04013757</v>
      </c>
      <c r="AJ876" t="s">
        <v>4723</v>
      </c>
      <c r="AK876" t="s">
        <v>9611</v>
      </c>
      <c r="AL876" t="s">
        <v>6256</v>
      </c>
    </row>
    <row r="877" spans="1:38" x14ac:dyDescent="0.25">
      <c r="A877">
        <v>1206827</v>
      </c>
      <c r="B877">
        <v>0.69800099999999998</v>
      </c>
      <c r="C877" t="s">
        <v>2456</v>
      </c>
      <c r="D877" t="s">
        <v>4723</v>
      </c>
      <c r="E877" t="s">
        <v>4756</v>
      </c>
      <c r="F877" t="s">
        <v>1367</v>
      </c>
      <c r="G877" t="s">
        <v>2419</v>
      </c>
      <c r="H877" t="s">
        <v>2457</v>
      </c>
      <c r="I877" t="s">
        <v>4760</v>
      </c>
      <c r="J877">
        <v>1764</v>
      </c>
      <c r="K877" s="34" t="s">
        <v>9612</v>
      </c>
      <c r="M877" s="29" t="str">
        <f t="shared" si="65"/>
        <v>YES</v>
      </c>
      <c r="N877" s="9" t="str">
        <f t="shared" si="66"/>
        <v>YES</v>
      </c>
      <c r="O877" s="9">
        <f t="shared" si="67"/>
        <v>1.0016629030366249</v>
      </c>
      <c r="P877" s="9" t="str">
        <f t="shared" si="69"/>
        <v>YES</v>
      </c>
      <c r="Q877" s="9" t="s">
        <v>4658</v>
      </c>
      <c r="R877" s="30" t="s">
        <v>4658</v>
      </c>
      <c r="T877" t="s">
        <v>6257</v>
      </c>
      <c r="U877">
        <v>758</v>
      </c>
      <c r="V877" t="s">
        <v>2457</v>
      </c>
      <c r="W877">
        <v>4</v>
      </c>
      <c r="X877">
        <v>9</v>
      </c>
      <c r="Y877">
        <v>2</v>
      </c>
      <c r="Z877">
        <v>4</v>
      </c>
      <c r="AA877">
        <v>19426846.116999999</v>
      </c>
      <c r="AB877">
        <v>20331.958146699999</v>
      </c>
      <c r="AC877">
        <v>588412.14062299998</v>
      </c>
      <c r="AD877">
        <v>955590.26558899996</v>
      </c>
      <c r="AE877" t="s">
        <v>6258</v>
      </c>
      <c r="AF877" t="s">
        <v>2456</v>
      </c>
      <c r="AG877" t="s">
        <v>4723</v>
      </c>
      <c r="AH877" t="str">
        <f t="shared" si="68"/>
        <v>04013758</v>
      </c>
      <c r="AJ877" t="s">
        <v>4723</v>
      </c>
      <c r="AK877" t="s">
        <v>9612</v>
      </c>
      <c r="AL877" t="s">
        <v>6258</v>
      </c>
    </row>
    <row r="878" spans="1:38" x14ac:dyDescent="0.25">
      <c r="A878">
        <v>1062544</v>
      </c>
      <c r="B878">
        <v>2.0374340000000002</v>
      </c>
      <c r="C878" t="s">
        <v>3685</v>
      </c>
      <c r="D878" t="s">
        <v>4723</v>
      </c>
      <c r="E878" t="s">
        <v>4756</v>
      </c>
      <c r="F878" t="s">
        <v>4758</v>
      </c>
      <c r="G878" t="s">
        <v>4758</v>
      </c>
      <c r="H878" t="s">
        <v>3686</v>
      </c>
      <c r="I878" t="s">
        <v>4760</v>
      </c>
      <c r="J878">
        <v>1769</v>
      </c>
      <c r="K878" s="34" t="s">
        <v>9613</v>
      </c>
      <c r="M878" s="29" t="str">
        <f t="shared" si="65"/>
        <v>NO</v>
      </c>
      <c r="N878" s="9" t="str">
        <f t="shared" si="66"/>
        <v>YES</v>
      </c>
      <c r="O878" s="9">
        <f t="shared" si="67"/>
        <v>1.008115382586019</v>
      </c>
      <c r="P878" s="9" t="str">
        <f t="shared" si="69"/>
        <v>YES</v>
      </c>
      <c r="Q878" s="9" t="s">
        <v>4658</v>
      </c>
      <c r="R878" s="30" t="s">
        <v>4658</v>
      </c>
      <c r="T878" t="s">
        <v>6259</v>
      </c>
      <c r="U878">
        <v>759</v>
      </c>
      <c r="V878" t="s">
        <v>3686</v>
      </c>
      <c r="W878">
        <v>1</v>
      </c>
      <c r="X878">
        <v>22</v>
      </c>
      <c r="Y878">
        <v>6</v>
      </c>
      <c r="Z878">
        <v>1</v>
      </c>
      <c r="AA878">
        <v>56343153.776600003</v>
      </c>
      <c r="AB878">
        <v>37848.615645899998</v>
      </c>
      <c r="AC878">
        <v>774651.16648899997</v>
      </c>
      <c r="AD878">
        <v>856477.13041800004</v>
      </c>
      <c r="AE878" t="s">
        <v>6260</v>
      </c>
      <c r="AF878" t="s">
        <v>8192</v>
      </c>
      <c r="AG878" t="s">
        <v>4723</v>
      </c>
      <c r="AH878" t="str">
        <f t="shared" si="68"/>
        <v>04013759</v>
      </c>
      <c r="AJ878" t="s">
        <v>4723</v>
      </c>
      <c r="AK878" t="s">
        <v>9613</v>
      </c>
      <c r="AL878" t="s">
        <v>6260</v>
      </c>
    </row>
    <row r="879" spans="1:38" x14ac:dyDescent="0.25">
      <c r="A879">
        <v>347046</v>
      </c>
      <c r="B879">
        <v>0.40182499999999999</v>
      </c>
      <c r="C879" t="s">
        <v>2042</v>
      </c>
      <c r="D879" t="s">
        <v>4723</v>
      </c>
      <c r="E879" t="s">
        <v>4756</v>
      </c>
      <c r="F879" t="s">
        <v>1367</v>
      </c>
      <c r="G879" t="s">
        <v>4758</v>
      </c>
      <c r="H879" t="s">
        <v>2043</v>
      </c>
      <c r="I879" t="s">
        <v>4760</v>
      </c>
      <c r="J879">
        <v>2514</v>
      </c>
      <c r="K879" s="34" t="s">
        <v>9614</v>
      </c>
      <c r="M879" s="29" t="str">
        <f t="shared" si="65"/>
        <v>YES</v>
      </c>
      <c r="N879" s="9" t="str">
        <f t="shared" si="66"/>
        <v>YES</v>
      </c>
      <c r="O879" s="9">
        <f t="shared" si="67"/>
        <v>1.0080596390472738</v>
      </c>
      <c r="P879" s="9" t="str">
        <f t="shared" si="69"/>
        <v>YES</v>
      </c>
      <c r="Q879" s="9" t="s">
        <v>4658</v>
      </c>
      <c r="R879" s="30" t="s">
        <v>4658</v>
      </c>
      <c r="T879" t="s">
        <v>7585</v>
      </c>
      <c r="U879">
        <v>76</v>
      </c>
      <c r="V879" t="s">
        <v>2043</v>
      </c>
      <c r="W879">
        <v>4</v>
      </c>
      <c r="X879">
        <v>9</v>
      </c>
      <c r="Y879">
        <v>2</v>
      </c>
      <c r="Z879">
        <v>4</v>
      </c>
      <c r="AA879">
        <v>11112673.939200001</v>
      </c>
      <c r="AB879">
        <v>15483.7043677</v>
      </c>
      <c r="AC879">
        <v>620464.98869899998</v>
      </c>
      <c r="AD879">
        <v>950935.15669800004</v>
      </c>
      <c r="AE879" t="s">
        <v>7586</v>
      </c>
      <c r="AF879" t="s">
        <v>2042</v>
      </c>
      <c r="AG879" t="s">
        <v>4723</v>
      </c>
      <c r="AH879" t="str">
        <f t="shared" si="68"/>
        <v>0401376</v>
      </c>
      <c r="AJ879" t="s">
        <v>4723</v>
      </c>
      <c r="AK879" t="s">
        <v>9614</v>
      </c>
      <c r="AL879" t="s">
        <v>7586</v>
      </c>
    </row>
    <row r="880" spans="1:38" x14ac:dyDescent="0.25">
      <c r="A880">
        <v>1183995</v>
      </c>
      <c r="B880">
        <v>0.18310399999999999</v>
      </c>
      <c r="C880" t="s">
        <v>2208</v>
      </c>
      <c r="D880" t="s">
        <v>4723</v>
      </c>
      <c r="E880" t="s">
        <v>4756</v>
      </c>
      <c r="F880" t="s">
        <v>1367</v>
      </c>
      <c r="G880" t="s">
        <v>1463</v>
      </c>
      <c r="H880" t="s">
        <v>2209</v>
      </c>
      <c r="I880" t="s">
        <v>4760</v>
      </c>
      <c r="J880">
        <v>1425</v>
      </c>
      <c r="K880" s="34" t="s">
        <v>9615</v>
      </c>
      <c r="M880" s="29" t="str">
        <f t="shared" si="65"/>
        <v>YES</v>
      </c>
      <c r="N880" s="9" t="str">
        <f t="shared" si="66"/>
        <v>YES</v>
      </c>
      <c r="O880" s="9">
        <f t="shared" si="67"/>
        <v>1.0107787255027687</v>
      </c>
      <c r="P880" s="9" t="str">
        <f t="shared" si="69"/>
        <v>YES</v>
      </c>
      <c r="Q880" s="9" t="s">
        <v>4658</v>
      </c>
      <c r="R880" s="30" t="s">
        <v>4658</v>
      </c>
      <c r="T880" t="s">
        <v>6261</v>
      </c>
      <c r="U880">
        <v>760</v>
      </c>
      <c r="V880" t="s">
        <v>2209</v>
      </c>
      <c r="W880">
        <v>3</v>
      </c>
      <c r="X880">
        <v>11</v>
      </c>
      <c r="Y880">
        <v>3</v>
      </c>
      <c r="Z880">
        <v>3</v>
      </c>
      <c r="AA880">
        <v>5050211.70787</v>
      </c>
      <c r="AB880">
        <v>10291.195178800001</v>
      </c>
      <c r="AC880">
        <v>659385.35341500002</v>
      </c>
      <c r="AD880">
        <v>918769.41253099998</v>
      </c>
      <c r="AE880" t="s">
        <v>6262</v>
      </c>
      <c r="AF880" t="s">
        <v>2208</v>
      </c>
      <c r="AG880" t="s">
        <v>4723</v>
      </c>
      <c r="AH880" t="str">
        <f t="shared" si="68"/>
        <v>04013760</v>
      </c>
      <c r="AJ880" t="s">
        <v>4723</v>
      </c>
      <c r="AK880" t="s">
        <v>9615</v>
      </c>
      <c r="AL880" t="s">
        <v>6262</v>
      </c>
    </row>
    <row r="881" spans="1:38" x14ac:dyDescent="0.25">
      <c r="A881">
        <v>230207</v>
      </c>
      <c r="B881">
        <v>0.36320999999999998</v>
      </c>
      <c r="C881" t="s">
        <v>2435</v>
      </c>
      <c r="D881" t="s">
        <v>4723</v>
      </c>
      <c r="E881" t="s">
        <v>4756</v>
      </c>
      <c r="F881" t="s">
        <v>1367</v>
      </c>
      <c r="G881" t="s">
        <v>2419</v>
      </c>
      <c r="H881" t="s">
        <v>2436</v>
      </c>
      <c r="I881" t="s">
        <v>4760</v>
      </c>
      <c r="J881">
        <v>1784</v>
      </c>
      <c r="K881" s="34" t="s">
        <v>9616</v>
      </c>
      <c r="M881" s="29" t="str">
        <f t="shared" si="65"/>
        <v>YES</v>
      </c>
      <c r="N881" s="9" t="str">
        <f t="shared" si="66"/>
        <v>YES</v>
      </c>
      <c r="O881" s="9">
        <f t="shared" si="67"/>
        <v>0.99800679472968612</v>
      </c>
      <c r="P881" s="9" t="str">
        <f t="shared" si="69"/>
        <v>YES</v>
      </c>
      <c r="Q881" s="9" t="s">
        <v>4658</v>
      </c>
      <c r="R881" s="30" t="s">
        <v>4658</v>
      </c>
      <c r="T881" t="s">
        <v>6263</v>
      </c>
      <c r="U881">
        <v>761</v>
      </c>
      <c r="V881" t="s">
        <v>2436</v>
      </c>
      <c r="W881">
        <v>4</v>
      </c>
      <c r="X881">
        <v>9</v>
      </c>
      <c r="Y881">
        <v>2</v>
      </c>
      <c r="Z881">
        <v>4</v>
      </c>
      <c r="AA881">
        <v>10145936.598300001</v>
      </c>
      <c r="AB881">
        <v>13715.937682</v>
      </c>
      <c r="AC881">
        <v>591070.32123400003</v>
      </c>
      <c r="AD881">
        <v>947167.03683</v>
      </c>
      <c r="AE881" t="s">
        <v>6264</v>
      </c>
      <c r="AF881" t="s">
        <v>2435</v>
      </c>
      <c r="AG881" t="s">
        <v>4723</v>
      </c>
      <c r="AH881" t="str">
        <f t="shared" si="68"/>
        <v>04013761</v>
      </c>
      <c r="AJ881" t="s">
        <v>4723</v>
      </c>
      <c r="AK881" t="s">
        <v>9616</v>
      </c>
      <c r="AL881" t="s">
        <v>6264</v>
      </c>
    </row>
    <row r="882" spans="1:38" x14ac:dyDescent="0.25">
      <c r="A882">
        <v>1062335</v>
      </c>
      <c r="B882">
        <v>0.48626000000000003</v>
      </c>
      <c r="C882" t="s">
        <v>6351</v>
      </c>
      <c r="D882" t="s">
        <v>4723</v>
      </c>
      <c r="E882" t="s">
        <v>4756</v>
      </c>
      <c r="F882" t="s">
        <v>1367</v>
      </c>
      <c r="G882" t="s">
        <v>1463</v>
      </c>
      <c r="H882" t="s">
        <v>6352</v>
      </c>
      <c r="I882" t="s">
        <v>4760</v>
      </c>
      <c r="J882">
        <v>2200</v>
      </c>
      <c r="K882" s="34" t="s">
        <v>9617</v>
      </c>
      <c r="M882" s="29" t="str">
        <f t="shared" si="65"/>
        <v>YES</v>
      </c>
      <c r="N882" s="9" t="str">
        <f t="shared" si="66"/>
        <v>YES</v>
      </c>
      <c r="O882" s="9">
        <f t="shared" si="67"/>
        <v>1.0042005340822262</v>
      </c>
      <c r="P882" s="9" t="str">
        <f t="shared" si="69"/>
        <v>YES</v>
      </c>
      <c r="Q882" s="9" t="s">
        <v>4658</v>
      </c>
      <c r="R882" s="30" t="s">
        <v>4658</v>
      </c>
      <c r="T882" t="s">
        <v>6265</v>
      </c>
      <c r="U882">
        <v>762</v>
      </c>
      <c r="V882" t="s">
        <v>6352</v>
      </c>
      <c r="W882">
        <v>3</v>
      </c>
      <c r="X882">
        <v>11</v>
      </c>
      <c r="Y882">
        <v>3</v>
      </c>
      <c r="Z882">
        <v>3</v>
      </c>
      <c r="AA882">
        <v>13499445.9014</v>
      </c>
      <c r="AB882">
        <v>15698.928734499999</v>
      </c>
      <c r="AC882">
        <v>645533.33186200005</v>
      </c>
      <c r="AD882">
        <v>931432.59146100003</v>
      </c>
      <c r="AE882" t="s">
        <v>6266</v>
      </c>
      <c r="AF882" t="s">
        <v>6351</v>
      </c>
      <c r="AG882" t="s">
        <v>4723</v>
      </c>
      <c r="AH882" t="str">
        <f t="shared" si="68"/>
        <v>04013762</v>
      </c>
      <c r="AJ882" t="s">
        <v>4723</v>
      </c>
      <c r="AK882" t="s">
        <v>9617</v>
      </c>
      <c r="AL882" t="s">
        <v>6266</v>
      </c>
    </row>
    <row r="883" spans="1:38" x14ac:dyDescent="0.25">
      <c r="A883">
        <v>1196792</v>
      </c>
      <c r="B883">
        <v>0.50535099999999999</v>
      </c>
      <c r="C883" t="s">
        <v>2170</v>
      </c>
      <c r="D883" t="s">
        <v>4723</v>
      </c>
      <c r="E883" t="s">
        <v>4756</v>
      </c>
      <c r="F883" t="s">
        <v>1367</v>
      </c>
      <c r="G883" t="s">
        <v>1463</v>
      </c>
      <c r="H883" t="s">
        <v>2171</v>
      </c>
      <c r="I883" t="s">
        <v>4760</v>
      </c>
      <c r="J883">
        <v>4267</v>
      </c>
      <c r="K883" s="34" t="s">
        <v>9618</v>
      </c>
      <c r="M883" s="29" t="str">
        <f t="shared" si="65"/>
        <v>YES</v>
      </c>
      <c r="N883" s="9" t="str">
        <f t="shared" si="66"/>
        <v>YES</v>
      </c>
      <c r="O883" s="9">
        <f t="shared" si="67"/>
        <v>1.000786621163176</v>
      </c>
      <c r="P883" s="9" t="str">
        <f t="shared" si="69"/>
        <v>YES</v>
      </c>
      <c r="Q883" s="9" t="s">
        <v>4658</v>
      </c>
      <c r="R883" s="30" t="s">
        <v>4658</v>
      </c>
      <c r="T883" t="s">
        <v>6267</v>
      </c>
      <c r="U883">
        <v>763</v>
      </c>
      <c r="V883" t="s">
        <v>2171</v>
      </c>
      <c r="W883">
        <v>3</v>
      </c>
      <c r="X883">
        <v>15</v>
      </c>
      <c r="Y883">
        <v>4</v>
      </c>
      <c r="Z883">
        <v>3</v>
      </c>
      <c r="AA883">
        <v>14077303.813300001</v>
      </c>
      <c r="AB883">
        <v>15956.533518800001</v>
      </c>
      <c r="AC883">
        <v>669332.43733300001</v>
      </c>
      <c r="AD883">
        <v>905020.13697600004</v>
      </c>
      <c r="AE883" t="s">
        <v>6268</v>
      </c>
      <c r="AF883" t="s">
        <v>2170</v>
      </c>
      <c r="AG883" t="s">
        <v>4723</v>
      </c>
      <c r="AH883" t="str">
        <f t="shared" si="68"/>
        <v>04013763</v>
      </c>
      <c r="AJ883" t="s">
        <v>4723</v>
      </c>
      <c r="AK883" t="s">
        <v>9618</v>
      </c>
      <c r="AL883" t="s">
        <v>6268</v>
      </c>
    </row>
    <row r="884" spans="1:38" x14ac:dyDescent="0.25">
      <c r="A884">
        <v>229827</v>
      </c>
      <c r="B884">
        <v>0.95089500000000005</v>
      </c>
      <c r="C884" t="s">
        <v>3938</v>
      </c>
      <c r="D884" t="s">
        <v>4723</v>
      </c>
      <c r="E884" t="s">
        <v>4756</v>
      </c>
      <c r="F884" t="s">
        <v>2297</v>
      </c>
      <c r="G884" t="s">
        <v>4758</v>
      </c>
      <c r="H884" t="s">
        <v>3939</v>
      </c>
      <c r="I884" t="s">
        <v>4760</v>
      </c>
      <c r="J884">
        <v>4262</v>
      </c>
      <c r="K884" s="34" t="s">
        <v>9619</v>
      </c>
      <c r="M884" s="29" t="str">
        <f t="shared" si="65"/>
        <v>NO</v>
      </c>
      <c r="N884" s="9" t="str">
        <f t="shared" si="66"/>
        <v>YES</v>
      </c>
      <c r="O884" s="9">
        <f t="shared" si="67"/>
        <v>1.0005250409176214</v>
      </c>
      <c r="P884" s="9" t="str">
        <f t="shared" si="69"/>
        <v>YES</v>
      </c>
      <c r="Q884" s="9" t="s">
        <v>4658</v>
      </c>
      <c r="R884" s="30" t="s">
        <v>4658</v>
      </c>
      <c r="T884" t="s">
        <v>6269</v>
      </c>
      <c r="U884">
        <v>764</v>
      </c>
      <c r="V884" t="s">
        <v>3939</v>
      </c>
      <c r="W884">
        <v>1</v>
      </c>
      <c r="X884">
        <v>22</v>
      </c>
      <c r="Y884">
        <v>6</v>
      </c>
      <c r="Z884">
        <v>1</v>
      </c>
      <c r="AA884">
        <v>26495519.935899999</v>
      </c>
      <c r="AB884">
        <v>21342.6358502</v>
      </c>
      <c r="AC884">
        <v>746432.40205300006</v>
      </c>
      <c r="AD884">
        <v>841778.44644800003</v>
      </c>
      <c r="AE884" t="s">
        <v>6270</v>
      </c>
      <c r="AF884" t="s">
        <v>8193</v>
      </c>
      <c r="AG884" t="s">
        <v>4723</v>
      </c>
      <c r="AH884" t="str">
        <f t="shared" si="68"/>
        <v>04013764</v>
      </c>
      <c r="AJ884" t="s">
        <v>4723</v>
      </c>
      <c r="AK884" t="s">
        <v>9619</v>
      </c>
      <c r="AL884" t="s">
        <v>6270</v>
      </c>
    </row>
    <row r="885" spans="1:38" x14ac:dyDescent="0.25">
      <c r="A885">
        <v>295986</v>
      </c>
      <c r="B885">
        <v>0.592032</v>
      </c>
      <c r="C885" t="s">
        <v>2472</v>
      </c>
      <c r="D885" t="s">
        <v>4723</v>
      </c>
      <c r="E885" t="s">
        <v>4756</v>
      </c>
      <c r="F885" t="s">
        <v>1367</v>
      </c>
      <c r="G885" t="s">
        <v>4758</v>
      </c>
      <c r="H885" t="s">
        <v>2473</v>
      </c>
      <c r="I885" t="s">
        <v>4760</v>
      </c>
      <c r="J885">
        <v>1706</v>
      </c>
      <c r="K885" s="34" t="s">
        <v>9620</v>
      </c>
      <c r="M885" s="29" t="str">
        <f t="shared" si="65"/>
        <v>YES</v>
      </c>
      <c r="N885" s="9" t="str">
        <f t="shared" si="66"/>
        <v>YES</v>
      </c>
      <c r="O885" s="9">
        <f t="shared" si="67"/>
        <v>1.0332600158815435</v>
      </c>
      <c r="P885" s="9" t="str">
        <f t="shared" si="69"/>
        <v>NO</v>
      </c>
      <c r="Q885" s="9" t="s">
        <v>4658</v>
      </c>
      <c r="R885" s="30" t="s">
        <v>4658</v>
      </c>
      <c r="T885" t="s">
        <v>6271</v>
      </c>
      <c r="U885">
        <v>765</v>
      </c>
      <c r="V885" t="s">
        <v>2473</v>
      </c>
      <c r="W885">
        <v>4</v>
      </c>
      <c r="X885">
        <v>9</v>
      </c>
      <c r="Y885">
        <v>2</v>
      </c>
      <c r="Z885">
        <v>4</v>
      </c>
      <c r="AA885">
        <v>15973621.9878</v>
      </c>
      <c r="AB885">
        <v>16847.221466300001</v>
      </c>
      <c r="AC885">
        <v>587994.11615500005</v>
      </c>
      <c r="AD885">
        <v>967762.77615199995</v>
      </c>
      <c r="AE885" t="s">
        <v>6272</v>
      </c>
      <c r="AF885" t="s">
        <v>2472</v>
      </c>
      <c r="AG885" t="s">
        <v>4723</v>
      </c>
      <c r="AH885" t="str">
        <f t="shared" si="68"/>
        <v>04013765</v>
      </c>
      <c r="AJ885" t="s">
        <v>4723</v>
      </c>
      <c r="AK885" t="s">
        <v>9620</v>
      </c>
      <c r="AL885" t="s">
        <v>6272</v>
      </c>
    </row>
    <row r="886" spans="1:38" x14ac:dyDescent="0.25">
      <c r="A886">
        <v>1062698</v>
      </c>
      <c r="B886">
        <v>0.30361100000000002</v>
      </c>
      <c r="C886" t="s">
        <v>6339</v>
      </c>
      <c r="D886" t="s">
        <v>4723</v>
      </c>
      <c r="E886" t="s">
        <v>4756</v>
      </c>
      <c r="F886" t="s">
        <v>1367</v>
      </c>
      <c r="G886" t="s">
        <v>1463</v>
      </c>
      <c r="H886" t="s">
        <v>6340</v>
      </c>
      <c r="I886" t="s">
        <v>4760</v>
      </c>
      <c r="J886">
        <v>2504</v>
      </c>
      <c r="K886" s="34" t="s">
        <v>9621</v>
      </c>
      <c r="M886" s="29" t="str">
        <f t="shared" si="65"/>
        <v>YES</v>
      </c>
      <c r="N886" s="9" t="str">
        <f t="shared" si="66"/>
        <v>YES</v>
      </c>
      <c r="O886" s="9">
        <f t="shared" si="67"/>
        <v>1.0008632504447628</v>
      </c>
      <c r="P886" s="9" t="str">
        <f t="shared" si="69"/>
        <v>YES</v>
      </c>
      <c r="Q886" s="9" t="s">
        <v>4658</v>
      </c>
      <c r="R886" s="30" t="s">
        <v>4658</v>
      </c>
      <c r="T886" t="s">
        <v>6273</v>
      </c>
      <c r="U886">
        <v>766</v>
      </c>
      <c r="V886" t="s">
        <v>6340</v>
      </c>
      <c r="W886">
        <v>4</v>
      </c>
      <c r="X886">
        <v>10</v>
      </c>
      <c r="Y886">
        <v>3</v>
      </c>
      <c r="Z886">
        <v>4</v>
      </c>
      <c r="AA886">
        <v>8456888.4896499999</v>
      </c>
      <c r="AB886">
        <v>12831.578022899999</v>
      </c>
      <c r="AC886">
        <v>635293.11185900006</v>
      </c>
      <c r="AD886">
        <v>948180.83303500002</v>
      </c>
      <c r="AE886" t="s">
        <v>6274</v>
      </c>
      <c r="AF886" t="s">
        <v>6339</v>
      </c>
      <c r="AG886" t="s">
        <v>4723</v>
      </c>
      <c r="AH886" t="str">
        <f t="shared" si="68"/>
        <v>04013766</v>
      </c>
      <c r="AJ886" t="s">
        <v>4723</v>
      </c>
      <c r="AK886" t="s">
        <v>9621</v>
      </c>
      <c r="AL886" t="s">
        <v>6274</v>
      </c>
    </row>
    <row r="887" spans="1:38" x14ac:dyDescent="0.25">
      <c r="A887">
        <v>1196675</v>
      </c>
      <c r="B887">
        <v>0.49155599999999999</v>
      </c>
      <c r="C887" t="s">
        <v>4028</v>
      </c>
      <c r="D887" t="s">
        <v>4723</v>
      </c>
      <c r="E887" t="s">
        <v>4756</v>
      </c>
      <c r="F887" t="s">
        <v>1367</v>
      </c>
      <c r="G887" t="s">
        <v>1368</v>
      </c>
      <c r="H887" t="s">
        <v>4029</v>
      </c>
      <c r="I887" t="s">
        <v>4760</v>
      </c>
      <c r="J887">
        <v>1305</v>
      </c>
      <c r="K887" s="34" t="s">
        <v>9622</v>
      </c>
      <c r="M887" s="29" t="str">
        <f t="shared" si="65"/>
        <v>YES</v>
      </c>
      <c r="N887" s="9" t="str">
        <f t="shared" si="66"/>
        <v>YES</v>
      </c>
      <c r="O887" s="9">
        <f t="shared" si="67"/>
        <v>0.99572752779600027</v>
      </c>
      <c r="P887" s="9" t="str">
        <f t="shared" si="69"/>
        <v>YES</v>
      </c>
      <c r="Q887" s="9" t="s">
        <v>4658</v>
      </c>
      <c r="R887" s="30" t="s">
        <v>4658</v>
      </c>
      <c r="T887" t="s">
        <v>6275</v>
      </c>
      <c r="U887">
        <v>767</v>
      </c>
      <c r="V887" t="s">
        <v>4029</v>
      </c>
      <c r="W887">
        <v>1</v>
      </c>
      <c r="X887">
        <v>17</v>
      </c>
      <c r="Y887">
        <v>5</v>
      </c>
      <c r="Z887">
        <v>1</v>
      </c>
      <c r="AA887">
        <v>13762595.0954</v>
      </c>
      <c r="AB887">
        <v>15824.307220799999</v>
      </c>
      <c r="AC887">
        <v>703612.357479</v>
      </c>
      <c r="AD887">
        <v>894336.10671900003</v>
      </c>
      <c r="AE887" t="s">
        <v>6276</v>
      </c>
      <c r="AF887" t="s">
        <v>4028</v>
      </c>
      <c r="AG887" t="s">
        <v>4723</v>
      </c>
      <c r="AH887" t="str">
        <f t="shared" si="68"/>
        <v>04013767</v>
      </c>
      <c r="AJ887" t="s">
        <v>4723</v>
      </c>
      <c r="AK887" t="s">
        <v>9622</v>
      </c>
      <c r="AL887" t="s">
        <v>6276</v>
      </c>
    </row>
    <row r="888" spans="1:38" x14ac:dyDescent="0.25">
      <c r="A888">
        <v>282308</v>
      </c>
      <c r="B888">
        <v>0.41458600000000001</v>
      </c>
      <c r="C888" t="s">
        <v>2196</v>
      </c>
      <c r="D888" t="s">
        <v>4723</v>
      </c>
      <c r="E888" t="s">
        <v>4756</v>
      </c>
      <c r="F888" t="s">
        <v>1367</v>
      </c>
      <c r="G888" t="s">
        <v>1463</v>
      </c>
      <c r="H888" t="s">
        <v>2197</v>
      </c>
      <c r="I888" t="s">
        <v>4760</v>
      </c>
      <c r="J888">
        <v>1254</v>
      </c>
      <c r="K888" s="34" t="s">
        <v>9623</v>
      </c>
      <c r="M888" s="29" t="str">
        <f t="shared" si="65"/>
        <v>YES</v>
      </c>
      <c r="N888" s="9" t="str">
        <f t="shared" si="66"/>
        <v>YES</v>
      </c>
      <c r="O888" s="9">
        <f t="shared" si="67"/>
        <v>1.0076015402766736</v>
      </c>
      <c r="P888" s="9" t="str">
        <f t="shared" si="69"/>
        <v>YES</v>
      </c>
      <c r="Q888" s="9" t="s">
        <v>4658</v>
      </c>
      <c r="R888" s="30" t="s">
        <v>4658</v>
      </c>
      <c r="T888" t="s">
        <v>6277</v>
      </c>
      <c r="U888">
        <v>768</v>
      </c>
      <c r="V888" t="s">
        <v>2197</v>
      </c>
      <c r="W888">
        <v>3</v>
      </c>
      <c r="X888">
        <v>11</v>
      </c>
      <c r="Y888">
        <v>3</v>
      </c>
      <c r="Z888">
        <v>3</v>
      </c>
      <c r="AA888">
        <v>11470798.604800001</v>
      </c>
      <c r="AB888">
        <v>14216.4054901</v>
      </c>
      <c r="AC888">
        <v>663311.09748200001</v>
      </c>
      <c r="AD888">
        <v>916832.40176799998</v>
      </c>
      <c r="AE888" t="s">
        <v>6278</v>
      </c>
      <c r="AF888" t="s">
        <v>2196</v>
      </c>
      <c r="AG888" t="s">
        <v>4723</v>
      </c>
      <c r="AH888" t="str">
        <f t="shared" si="68"/>
        <v>04013768</v>
      </c>
      <c r="AJ888" t="s">
        <v>4723</v>
      </c>
      <c r="AK888" t="s">
        <v>9623</v>
      </c>
      <c r="AL888" t="s">
        <v>6278</v>
      </c>
    </row>
    <row r="889" spans="1:38" x14ac:dyDescent="0.25">
      <c r="A889">
        <v>230083</v>
      </c>
      <c r="B889">
        <v>8.1310999999999994E-2</v>
      </c>
      <c r="C889" t="s">
        <v>1445</v>
      </c>
      <c r="D889" t="s">
        <v>4723</v>
      </c>
      <c r="E889" t="s">
        <v>4756</v>
      </c>
      <c r="F889" t="s">
        <v>1446</v>
      </c>
      <c r="G889" t="s">
        <v>4758</v>
      </c>
      <c r="H889" t="s">
        <v>1447</v>
      </c>
      <c r="I889" t="s">
        <v>4760</v>
      </c>
      <c r="J889">
        <v>388</v>
      </c>
      <c r="K889" s="34" t="s">
        <v>9624</v>
      </c>
      <c r="M889" s="29" t="str">
        <f t="shared" si="65"/>
        <v>YES</v>
      </c>
      <c r="N889" s="9" t="str">
        <f t="shared" si="66"/>
        <v>YES</v>
      </c>
      <c r="O889" s="9">
        <f t="shared" si="67"/>
        <v>1.3289274197468888</v>
      </c>
      <c r="P889" s="9" t="str">
        <f t="shared" si="69"/>
        <v>NO</v>
      </c>
      <c r="Q889" s="9" t="s">
        <v>4658</v>
      </c>
      <c r="R889" s="30" t="s">
        <v>4658</v>
      </c>
      <c r="T889" t="s">
        <v>6279</v>
      </c>
      <c r="U889">
        <v>769</v>
      </c>
      <c r="V889" t="s">
        <v>1447</v>
      </c>
      <c r="W889">
        <v>5</v>
      </c>
      <c r="X889">
        <v>25</v>
      </c>
      <c r="Y889">
        <v>7</v>
      </c>
      <c r="Z889">
        <v>5</v>
      </c>
      <c r="AA889">
        <v>1705751.9836800001</v>
      </c>
      <c r="AB889">
        <v>6435.1932323199999</v>
      </c>
      <c r="AC889">
        <v>454002.046065</v>
      </c>
      <c r="AD889">
        <v>715233.02084999997</v>
      </c>
      <c r="AE889" t="s">
        <v>6280</v>
      </c>
      <c r="AF889" t="s">
        <v>1445</v>
      </c>
      <c r="AG889" t="s">
        <v>4723</v>
      </c>
      <c r="AH889" t="str">
        <f t="shared" si="68"/>
        <v>04013769</v>
      </c>
      <c r="AJ889" t="s">
        <v>4723</v>
      </c>
      <c r="AK889" t="s">
        <v>9624</v>
      </c>
      <c r="AL889" t="s">
        <v>6280</v>
      </c>
    </row>
    <row r="890" spans="1:38" x14ac:dyDescent="0.25">
      <c r="A890">
        <v>83318</v>
      </c>
      <c r="B890">
        <v>0.76646999999999998</v>
      </c>
      <c r="C890" t="s">
        <v>2980</v>
      </c>
      <c r="D890" t="s">
        <v>4723</v>
      </c>
      <c r="E890" t="s">
        <v>4756</v>
      </c>
      <c r="F890" t="s">
        <v>1367</v>
      </c>
      <c r="G890" t="s">
        <v>1463</v>
      </c>
      <c r="H890" t="s">
        <v>2981</v>
      </c>
      <c r="I890" t="s">
        <v>4760</v>
      </c>
      <c r="J890">
        <v>1812</v>
      </c>
      <c r="K890" s="34" t="s">
        <v>9625</v>
      </c>
      <c r="M890" s="29" t="str">
        <f t="shared" si="65"/>
        <v>YES</v>
      </c>
      <c r="N890" s="9" t="str">
        <f t="shared" si="66"/>
        <v>YES</v>
      </c>
      <c r="O890" s="9">
        <f t="shared" si="67"/>
        <v>1.0005198808579816</v>
      </c>
      <c r="P890" s="9" t="str">
        <f t="shared" si="69"/>
        <v>YES</v>
      </c>
      <c r="Q890" s="9" t="s">
        <v>4658</v>
      </c>
      <c r="R890" s="30" t="s">
        <v>4658</v>
      </c>
      <c r="T890" t="s">
        <v>7587</v>
      </c>
      <c r="U890">
        <v>77</v>
      </c>
      <c r="V890" t="s">
        <v>2981</v>
      </c>
      <c r="W890">
        <v>3</v>
      </c>
      <c r="X890">
        <v>11</v>
      </c>
      <c r="Y890">
        <v>3</v>
      </c>
      <c r="Z890">
        <v>3</v>
      </c>
      <c r="AA890">
        <v>21356854.228300001</v>
      </c>
      <c r="AB890">
        <v>21927.056805799999</v>
      </c>
      <c r="AC890">
        <v>671949.28599999996</v>
      </c>
      <c r="AD890">
        <v>935408.552027</v>
      </c>
      <c r="AE890" t="s">
        <v>7588</v>
      </c>
      <c r="AF890" t="s">
        <v>2980</v>
      </c>
      <c r="AG890" t="s">
        <v>4723</v>
      </c>
      <c r="AH890" t="str">
        <f t="shared" si="68"/>
        <v>0401377</v>
      </c>
      <c r="AJ890" t="s">
        <v>4723</v>
      </c>
      <c r="AK890" t="s">
        <v>9625</v>
      </c>
      <c r="AL890" t="s">
        <v>7588</v>
      </c>
    </row>
    <row r="891" spans="1:38" x14ac:dyDescent="0.25">
      <c r="A891">
        <v>1213085</v>
      </c>
      <c r="B891">
        <v>0.52643499999999999</v>
      </c>
      <c r="C891" t="s">
        <v>1386</v>
      </c>
      <c r="D891" t="s">
        <v>4723</v>
      </c>
      <c r="E891" t="s">
        <v>4756</v>
      </c>
      <c r="F891" t="s">
        <v>1367</v>
      </c>
      <c r="G891" t="s">
        <v>1368</v>
      </c>
      <c r="H891" t="s">
        <v>1387</v>
      </c>
      <c r="I891" t="s">
        <v>4760</v>
      </c>
      <c r="J891">
        <v>1789</v>
      </c>
      <c r="K891" s="34" t="s">
        <v>9626</v>
      </c>
      <c r="M891" s="29" t="str">
        <f t="shared" si="65"/>
        <v>YES</v>
      </c>
      <c r="N891" s="9" t="str">
        <f t="shared" si="66"/>
        <v>YES</v>
      </c>
      <c r="O891" s="9">
        <f t="shared" si="67"/>
        <v>0.99337346193435028</v>
      </c>
      <c r="P891" s="9" t="str">
        <f t="shared" si="69"/>
        <v>YES</v>
      </c>
      <c r="Q891" s="9" t="s">
        <v>4658</v>
      </c>
      <c r="R891" s="30" t="s">
        <v>4658</v>
      </c>
      <c r="T891" t="s">
        <v>6281</v>
      </c>
      <c r="U891">
        <v>770</v>
      </c>
      <c r="V891" t="s">
        <v>1387</v>
      </c>
      <c r="W891">
        <v>2</v>
      </c>
      <c r="X891">
        <v>8</v>
      </c>
      <c r="Y891">
        <v>5</v>
      </c>
      <c r="Z891">
        <v>2</v>
      </c>
      <c r="AA891">
        <v>14774066.4175</v>
      </c>
      <c r="AB891">
        <v>17863.132013300001</v>
      </c>
      <c r="AC891">
        <v>705881.929152</v>
      </c>
      <c r="AD891">
        <v>934671.69838800002</v>
      </c>
      <c r="AE891" t="s">
        <v>6282</v>
      </c>
      <c r="AF891" t="s">
        <v>1386</v>
      </c>
      <c r="AG891" t="s">
        <v>4723</v>
      </c>
      <c r="AH891" t="str">
        <f t="shared" si="68"/>
        <v>04013770</v>
      </c>
      <c r="AJ891" t="s">
        <v>4723</v>
      </c>
      <c r="AK891" t="s">
        <v>9626</v>
      </c>
      <c r="AL891" t="s">
        <v>6282</v>
      </c>
    </row>
    <row r="892" spans="1:38" x14ac:dyDescent="0.25">
      <c r="A892">
        <v>1247238</v>
      </c>
      <c r="B892">
        <v>1.4497310000000001</v>
      </c>
      <c r="C892" t="s">
        <v>1390</v>
      </c>
      <c r="D892" t="s">
        <v>4723</v>
      </c>
      <c r="E892" t="s">
        <v>4756</v>
      </c>
      <c r="F892" t="s">
        <v>1367</v>
      </c>
      <c r="G892" t="s">
        <v>1368</v>
      </c>
      <c r="H892" t="s">
        <v>1391</v>
      </c>
      <c r="I892" t="s">
        <v>4760</v>
      </c>
      <c r="J892">
        <v>3436</v>
      </c>
      <c r="K892" s="34" t="s">
        <v>9627</v>
      </c>
      <c r="M892" s="29" t="str">
        <f t="shared" si="65"/>
        <v>YES</v>
      </c>
      <c r="N892" s="9" t="str">
        <f t="shared" si="66"/>
        <v>YES</v>
      </c>
      <c r="O892" s="9">
        <f t="shared" si="67"/>
        <v>1.0047692782930573</v>
      </c>
      <c r="P892" s="9" t="str">
        <f t="shared" si="69"/>
        <v>YES</v>
      </c>
      <c r="Q892" s="9" t="s">
        <v>4658</v>
      </c>
      <c r="R892" s="30" t="s">
        <v>4658</v>
      </c>
      <c r="T892" t="s">
        <v>6283</v>
      </c>
      <c r="U892">
        <v>771</v>
      </c>
      <c r="V892" t="s">
        <v>1391</v>
      </c>
      <c r="W892">
        <v>2</v>
      </c>
      <c r="X892">
        <v>8</v>
      </c>
      <c r="Y892">
        <v>5</v>
      </c>
      <c r="Z892">
        <v>2</v>
      </c>
      <c r="AA892">
        <v>40224339.640500002</v>
      </c>
      <c r="AB892">
        <v>26739.357586400001</v>
      </c>
      <c r="AC892">
        <v>710453.56331400003</v>
      </c>
      <c r="AD892">
        <v>938207.50237</v>
      </c>
      <c r="AE892" t="s">
        <v>6284</v>
      </c>
      <c r="AF892" t="s">
        <v>1390</v>
      </c>
      <c r="AG892" t="s">
        <v>4723</v>
      </c>
      <c r="AH892" t="str">
        <f t="shared" si="68"/>
        <v>04013771</v>
      </c>
      <c r="AJ892" t="s">
        <v>4723</v>
      </c>
      <c r="AK892" t="s">
        <v>9627</v>
      </c>
      <c r="AL892" t="s">
        <v>6284</v>
      </c>
    </row>
    <row r="893" spans="1:38" x14ac:dyDescent="0.25">
      <c r="A893">
        <v>1247278</v>
      </c>
      <c r="B893">
        <v>0.46957100000000002</v>
      </c>
      <c r="C893" t="s">
        <v>3900</v>
      </c>
      <c r="D893" t="s">
        <v>4723</v>
      </c>
      <c r="E893" t="s">
        <v>4756</v>
      </c>
      <c r="F893" t="s">
        <v>1367</v>
      </c>
      <c r="G893" t="s">
        <v>1463</v>
      </c>
      <c r="H893" t="s">
        <v>3901</v>
      </c>
      <c r="I893" t="s">
        <v>4760</v>
      </c>
      <c r="J893">
        <v>2209</v>
      </c>
      <c r="K893" s="34" t="s">
        <v>9628</v>
      </c>
      <c r="M893" s="29" t="str">
        <f t="shared" si="65"/>
        <v>YES</v>
      </c>
      <c r="N893" s="9" t="str">
        <f t="shared" si="66"/>
        <v>YES</v>
      </c>
      <c r="O893" s="9">
        <f t="shared" si="67"/>
        <v>1.0024004595069547</v>
      </c>
      <c r="P893" s="9" t="str">
        <f t="shared" si="69"/>
        <v>YES</v>
      </c>
      <c r="Q893" s="9" t="s">
        <v>4658</v>
      </c>
      <c r="R893" s="30" t="s">
        <v>4658</v>
      </c>
      <c r="T893" t="s">
        <v>6285</v>
      </c>
      <c r="U893">
        <v>772</v>
      </c>
      <c r="V893" t="s">
        <v>3901</v>
      </c>
      <c r="W893">
        <v>1</v>
      </c>
      <c r="X893">
        <v>20</v>
      </c>
      <c r="Y893">
        <v>5</v>
      </c>
      <c r="Z893">
        <v>1</v>
      </c>
      <c r="AA893">
        <v>13059539.271199999</v>
      </c>
      <c r="AB893">
        <v>15511.8457218</v>
      </c>
      <c r="AC893">
        <v>676688.05737099994</v>
      </c>
      <c r="AD893">
        <v>846612.51427499996</v>
      </c>
      <c r="AE893" t="s">
        <v>7870</v>
      </c>
      <c r="AF893" t="s">
        <v>3900</v>
      </c>
      <c r="AG893" t="s">
        <v>4723</v>
      </c>
      <c r="AH893" t="str">
        <f t="shared" si="68"/>
        <v>04013772</v>
      </c>
      <c r="AJ893" t="s">
        <v>4723</v>
      </c>
      <c r="AK893" t="s">
        <v>9628</v>
      </c>
      <c r="AL893" t="s">
        <v>7870</v>
      </c>
    </row>
    <row r="894" spans="1:38" x14ac:dyDescent="0.25">
      <c r="A894">
        <v>215797</v>
      </c>
      <c r="B894">
        <v>0.84421400000000002</v>
      </c>
      <c r="C894" t="s">
        <v>1378</v>
      </c>
      <c r="D894" t="s">
        <v>4723</v>
      </c>
      <c r="E894" t="s">
        <v>4756</v>
      </c>
      <c r="F894" t="s">
        <v>1367</v>
      </c>
      <c r="G894" t="s">
        <v>4758</v>
      </c>
      <c r="H894" t="s">
        <v>1379</v>
      </c>
      <c r="I894" t="s">
        <v>4760</v>
      </c>
      <c r="J894">
        <v>2994</v>
      </c>
      <c r="K894" s="34" t="s">
        <v>9629</v>
      </c>
      <c r="M894" s="29" t="str">
        <f t="shared" si="65"/>
        <v>YES</v>
      </c>
      <c r="N894" s="9" t="str">
        <f t="shared" si="66"/>
        <v>YES</v>
      </c>
      <c r="O894" s="9">
        <f t="shared" si="67"/>
        <v>1.009791649766808</v>
      </c>
      <c r="P894" s="9" t="str">
        <f t="shared" si="69"/>
        <v>YES</v>
      </c>
      <c r="Q894" s="9" t="s">
        <v>4658</v>
      </c>
      <c r="R894" s="30" t="s">
        <v>4658</v>
      </c>
      <c r="T894" t="s">
        <v>7871</v>
      </c>
      <c r="U894">
        <v>773</v>
      </c>
      <c r="V894" t="s">
        <v>1379</v>
      </c>
      <c r="W894">
        <v>3</v>
      </c>
      <c r="X894">
        <v>7</v>
      </c>
      <c r="Y894">
        <v>3</v>
      </c>
      <c r="Z894">
        <v>3</v>
      </c>
      <c r="AA894">
        <v>23307120.417399999</v>
      </c>
      <c r="AB894">
        <v>20297.9878135</v>
      </c>
      <c r="AC894">
        <v>694450.26882899995</v>
      </c>
      <c r="AD894">
        <v>952202.523193</v>
      </c>
      <c r="AE894" t="s">
        <v>7872</v>
      </c>
      <c r="AF894" t="s">
        <v>1378</v>
      </c>
      <c r="AG894" t="s">
        <v>4723</v>
      </c>
      <c r="AH894" t="str">
        <f t="shared" si="68"/>
        <v>04013773</v>
      </c>
      <c r="AJ894" t="s">
        <v>4723</v>
      </c>
      <c r="AK894" t="s">
        <v>9629</v>
      </c>
      <c r="AL894" t="s">
        <v>7872</v>
      </c>
    </row>
    <row r="895" spans="1:38" x14ac:dyDescent="0.25">
      <c r="A895">
        <v>1247160</v>
      </c>
      <c r="B895">
        <v>2.9558559999999998</v>
      </c>
      <c r="C895" t="s">
        <v>3766</v>
      </c>
      <c r="D895" t="s">
        <v>4723</v>
      </c>
      <c r="E895" t="s">
        <v>4756</v>
      </c>
      <c r="F895" t="s">
        <v>1367</v>
      </c>
      <c r="G895" t="s">
        <v>4758</v>
      </c>
      <c r="H895" t="s">
        <v>3767</v>
      </c>
      <c r="I895" t="s">
        <v>4760</v>
      </c>
      <c r="J895">
        <v>2790</v>
      </c>
      <c r="K895" s="34" t="s">
        <v>9630</v>
      </c>
      <c r="M895" s="29" t="str">
        <f t="shared" si="65"/>
        <v>NO</v>
      </c>
      <c r="N895" s="9" t="str">
        <f t="shared" si="66"/>
        <v>YES</v>
      </c>
      <c r="O895" s="9">
        <f t="shared" si="67"/>
        <v>1.0022380566083957</v>
      </c>
      <c r="P895" s="9" t="str">
        <f t="shared" si="69"/>
        <v>YES</v>
      </c>
      <c r="Q895" s="9" t="s">
        <v>4658</v>
      </c>
      <c r="R895" s="30" t="s">
        <v>4658</v>
      </c>
      <c r="T895" t="s">
        <v>7873</v>
      </c>
      <c r="U895">
        <v>774</v>
      </c>
      <c r="V895" t="s">
        <v>3767</v>
      </c>
      <c r="W895">
        <v>1</v>
      </c>
      <c r="X895">
        <v>22</v>
      </c>
      <c r="Y895">
        <v>6</v>
      </c>
      <c r="Z895">
        <v>1</v>
      </c>
      <c r="AA895">
        <v>82220521.728400007</v>
      </c>
      <c r="AB895">
        <v>41640.900655999998</v>
      </c>
      <c r="AC895">
        <v>762267.87245999998</v>
      </c>
      <c r="AD895">
        <v>852449.15638499998</v>
      </c>
      <c r="AE895" t="s">
        <v>7874</v>
      </c>
      <c r="AF895" t="s">
        <v>8194</v>
      </c>
      <c r="AG895" t="s">
        <v>4723</v>
      </c>
      <c r="AH895" t="str">
        <f t="shared" si="68"/>
        <v>04013774</v>
      </c>
      <c r="AJ895" t="s">
        <v>4723</v>
      </c>
      <c r="AK895" t="s">
        <v>9630</v>
      </c>
      <c r="AL895" t="s">
        <v>7874</v>
      </c>
    </row>
    <row r="896" spans="1:38" x14ac:dyDescent="0.25">
      <c r="A896">
        <v>303686</v>
      </c>
      <c r="B896">
        <v>0.63345099999999999</v>
      </c>
      <c r="C896" t="s">
        <v>1418</v>
      </c>
      <c r="D896" t="s">
        <v>4723</v>
      </c>
      <c r="E896" t="s">
        <v>4756</v>
      </c>
      <c r="F896" t="s">
        <v>1367</v>
      </c>
      <c r="G896" t="s">
        <v>1368</v>
      </c>
      <c r="H896" t="s">
        <v>1419</v>
      </c>
      <c r="I896" t="s">
        <v>4760</v>
      </c>
      <c r="J896">
        <v>1947</v>
      </c>
      <c r="K896" s="34" t="s">
        <v>9631</v>
      </c>
      <c r="M896" s="29" t="str">
        <f t="shared" si="65"/>
        <v>YES</v>
      </c>
      <c r="N896" s="9" t="str">
        <f t="shared" si="66"/>
        <v>YES</v>
      </c>
      <c r="O896" s="9">
        <f t="shared" si="67"/>
        <v>1.0004172422221902</v>
      </c>
      <c r="P896" s="9" t="str">
        <f t="shared" si="69"/>
        <v>YES</v>
      </c>
      <c r="Q896" s="9" t="s">
        <v>4658</v>
      </c>
      <c r="R896" s="30" t="s">
        <v>4658</v>
      </c>
      <c r="T896" t="s">
        <v>7875</v>
      </c>
      <c r="U896">
        <v>775</v>
      </c>
      <c r="V896" t="s">
        <v>1419</v>
      </c>
      <c r="W896">
        <v>2</v>
      </c>
      <c r="X896">
        <v>8</v>
      </c>
      <c r="Y896">
        <v>5</v>
      </c>
      <c r="Z896">
        <v>2</v>
      </c>
      <c r="AA896">
        <v>17652235.1006</v>
      </c>
      <c r="AB896">
        <v>18542.017828799999</v>
      </c>
      <c r="AC896">
        <v>715509.61317699996</v>
      </c>
      <c r="AD896">
        <v>937670.93995999999</v>
      </c>
      <c r="AE896" t="s">
        <v>7876</v>
      </c>
      <c r="AF896" t="s">
        <v>1418</v>
      </c>
      <c r="AG896" t="s">
        <v>4723</v>
      </c>
      <c r="AH896" t="str">
        <f t="shared" si="68"/>
        <v>04013775</v>
      </c>
      <c r="AJ896" t="s">
        <v>4723</v>
      </c>
      <c r="AK896" t="s">
        <v>9631</v>
      </c>
      <c r="AL896" t="s">
        <v>7876</v>
      </c>
    </row>
    <row r="897" spans="1:38" x14ac:dyDescent="0.25">
      <c r="A897">
        <v>1247559</v>
      </c>
      <c r="B897">
        <v>1.0165470000000001</v>
      </c>
      <c r="C897" t="s">
        <v>2502</v>
      </c>
      <c r="D897" t="s">
        <v>4723</v>
      </c>
      <c r="E897" t="s">
        <v>4756</v>
      </c>
      <c r="F897" t="s">
        <v>2450</v>
      </c>
      <c r="G897" t="s">
        <v>2479</v>
      </c>
      <c r="H897" t="s">
        <v>2503</v>
      </c>
      <c r="I897" t="s">
        <v>4760</v>
      </c>
      <c r="J897">
        <v>2073</v>
      </c>
      <c r="K897" s="34" t="s">
        <v>9632</v>
      </c>
      <c r="M897" s="29" t="str">
        <f t="shared" si="65"/>
        <v>NO</v>
      </c>
      <c r="N897" s="9" t="str">
        <f t="shared" si="66"/>
        <v>YES</v>
      </c>
      <c r="O897" s="9">
        <f t="shared" si="67"/>
        <v>1.0252942765764277</v>
      </c>
      <c r="P897" s="9" t="str">
        <f t="shared" si="69"/>
        <v>YES</v>
      </c>
      <c r="Q897" s="9" t="s">
        <v>4658</v>
      </c>
      <c r="R897" s="30" t="s">
        <v>4658</v>
      </c>
      <c r="T897" t="s">
        <v>7877</v>
      </c>
      <c r="U897">
        <v>776</v>
      </c>
      <c r="V897" t="s">
        <v>2503</v>
      </c>
      <c r="W897">
        <v>4</v>
      </c>
      <c r="X897">
        <v>4</v>
      </c>
      <c r="Y897">
        <v>2</v>
      </c>
      <c r="Z897">
        <v>4</v>
      </c>
      <c r="AA897">
        <v>27640556.016199999</v>
      </c>
      <c r="AB897">
        <v>32060.8604504</v>
      </c>
      <c r="AC897">
        <v>554851.21492699999</v>
      </c>
      <c r="AD897">
        <v>970733.74723700003</v>
      </c>
      <c r="AE897" t="s">
        <v>7878</v>
      </c>
      <c r="AF897" t="s">
        <v>7129</v>
      </c>
      <c r="AG897" t="s">
        <v>4723</v>
      </c>
      <c r="AH897" t="str">
        <f t="shared" si="68"/>
        <v>04013776</v>
      </c>
      <c r="AJ897" t="s">
        <v>4723</v>
      </c>
      <c r="AK897" t="s">
        <v>9632</v>
      </c>
      <c r="AL897" t="s">
        <v>7878</v>
      </c>
    </row>
    <row r="898" spans="1:38" x14ac:dyDescent="0.25">
      <c r="A898">
        <v>1054053</v>
      </c>
      <c r="B898">
        <v>3.4841479999999998</v>
      </c>
      <c r="C898" t="s">
        <v>3507</v>
      </c>
      <c r="D898" t="s">
        <v>4723</v>
      </c>
      <c r="E898" t="s">
        <v>4756</v>
      </c>
      <c r="F898" t="s">
        <v>1367</v>
      </c>
      <c r="G898" t="s">
        <v>4758</v>
      </c>
      <c r="H898" t="s">
        <v>3508</v>
      </c>
      <c r="I898" t="s">
        <v>4760</v>
      </c>
      <c r="J898">
        <v>6325</v>
      </c>
      <c r="K898" s="34" t="s">
        <v>9633</v>
      </c>
      <c r="M898" s="29" t="str">
        <f t="shared" si="65"/>
        <v>YES</v>
      </c>
      <c r="N898" s="9" t="str">
        <f t="shared" si="66"/>
        <v>YES</v>
      </c>
      <c r="O898" s="9">
        <f t="shared" si="67"/>
        <v>0.95920573388933306</v>
      </c>
      <c r="P898" s="9" t="str">
        <f t="shared" si="69"/>
        <v>NO</v>
      </c>
      <c r="Q898" s="9" t="s">
        <v>4658</v>
      </c>
      <c r="R898" s="30" t="s">
        <v>4658</v>
      </c>
      <c r="T898" t="s">
        <v>7879</v>
      </c>
      <c r="U898">
        <v>777</v>
      </c>
      <c r="V898" t="s">
        <v>3508</v>
      </c>
      <c r="W898">
        <v>5</v>
      </c>
      <c r="X898">
        <v>16</v>
      </c>
      <c r="Y898">
        <v>4</v>
      </c>
      <c r="Z898">
        <v>5</v>
      </c>
      <c r="AA898">
        <v>101263439.293</v>
      </c>
      <c r="AB898">
        <v>51331.545271900002</v>
      </c>
      <c r="AC898">
        <v>605005.14541799994</v>
      </c>
      <c r="AD898">
        <v>879016.56218999997</v>
      </c>
      <c r="AE898" t="s">
        <v>7880</v>
      </c>
      <c r="AF898" t="s">
        <v>3507</v>
      </c>
      <c r="AG898" t="s">
        <v>4723</v>
      </c>
      <c r="AH898" t="str">
        <f t="shared" si="68"/>
        <v>04013777</v>
      </c>
      <c r="AJ898" t="s">
        <v>4723</v>
      </c>
      <c r="AK898" t="s">
        <v>9633</v>
      </c>
      <c r="AL898" t="s">
        <v>7880</v>
      </c>
    </row>
    <row r="899" spans="1:38" x14ac:dyDescent="0.25">
      <c r="A899">
        <v>105728</v>
      </c>
      <c r="B899">
        <v>4.323677</v>
      </c>
      <c r="C899" t="s">
        <v>3820</v>
      </c>
      <c r="D899" t="s">
        <v>4723</v>
      </c>
      <c r="E899" t="s">
        <v>4756</v>
      </c>
      <c r="F899" t="s">
        <v>2297</v>
      </c>
      <c r="G899" t="s">
        <v>4758</v>
      </c>
      <c r="H899" t="s">
        <v>3821</v>
      </c>
      <c r="I899" t="s">
        <v>4760</v>
      </c>
      <c r="J899">
        <v>2608</v>
      </c>
      <c r="K899" s="34" t="s">
        <v>9634</v>
      </c>
      <c r="M899" s="29" t="str">
        <f t="shared" ref="M899:M962" si="70">IF(C899=AH899,"YES","NO")</f>
        <v>YES</v>
      </c>
      <c r="N899" s="9" t="str">
        <f t="shared" ref="N899:N962" si="71">IF(H899=V899,"YES","NO")</f>
        <v>YES</v>
      </c>
      <c r="O899" s="9">
        <f t="shared" ref="O899:O962" si="72">(B899*(5280*5280))/AA899</f>
        <v>0.99839586412096393</v>
      </c>
      <c r="P899" s="9" t="str">
        <f t="shared" si="69"/>
        <v>YES</v>
      </c>
      <c r="Q899" s="9" t="s">
        <v>4658</v>
      </c>
      <c r="R899" s="30" t="s">
        <v>4658</v>
      </c>
      <c r="T899" t="s">
        <v>7881</v>
      </c>
      <c r="U899">
        <v>778</v>
      </c>
      <c r="V899" t="s">
        <v>3821</v>
      </c>
      <c r="W899">
        <v>1</v>
      </c>
      <c r="X899">
        <v>21</v>
      </c>
      <c r="Y899">
        <v>6</v>
      </c>
      <c r="Z899">
        <v>1</v>
      </c>
      <c r="AA899">
        <v>120730865.59</v>
      </c>
      <c r="AB899">
        <v>61921.903167999997</v>
      </c>
      <c r="AC899">
        <v>760612.52362700005</v>
      </c>
      <c r="AD899">
        <v>804991.76522399997</v>
      </c>
      <c r="AE899" t="s">
        <v>7882</v>
      </c>
      <c r="AF899" t="s">
        <v>3820</v>
      </c>
      <c r="AG899" t="s">
        <v>4723</v>
      </c>
      <c r="AH899" t="str">
        <f t="shared" ref="AH899:AH962" si="73">CONCATENATE(AG899,U899)</f>
        <v>04013778</v>
      </c>
      <c r="AJ899" t="s">
        <v>4723</v>
      </c>
      <c r="AK899" t="s">
        <v>9634</v>
      </c>
      <c r="AL899" t="s">
        <v>7882</v>
      </c>
    </row>
    <row r="900" spans="1:38" x14ac:dyDescent="0.25">
      <c r="A900">
        <v>258068</v>
      </c>
      <c r="B900">
        <v>0.39246300000000001</v>
      </c>
      <c r="C900" t="s">
        <v>1396</v>
      </c>
      <c r="D900" t="s">
        <v>4723</v>
      </c>
      <c r="E900" t="s">
        <v>4756</v>
      </c>
      <c r="F900" t="s">
        <v>1367</v>
      </c>
      <c r="G900" t="s">
        <v>1368</v>
      </c>
      <c r="H900" t="s">
        <v>1397</v>
      </c>
      <c r="I900" t="s">
        <v>4760</v>
      </c>
      <c r="J900">
        <v>1365</v>
      </c>
      <c r="K900" s="34" t="s">
        <v>9635</v>
      </c>
      <c r="M900" s="29" t="str">
        <f t="shared" si="70"/>
        <v>YES</v>
      </c>
      <c r="N900" s="9" t="str">
        <f t="shared" si="71"/>
        <v>YES</v>
      </c>
      <c r="O900" s="9">
        <f t="shared" si="72"/>
        <v>1.0307075355120674</v>
      </c>
      <c r="P900" s="9" t="str">
        <f t="shared" ref="P900:P963" si="74">IF(O900&gt;0.970001,IF(O900&lt;1.02999,"YES","NO"),"NO")</f>
        <v>NO</v>
      </c>
      <c r="Q900" s="9" t="s">
        <v>4658</v>
      </c>
      <c r="R900" s="30" t="s">
        <v>4658</v>
      </c>
      <c r="T900" t="s">
        <v>7883</v>
      </c>
      <c r="U900">
        <v>779</v>
      </c>
      <c r="V900" t="s">
        <v>1397</v>
      </c>
      <c r="W900">
        <v>2</v>
      </c>
      <c r="X900">
        <v>8</v>
      </c>
      <c r="Y900">
        <v>5</v>
      </c>
      <c r="Z900">
        <v>2</v>
      </c>
      <c r="AA900">
        <v>10615271.6675</v>
      </c>
      <c r="AB900">
        <v>13407.8109893</v>
      </c>
      <c r="AC900">
        <v>709671.02135099994</v>
      </c>
      <c r="AD900">
        <v>946057.82934599998</v>
      </c>
      <c r="AE900" t="s">
        <v>7884</v>
      </c>
      <c r="AF900" t="s">
        <v>1396</v>
      </c>
      <c r="AG900" t="s">
        <v>4723</v>
      </c>
      <c r="AH900" t="str">
        <f t="shared" si="73"/>
        <v>04013779</v>
      </c>
      <c r="AJ900" t="s">
        <v>4723</v>
      </c>
      <c r="AK900" t="s">
        <v>9635</v>
      </c>
      <c r="AL900" t="s">
        <v>7884</v>
      </c>
    </row>
    <row r="901" spans="1:38" x14ac:dyDescent="0.25">
      <c r="A901">
        <v>1247339</v>
      </c>
      <c r="B901">
        <v>173.65765099999999</v>
      </c>
      <c r="C901" t="s">
        <v>3634</v>
      </c>
      <c r="D901" t="s">
        <v>4723</v>
      </c>
      <c r="E901" t="s">
        <v>4756</v>
      </c>
      <c r="F901" t="s">
        <v>4758</v>
      </c>
      <c r="G901" t="s">
        <v>4758</v>
      </c>
      <c r="H901" t="s">
        <v>3635</v>
      </c>
      <c r="I901" t="s">
        <v>4760</v>
      </c>
      <c r="J901">
        <v>266</v>
      </c>
      <c r="K901" s="34" t="s">
        <v>9636</v>
      </c>
      <c r="M901" s="29" t="str">
        <f t="shared" si="70"/>
        <v>YES</v>
      </c>
      <c r="N901" s="9" t="str">
        <f t="shared" si="71"/>
        <v>YES</v>
      </c>
      <c r="O901" s="9">
        <f t="shared" si="72"/>
        <v>1.0046270872900616</v>
      </c>
      <c r="P901" s="9" t="str">
        <f t="shared" si="74"/>
        <v>YES</v>
      </c>
      <c r="Q901" s="9" t="s">
        <v>4658</v>
      </c>
      <c r="R901" s="30" t="s">
        <v>4658</v>
      </c>
      <c r="T901" t="s">
        <v>7589</v>
      </c>
      <c r="U901">
        <v>78</v>
      </c>
      <c r="V901" t="s">
        <v>3635</v>
      </c>
      <c r="W901">
        <v>5</v>
      </c>
      <c r="X901">
        <v>25</v>
      </c>
      <c r="Y901">
        <v>7</v>
      </c>
      <c r="Z901">
        <v>5</v>
      </c>
      <c r="AA901">
        <v>4818999526.1800003</v>
      </c>
      <c r="AB901">
        <v>440316.40440499998</v>
      </c>
      <c r="AC901">
        <v>557860.90215400001</v>
      </c>
      <c r="AD901">
        <v>795563.70329099998</v>
      </c>
      <c r="AE901" t="s">
        <v>7590</v>
      </c>
      <c r="AF901" t="s">
        <v>3634</v>
      </c>
      <c r="AG901" t="s">
        <v>4723</v>
      </c>
      <c r="AH901" t="str">
        <f t="shared" si="73"/>
        <v>0401378</v>
      </c>
      <c r="AJ901" t="s">
        <v>4723</v>
      </c>
      <c r="AK901" t="s">
        <v>9636</v>
      </c>
      <c r="AL901" t="s">
        <v>7590</v>
      </c>
    </row>
    <row r="902" spans="1:38" x14ac:dyDescent="0.25">
      <c r="A902">
        <v>96162</v>
      </c>
      <c r="B902">
        <v>0.60439500000000002</v>
      </c>
      <c r="C902" t="s">
        <v>2431</v>
      </c>
      <c r="D902" t="s">
        <v>4723</v>
      </c>
      <c r="E902" t="s">
        <v>4756</v>
      </c>
      <c r="F902" t="s">
        <v>1367</v>
      </c>
      <c r="G902" t="s">
        <v>2419</v>
      </c>
      <c r="H902" t="s">
        <v>2432</v>
      </c>
      <c r="I902" t="s">
        <v>4760</v>
      </c>
      <c r="J902">
        <v>2461</v>
      </c>
      <c r="K902" s="34" t="s">
        <v>9637</v>
      </c>
      <c r="M902" s="29" t="str">
        <f t="shared" si="70"/>
        <v>YES</v>
      </c>
      <c r="N902" s="9" t="str">
        <f t="shared" si="71"/>
        <v>YES</v>
      </c>
      <c r="O902" s="9">
        <f t="shared" si="72"/>
        <v>0.99404245439006644</v>
      </c>
      <c r="P902" s="9" t="str">
        <f t="shared" si="74"/>
        <v>YES</v>
      </c>
      <c r="Q902" s="9" t="s">
        <v>4658</v>
      </c>
      <c r="R902" s="30" t="s">
        <v>4658</v>
      </c>
      <c r="T902" t="s">
        <v>7885</v>
      </c>
      <c r="U902">
        <v>780</v>
      </c>
      <c r="V902" t="s">
        <v>2432</v>
      </c>
      <c r="W902">
        <v>4</v>
      </c>
      <c r="X902">
        <v>9</v>
      </c>
      <c r="Y902">
        <v>2</v>
      </c>
      <c r="Z902">
        <v>4</v>
      </c>
      <c r="AA902">
        <v>16950549.238200001</v>
      </c>
      <c r="AB902">
        <v>17349.595992499999</v>
      </c>
      <c r="AC902">
        <v>584555.92643899994</v>
      </c>
      <c r="AD902">
        <v>949715.29265600001</v>
      </c>
      <c r="AE902" t="s">
        <v>7886</v>
      </c>
      <c r="AF902" t="s">
        <v>2431</v>
      </c>
      <c r="AG902" t="s">
        <v>4723</v>
      </c>
      <c r="AH902" t="str">
        <f t="shared" si="73"/>
        <v>04013780</v>
      </c>
      <c r="AJ902" t="s">
        <v>4723</v>
      </c>
      <c r="AK902" t="s">
        <v>9637</v>
      </c>
      <c r="AL902" t="s">
        <v>7886</v>
      </c>
    </row>
    <row r="903" spans="1:38" x14ac:dyDescent="0.25">
      <c r="A903">
        <v>1062293</v>
      </c>
      <c r="B903">
        <v>0.78686</v>
      </c>
      <c r="C903" t="s">
        <v>6944</v>
      </c>
      <c r="D903" t="s">
        <v>4723</v>
      </c>
      <c r="E903" t="s">
        <v>4756</v>
      </c>
      <c r="F903" t="s">
        <v>1367</v>
      </c>
      <c r="G903" t="s">
        <v>4758</v>
      </c>
      <c r="H903" t="s">
        <v>6945</v>
      </c>
      <c r="I903" t="s">
        <v>4760</v>
      </c>
      <c r="J903">
        <v>2394</v>
      </c>
      <c r="K903" s="34" t="s">
        <v>9638</v>
      </c>
      <c r="M903" s="29" t="str">
        <f t="shared" si="70"/>
        <v>YES</v>
      </c>
      <c r="N903" s="9" t="str">
        <f t="shared" si="71"/>
        <v>YES</v>
      </c>
      <c r="O903" s="9">
        <f t="shared" si="72"/>
        <v>0.99760566874624113</v>
      </c>
      <c r="P903" s="9" t="str">
        <f t="shared" si="74"/>
        <v>YES</v>
      </c>
      <c r="Q903" s="9" t="s">
        <v>4658</v>
      </c>
      <c r="R903" s="30" t="s">
        <v>4658</v>
      </c>
      <c r="T903" t="s">
        <v>7887</v>
      </c>
      <c r="U903">
        <v>781</v>
      </c>
      <c r="V903" t="s">
        <v>6945</v>
      </c>
      <c r="W903">
        <v>2</v>
      </c>
      <c r="X903">
        <v>8</v>
      </c>
      <c r="Y903">
        <v>5</v>
      </c>
      <c r="Z903">
        <v>2</v>
      </c>
      <c r="AA903">
        <v>21989046.8862</v>
      </c>
      <c r="AB903">
        <v>26393.093979500001</v>
      </c>
      <c r="AC903">
        <v>695338.18274199998</v>
      </c>
      <c r="AD903">
        <v>906077.94413399999</v>
      </c>
      <c r="AE903" t="s">
        <v>7888</v>
      </c>
      <c r="AF903" t="s">
        <v>6944</v>
      </c>
      <c r="AG903" t="s">
        <v>4723</v>
      </c>
      <c r="AH903" t="str">
        <f t="shared" si="73"/>
        <v>04013781</v>
      </c>
      <c r="AJ903" t="s">
        <v>4723</v>
      </c>
      <c r="AK903" t="s">
        <v>9638</v>
      </c>
      <c r="AL903" t="s">
        <v>7888</v>
      </c>
    </row>
    <row r="904" spans="1:38" x14ac:dyDescent="0.25">
      <c r="A904">
        <v>282501</v>
      </c>
      <c r="B904">
        <v>0.242896</v>
      </c>
      <c r="C904" t="s">
        <v>3444</v>
      </c>
      <c r="D904" t="s">
        <v>4723</v>
      </c>
      <c r="E904" t="s">
        <v>4756</v>
      </c>
      <c r="F904" t="s">
        <v>1367</v>
      </c>
      <c r="G904" t="s">
        <v>1463</v>
      </c>
      <c r="H904" t="s">
        <v>3445</v>
      </c>
      <c r="I904" t="s">
        <v>4760</v>
      </c>
      <c r="J904">
        <v>2585</v>
      </c>
      <c r="K904" s="34" t="s">
        <v>9639</v>
      </c>
      <c r="M904" s="29" t="str">
        <f t="shared" si="70"/>
        <v>YES</v>
      </c>
      <c r="N904" s="9" t="str">
        <f t="shared" si="71"/>
        <v>YES</v>
      </c>
      <c r="O904" s="9">
        <f t="shared" si="72"/>
        <v>1.001979617920989</v>
      </c>
      <c r="P904" s="9" t="str">
        <f t="shared" si="74"/>
        <v>YES</v>
      </c>
      <c r="Q904" s="9" t="s">
        <v>4658</v>
      </c>
      <c r="R904" s="30" t="s">
        <v>4658</v>
      </c>
      <c r="T904" t="s">
        <v>7889</v>
      </c>
      <c r="U904">
        <v>782</v>
      </c>
      <c r="V904" t="s">
        <v>3445</v>
      </c>
      <c r="W904">
        <v>5</v>
      </c>
      <c r="X904">
        <v>13</v>
      </c>
      <c r="Y904">
        <v>4</v>
      </c>
      <c r="Z904">
        <v>5</v>
      </c>
      <c r="AA904">
        <v>6758173.24553</v>
      </c>
      <c r="AB904">
        <v>10685.486251</v>
      </c>
      <c r="AC904">
        <v>603320.59129000001</v>
      </c>
      <c r="AD904">
        <v>908934.44376699999</v>
      </c>
      <c r="AE904" t="s">
        <v>7890</v>
      </c>
      <c r="AF904" t="s">
        <v>3444</v>
      </c>
      <c r="AG904" t="s">
        <v>4723</v>
      </c>
      <c r="AH904" t="str">
        <f t="shared" si="73"/>
        <v>04013782</v>
      </c>
      <c r="AJ904" t="s">
        <v>4723</v>
      </c>
      <c r="AK904" t="s">
        <v>9639</v>
      </c>
      <c r="AL904" t="s">
        <v>7890</v>
      </c>
    </row>
    <row r="905" spans="1:38" x14ac:dyDescent="0.25">
      <c r="A905">
        <v>153426</v>
      </c>
      <c r="B905">
        <v>1881.1228699999999</v>
      </c>
      <c r="C905" t="s">
        <v>1432</v>
      </c>
      <c r="D905" t="s">
        <v>4723</v>
      </c>
      <c r="E905" t="s">
        <v>4756</v>
      </c>
      <c r="F905" t="s">
        <v>4758</v>
      </c>
      <c r="G905" t="s">
        <v>4758</v>
      </c>
      <c r="H905" t="s">
        <v>1433</v>
      </c>
      <c r="I905" t="s">
        <v>4760</v>
      </c>
      <c r="J905">
        <v>426</v>
      </c>
      <c r="K905" s="34" t="s">
        <v>9640</v>
      </c>
      <c r="M905" s="29" t="str">
        <f t="shared" si="70"/>
        <v>YES</v>
      </c>
      <c r="N905" s="9" t="str">
        <f t="shared" si="71"/>
        <v>YES</v>
      </c>
      <c r="O905" s="9">
        <f t="shared" si="72"/>
        <v>1.0032031782458957</v>
      </c>
      <c r="P905" s="9" t="str">
        <f t="shared" si="74"/>
        <v>YES</v>
      </c>
      <c r="Q905" s="9" t="s">
        <v>4658</v>
      </c>
      <c r="R905" s="30" t="s">
        <v>4658</v>
      </c>
      <c r="T905" t="s">
        <v>7891</v>
      </c>
      <c r="U905">
        <v>783</v>
      </c>
      <c r="V905" t="s">
        <v>1433</v>
      </c>
      <c r="W905">
        <v>5</v>
      </c>
      <c r="X905">
        <v>25</v>
      </c>
      <c r="Y905">
        <v>7</v>
      </c>
      <c r="Z905">
        <v>5</v>
      </c>
      <c r="AA905">
        <v>52275248879</v>
      </c>
      <c r="AB905">
        <v>1067306.69823</v>
      </c>
      <c r="AC905">
        <v>412943.06381100003</v>
      </c>
      <c r="AD905">
        <v>637690.92846600001</v>
      </c>
      <c r="AE905" t="s">
        <v>7892</v>
      </c>
      <c r="AF905" t="s">
        <v>1432</v>
      </c>
      <c r="AG905" t="s">
        <v>4723</v>
      </c>
      <c r="AH905" t="str">
        <f t="shared" si="73"/>
        <v>04013783</v>
      </c>
      <c r="AJ905" t="s">
        <v>4723</v>
      </c>
      <c r="AK905" t="s">
        <v>9640</v>
      </c>
      <c r="AL905" t="s">
        <v>7892</v>
      </c>
    </row>
    <row r="906" spans="1:38" x14ac:dyDescent="0.25">
      <c r="A906">
        <v>83189</v>
      </c>
      <c r="B906">
        <v>0.39068599999999998</v>
      </c>
      <c r="C906" t="s">
        <v>1400</v>
      </c>
      <c r="D906" t="s">
        <v>4723</v>
      </c>
      <c r="E906" t="s">
        <v>4756</v>
      </c>
      <c r="F906" t="s">
        <v>1367</v>
      </c>
      <c r="G906" t="s">
        <v>1368</v>
      </c>
      <c r="H906" t="s">
        <v>1401</v>
      </c>
      <c r="I906" t="s">
        <v>4760</v>
      </c>
      <c r="J906">
        <v>3307</v>
      </c>
      <c r="K906" s="34" t="s">
        <v>9641</v>
      </c>
      <c r="M906" s="29" t="str">
        <f t="shared" si="70"/>
        <v>YES</v>
      </c>
      <c r="N906" s="9" t="str">
        <f t="shared" si="71"/>
        <v>YES</v>
      </c>
      <c r="O906" s="9">
        <f t="shared" si="72"/>
        <v>1.0005594794529828</v>
      </c>
      <c r="P906" s="9" t="str">
        <f t="shared" si="74"/>
        <v>YES</v>
      </c>
      <c r="Q906" s="9" t="s">
        <v>4658</v>
      </c>
      <c r="R906" s="30" t="s">
        <v>4658</v>
      </c>
      <c r="T906" t="s">
        <v>7893</v>
      </c>
      <c r="U906">
        <v>784</v>
      </c>
      <c r="V906" t="s">
        <v>1401</v>
      </c>
      <c r="W906">
        <v>2</v>
      </c>
      <c r="X906">
        <v>8</v>
      </c>
      <c r="Y906">
        <v>5</v>
      </c>
      <c r="Z906">
        <v>2</v>
      </c>
      <c r="AA906">
        <v>10885610.3071</v>
      </c>
      <c r="AB906">
        <v>16303.6191103</v>
      </c>
      <c r="AC906">
        <v>712677.06539300003</v>
      </c>
      <c r="AD906">
        <v>950636.30707900005</v>
      </c>
      <c r="AE906" t="s">
        <v>7894</v>
      </c>
      <c r="AF906" t="s">
        <v>1400</v>
      </c>
      <c r="AG906" t="s">
        <v>4723</v>
      </c>
      <c r="AH906" t="str">
        <f t="shared" si="73"/>
        <v>04013784</v>
      </c>
      <c r="AJ906" t="s">
        <v>4723</v>
      </c>
      <c r="AK906" t="s">
        <v>9641</v>
      </c>
      <c r="AL906" t="s">
        <v>7894</v>
      </c>
    </row>
    <row r="907" spans="1:38" x14ac:dyDescent="0.25">
      <c r="A907">
        <v>1247378</v>
      </c>
      <c r="B907">
        <v>0.479879</v>
      </c>
      <c r="C907" t="s">
        <v>2008</v>
      </c>
      <c r="D907" t="s">
        <v>4723</v>
      </c>
      <c r="E907" t="s">
        <v>4756</v>
      </c>
      <c r="F907" t="s">
        <v>1367</v>
      </c>
      <c r="G907" t="s">
        <v>1463</v>
      </c>
      <c r="H907" t="s">
        <v>2009</v>
      </c>
      <c r="I907" t="s">
        <v>4760</v>
      </c>
      <c r="J907">
        <v>4262</v>
      </c>
      <c r="K907" s="34" t="s">
        <v>9642</v>
      </c>
      <c r="M907" s="29" t="str">
        <f t="shared" si="70"/>
        <v>YES</v>
      </c>
      <c r="N907" s="9" t="str">
        <f t="shared" si="71"/>
        <v>YES</v>
      </c>
      <c r="O907" s="9">
        <f t="shared" si="72"/>
        <v>0.98998918632524657</v>
      </c>
      <c r="P907" s="9" t="str">
        <f t="shared" si="74"/>
        <v>YES</v>
      </c>
      <c r="Q907" s="9" t="s">
        <v>4658</v>
      </c>
      <c r="R907" s="30" t="s">
        <v>4658</v>
      </c>
      <c r="T907" t="s">
        <v>7895</v>
      </c>
      <c r="U907">
        <v>785</v>
      </c>
      <c r="V907" t="s">
        <v>2009</v>
      </c>
      <c r="W907">
        <v>5</v>
      </c>
      <c r="X907">
        <v>14</v>
      </c>
      <c r="Y907">
        <v>4</v>
      </c>
      <c r="Z907">
        <v>5</v>
      </c>
      <c r="AA907">
        <v>13513540.247099999</v>
      </c>
      <c r="AB907">
        <v>15785.235334499999</v>
      </c>
      <c r="AC907">
        <v>631082.23529800004</v>
      </c>
      <c r="AD907">
        <v>916964.11360299995</v>
      </c>
      <c r="AE907" t="s">
        <v>7896</v>
      </c>
      <c r="AF907" t="s">
        <v>2008</v>
      </c>
      <c r="AG907" t="s">
        <v>4723</v>
      </c>
      <c r="AH907" t="str">
        <f t="shared" si="73"/>
        <v>04013785</v>
      </c>
      <c r="AJ907" t="s">
        <v>4723</v>
      </c>
      <c r="AK907" t="s">
        <v>9642</v>
      </c>
      <c r="AL907" t="s">
        <v>7896</v>
      </c>
    </row>
    <row r="908" spans="1:38" x14ac:dyDescent="0.25">
      <c r="A908">
        <v>195926</v>
      </c>
      <c r="B908">
        <v>0.75753300000000001</v>
      </c>
      <c r="C908" t="s">
        <v>2527</v>
      </c>
      <c r="D908" t="s">
        <v>4723</v>
      </c>
      <c r="E908" t="s">
        <v>4756</v>
      </c>
      <c r="F908" t="s">
        <v>4758</v>
      </c>
      <c r="G908" t="s">
        <v>4758</v>
      </c>
      <c r="H908" t="s">
        <v>2528</v>
      </c>
      <c r="I908" t="s">
        <v>4760</v>
      </c>
      <c r="J908">
        <v>1153</v>
      </c>
      <c r="K908" s="34" t="s">
        <v>9643</v>
      </c>
      <c r="M908" s="29" t="str">
        <f t="shared" si="70"/>
        <v>YES</v>
      </c>
      <c r="N908" s="9" t="str">
        <f t="shared" si="71"/>
        <v>YES</v>
      </c>
      <c r="O908" s="9">
        <f t="shared" si="72"/>
        <v>1.0065487634434431</v>
      </c>
      <c r="P908" s="9" t="str">
        <f t="shared" si="74"/>
        <v>YES</v>
      </c>
      <c r="Q908" s="9" t="s">
        <v>4658</v>
      </c>
      <c r="R908" s="30" t="s">
        <v>4658</v>
      </c>
      <c r="T908" t="s">
        <v>7897</v>
      </c>
      <c r="U908">
        <v>786</v>
      </c>
      <c r="V908" t="s">
        <v>2528</v>
      </c>
      <c r="W908">
        <v>4</v>
      </c>
      <c r="X908">
        <v>4</v>
      </c>
      <c r="Y908">
        <v>2</v>
      </c>
      <c r="Z908">
        <v>4</v>
      </c>
      <c r="AA908">
        <v>20981405.724399999</v>
      </c>
      <c r="AB908">
        <v>25155.9330735</v>
      </c>
      <c r="AC908">
        <v>574161.22645299998</v>
      </c>
      <c r="AD908">
        <v>965664.30981400004</v>
      </c>
      <c r="AE908" t="s">
        <v>7898</v>
      </c>
      <c r="AF908" t="s">
        <v>2527</v>
      </c>
      <c r="AG908" t="s">
        <v>4723</v>
      </c>
      <c r="AH908" t="str">
        <f t="shared" si="73"/>
        <v>04013786</v>
      </c>
      <c r="AJ908" t="s">
        <v>4723</v>
      </c>
      <c r="AK908" t="s">
        <v>9643</v>
      </c>
      <c r="AL908" t="s">
        <v>7898</v>
      </c>
    </row>
    <row r="909" spans="1:38" x14ac:dyDescent="0.25">
      <c r="A909">
        <v>1054286</v>
      </c>
      <c r="B909">
        <v>0.50318799999999997</v>
      </c>
      <c r="C909" t="s">
        <v>1493</v>
      </c>
      <c r="D909" t="s">
        <v>4723</v>
      </c>
      <c r="E909" t="s">
        <v>4756</v>
      </c>
      <c r="F909" t="s">
        <v>1367</v>
      </c>
      <c r="G909" t="s">
        <v>1463</v>
      </c>
      <c r="H909" t="s">
        <v>1494</v>
      </c>
      <c r="I909" t="s">
        <v>4760</v>
      </c>
      <c r="J909">
        <v>1907</v>
      </c>
      <c r="K909" s="34" t="s">
        <v>9644</v>
      </c>
      <c r="M909" s="29" t="str">
        <f t="shared" si="70"/>
        <v>YES</v>
      </c>
      <c r="N909" s="9" t="str">
        <f t="shared" si="71"/>
        <v>YES</v>
      </c>
      <c r="O909" s="9">
        <f t="shared" si="72"/>
        <v>1.0017807720131153</v>
      </c>
      <c r="P909" s="9" t="str">
        <f t="shared" si="74"/>
        <v>YES</v>
      </c>
      <c r="Q909" s="9" t="s">
        <v>4658</v>
      </c>
      <c r="R909" s="30" t="s">
        <v>4658</v>
      </c>
      <c r="T909" t="s">
        <v>7899</v>
      </c>
      <c r="U909">
        <v>787</v>
      </c>
      <c r="V909" t="s">
        <v>1494</v>
      </c>
      <c r="W909">
        <v>3</v>
      </c>
      <c r="X909">
        <v>7</v>
      </c>
      <c r="Y909">
        <v>3</v>
      </c>
      <c r="Z909">
        <v>3</v>
      </c>
      <c r="AA909">
        <v>14003139.9395</v>
      </c>
      <c r="AB909">
        <v>15877.482677399999</v>
      </c>
      <c r="AC909">
        <v>680048.83569600002</v>
      </c>
      <c r="AD909">
        <v>952718.65336400003</v>
      </c>
      <c r="AE909" t="s">
        <v>7900</v>
      </c>
      <c r="AF909" t="s">
        <v>1493</v>
      </c>
      <c r="AG909" t="s">
        <v>4723</v>
      </c>
      <c r="AH909" t="str">
        <f t="shared" si="73"/>
        <v>04013787</v>
      </c>
      <c r="AJ909" t="s">
        <v>4723</v>
      </c>
      <c r="AK909" t="s">
        <v>9644</v>
      </c>
      <c r="AL909" t="s">
        <v>7900</v>
      </c>
    </row>
    <row r="910" spans="1:38" x14ac:dyDescent="0.25">
      <c r="A910">
        <v>1219841</v>
      </c>
      <c r="B910">
        <v>0.89989399999999997</v>
      </c>
      <c r="C910" t="s">
        <v>1479</v>
      </c>
      <c r="D910" t="s">
        <v>4723</v>
      </c>
      <c r="E910" t="s">
        <v>4756</v>
      </c>
      <c r="F910" t="s">
        <v>1367</v>
      </c>
      <c r="G910" t="s">
        <v>4758</v>
      </c>
      <c r="H910" t="s">
        <v>1480</v>
      </c>
      <c r="I910" t="s">
        <v>4760</v>
      </c>
      <c r="J910">
        <v>1519</v>
      </c>
      <c r="K910" s="34" t="s">
        <v>9645</v>
      </c>
      <c r="M910" s="29" t="str">
        <f t="shared" si="70"/>
        <v>YES</v>
      </c>
      <c r="N910" s="9" t="str">
        <f t="shared" si="71"/>
        <v>YES</v>
      </c>
      <c r="O910" s="9">
        <f t="shared" si="72"/>
        <v>0.98900300728625679</v>
      </c>
      <c r="P910" s="9" t="str">
        <f t="shared" si="74"/>
        <v>YES</v>
      </c>
      <c r="Q910" s="9" t="s">
        <v>4658</v>
      </c>
      <c r="R910" s="30" t="s">
        <v>4658</v>
      </c>
      <c r="T910" t="s">
        <v>7901</v>
      </c>
      <c r="U910">
        <v>788</v>
      </c>
      <c r="V910" t="s">
        <v>1480</v>
      </c>
      <c r="W910">
        <v>3</v>
      </c>
      <c r="X910">
        <v>11</v>
      </c>
      <c r="Y910">
        <v>3</v>
      </c>
      <c r="Z910">
        <v>3</v>
      </c>
      <c r="AA910">
        <v>25366560.773600001</v>
      </c>
      <c r="AB910">
        <v>29104.983721100001</v>
      </c>
      <c r="AC910">
        <v>680147.78163800004</v>
      </c>
      <c r="AD910">
        <v>937032.34576900001</v>
      </c>
      <c r="AE910" t="s">
        <v>7902</v>
      </c>
      <c r="AF910" t="s">
        <v>1479</v>
      </c>
      <c r="AG910" t="s">
        <v>4723</v>
      </c>
      <c r="AH910" t="str">
        <f t="shared" si="73"/>
        <v>04013788</v>
      </c>
      <c r="AJ910" t="s">
        <v>4723</v>
      </c>
      <c r="AK910" t="s">
        <v>9645</v>
      </c>
      <c r="AL910" t="s">
        <v>7902</v>
      </c>
    </row>
    <row r="911" spans="1:38" x14ac:dyDescent="0.25">
      <c r="A911">
        <v>1219705</v>
      </c>
      <c r="B911">
        <v>0.33428799999999997</v>
      </c>
      <c r="C911" t="s">
        <v>6391</v>
      </c>
      <c r="D911" t="s">
        <v>4723</v>
      </c>
      <c r="E911" t="s">
        <v>4756</v>
      </c>
      <c r="F911" t="s">
        <v>1367</v>
      </c>
      <c r="G911" t="s">
        <v>1463</v>
      </c>
      <c r="H911" t="s">
        <v>6392</v>
      </c>
      <c r="I911" t="s">
        <v>4760</v>
      </c>
      <c r="J911">
        <v>1930</v>
      </c>
      <c r="K911" s="34" t="s">
        <v>9646</v>
      </c>
      <c r="M911" s="29" t="str">
        <f t="shared" si="70"/>
        <v>YES</v>
      </c>
      <c r="N911" s="9" t="str">
        <f t="shared" si="71"/>
        <v>YES</v>
      </c>
      <c r="O911" s="9">
        <f t="shared" si="72"/>
        <v>1.0044038029156357</v>
      </c>
      <c r="P911" s="9" t="str">
        <f t="shared" si="74"/>
        <v>YES</v>
      </c>
      <c r="Q911" s="9" t="s">
        <v>4658</v>
      </c>
      <c r="R911" s="30" t="s">
        <v>4658</v>
      </c>
      <c r="T911" t="s">
        <v>7903</v>
      </c>
      <c r="U911">
        <v>789</v>
      </c>
      <c r="V911" t="s">
        <v>6392</v>
      </c>
      <c r="W911">
        <v>3</v>
      </c>
      <c r="X911">
        <v>6</v>
      </c>
      <c r="Y911">
        <v>3</v>
      </c>
      <c r="Z911">
        <v>3</v>
      </c>
      <c r="AA911">
        <v>9278553.6575499997</v>
      </c>
      <c r="AB911">
        <v>14252.7847456</v>
      </c>
      <c r="AC911">
        <v>643413.58435300004</v>
      </c>
      <c r="AD911">
        <v>963135.357387</v>
      </c>
      <c r="AE911" t="s">
        <v>7904</v>
      </c>
      <c r="AF911" t="s">
        <v>6391</v>
      </c>
      <c r="AG911" t="s">
        <v>4723</v>
      </c>
      <c r="AH911" t="str">
        <f t="shared" si="73"/>
        <v>04013789</v>
      </c>
      <c r="AJ911" t="s">
        <v>4723</v>
      </c>
      <c r="AK911" t="s">
        <v>9646</v>
      </c>
      <c r="AL911" t="s">
        <v>7904</v>
      </c>
    </row>
    <row r="912" spans="1:38" x14ac:dyDescent="0.25">
      <c r="A912">
        <v>1197185</v>
      </c>
      <c r="B912">
        <v>0.45095299999999999</v>
      </c>
      <c r="C912" t="s">
        <v>3705</v>
      </c>
      <c r="D912" t="s">
        <v>4723</v>
      </c>
      <c r="E912" t="s">
        <v>4756</v>
      </c>
      <c r="F912" t="s">
        <v>1367</v>
      </c>
      <c r="G912" t="s">
        <v>2610</v>
      </c>
      <c r="H912" t="s">
        <v>3706</v>
      </c>
      <c r="I912" t="s">
        <v>4760</v>
      </c>
      <c r="J912">
        <v>1179</v>
      </c>
      <c r="K912" s="34" t="s">
        <v>9647</v>
      </c>
      <c r="M912" s="29" t="str">
        <f t="shared" si="70"/>
        <v>YES</v>
      </c>
      <c r="N912" s="9" t="str">
        <f t="shared" si="71"/>
        <v>YES</v>
      </c>
      <c r="O912" s="9">
        <f t="shared" si="72"/>
        <v>0.99103144347910188</v>
      </c>
      <c r="P912" s="9" t="str">
        <f t="shared" si="74"/>
        <v>YES</v>
      </c>
      <c r="Q912" s="9" t="s">
        <v>4658</v>
      </c>
      <c r="R912" s="30" t="s">
        <v>4658</v>
      </c>
      <c r="T912" t="s">
        <v>7591</v>
      </c>
      <c r="U912">
        <v>79</v>
      </c>
      <c r="V912" t="s">
        <v>3706</v>
      </c>
      <c r="W912">
        <v>2</v>
      </c>
      <c r="X912">
        <v>19</v>
      </c>
      <c r="Y912">
        <v>6</v>
      </c>
      <c r="Z912">
        <v>2</v>
      </c>
      <c r="AA912">
        <v>12685619.8135</v>
      </c>
      <c r="AB912">
        <v>16866.534502999999</v>
      </c>
      <c r="AC912">
        <v>780148.74523400003</v>
      </c>
      <c r="AD912">
        <v>873387.27038</v>
      </c>
      <c r="AE912" t="s">
        <v>7592</v>
      </c>
      <c r="AF912" t="s">
        <v>3705</v>
      </c>
      <c r="AG912" t="s">
        <v>4723</v>
      </c>
      <c r="AH912" t="str">
        <f t="shared" si="73"/>
        <v>0401379</v>
      </c>
      <c r="AJ912" t="s">
        <v>4723</v>
      </c>
      <c r="AK912" t="s">
        <v>9647</v>
      </c>
      <c r="AL912" t="s">
        <v>7592</v>
      </c>
    </row>
    <row r="913" spans="1:38" x14ac:dyDescent="0.25">
      <c r="A913">
        <v>347245</v>
      </c>
      <c r="B913">
        <v>0.371832</v>
      </c>
      <c r="C913" t="s">
        <v>2460</v>
      </c>
      <c r="D913" t="s">
        <v>4723</v>
      </c>
      <c r="E913" t="s">
        <v>4756</v>
      </c>
      <c r="F913" t="s">
        <v>1367</v>
      </c>
      <c r="G913" t="s">
        <v>2419</v>
      </c>
      <c r="H913" t="s">
        <v>2461</v>
      </c>
      <c r="I913" t="s">
        <v>4760</v>
      </c>
      <c r="J913">
        <v>982</v>
      </c>
      <c r="K913" s="34" t="s">
        <v>9648</v>
      </c>
      <c r="M913" s="29" t="str">
        <f t="shared" si="70"/>
        <v>YES</v>
      </c>
      <c r="N913" s="9" t="str">
        <f t="shared" si="71"/>
        <v>YES</v>
      </c>
      <c r="O913" s="9">
        <f t="shared" si="72"/>
        <v>1.0044136292675865</v>
      </c>
      <c r="P913" s="9" t="str">
        <f t="shared" si="74"/>
        <v>YES</v>
      </c>
      <c r="Q913" s="9" t="s">
        <v>4658</v>
      </c>
      <c r="R913" s="30" t="s">
        <v>4658</v>
      </c>
      <c r="T913" t="s">
        <v>7905</v>
      </c>
      <c r="U913">
        <v>790</v>
      </c>
      <c r="V913" t="s">
        <v>2461</v>
      </c>
      <c r="W913">
        <v>4</v>
      </c>
      <c r="X913">
        <v>9</v>
      </c>
      <c r="Y913">
        <v>2</v>
      </c>
      <c r="Z913">
        <v>4</v>
      </c>
      <c r="AA913">
        <v>10320530.2345</v>
      </c>
      <c r="AB913">
        <v>13731.218051899999</v>
      </c>
      <c r="AC913">
        <v>591118.97120599996</v>
      </c>
      <c r="AD913">
        <v>955743.84758199996</v>
      </c>
      <c r="AE913" t="s">
        <v>7906</v>
      </c>
      <c r="AF913" t="s">
        <v>2460</v>
      </c>
      <c r="AG913" t="s">
        <v>4723</v>
      </c>
      <c r="AH913" t="str">
        <f t="shared" si="73"/>
        <v>04013790</v>
      </c>
      <c r="AJ913" t="s">
        <v>4723</v>
      </c>
      <c r="AK913" t="s">
        <v>9648</v>
      </c>
      <c r="AL913" t="s">
        <v>7906</v>
      </c>
    </row>
    <row r="914" spans="1:38" x14ac:dyDescent="0.25">
      <c r="A914">
        <v>1062581</v>
      </c>
      <c r="B914">
        <v>0.46135399999999999</v>
      </c>
      <c r="C914" t="s">
        <v>6343</v>
      </c>
      <c r="D914" t="s">
        <v>4723</v>
      </c>
      <c r="E914" t="s">
        <v>4756</v>
      </c>
      <c r="F914" t="s">
        <v>1367</v>
      </c>
      <c r="G914" t="s">
        <v>1463</v>
      </c>
      <c r="H914" t="s">
        <v>6344</v>
      </c>
      <c r="I914" t="s">
        <v>4760</v>
      </c>
      <c r="J914">
        <v>3290</v>
      </c>
      <c r="K914" s="34" t="s">
        <v>9649</v>
      </c>
      <c r="M914" s="29" t="str">
        <f t="shared" si="70"/>
        <v>YES</v>
      </c>
      <c r="N914" s="9" t="str">
        <f t="shared" si="71"/>
        <v>YES</v>
      </c>
      <c r="O914" s="9">
        <f t="shared" si="72"/>
        <v>0.99244074309724262</v>
      </c>
      <c r="P914" s="9" t="str">
        <f t="shared" si="74"/>
        <v>YES</v>
      </c>
      <c r="Q914" s="9" t="s">
        <v>4658</v>
      </c>
      <c r="R914" s="30" t="s">
        <v>4658</v>
      </c>
      <c r="T914" t="s">
        <v>7907</v>
      </c>
      <c r="U914">
        <v>791</v>
      </c>
      <c r="V914" t="s">
        <v>6344</v>
      </c>
      <c r="W914">
        <v>3</v>
      </c>
      <c r="X914">
        <v>10</v>
      </c>
      <c r="Y914">
        <v>3</v>
      </c>
      <c r="Z914">
        <v>3</v>
      </c>
      <c r="AA914">
        <v>12959777.642200001</v>
      </c>
      <c r="AB914">
        <v>15794.0157277</v>
      </c>
      <c r="AC914">
        <v>641560.57927600003</v>
      </c>
      <c r="AD914">
        <v>945859.35984199995</v>
      </c>
      <c r="AE914" t="s">
        <v>7908</v>
      </c>
      <c r="AF914" t="s">
        <v>6343</v>
      </c>
      <c r="AG914" t="s">
        <v>4723</v>
      </c>
      <c r="AH914" t="str">
        <f t="shared" si="73"/>
        <v>04013791</v>
      </c>
      <c r="AJ914" t="s">
        <v>4723</v>
      </c>
      <c r="AK914" t="s">
        <v>9649</v>
      </c>
      <c r="AL914" t="s">
        <v>7908</v>
      </c>
    </row>
    <row r="915" spans="1:38" x14ac:dyDescent="0.25">
      <c r="A915">
        <v>1196713</v>
      </c>
      <c r="B915">
        <v>0.995749</v>
      </c>
      <c r="C915" t="s">
        <v>2317</v>
      </c>
      <c r="D915" t="s">
        <v>4723</v>
      </c>
      <c r="E915" t="s">
        <v>4756</v>
      </c>
      <c r="F915" t="s">
        <v>2297</v>
      </c>
      <c r="G915" t="s">
        <v>4758</v>
      </c>
      <c r="H915" t="s">
        <v>2318</v>
      </c>
      <c r="I915" t="s">
        <v>4760</v>
      </c>
      <c r="J915">
        <v>2373</v>
      </c>
      <c r="K915" s="34" t="s">
        <v>9650</v>
      </c>
      <c r="M915" s="29" t="str">
        <f t="shared" si="70"/>
        <v>NO</v>
      </c>
      <c r="N915" s="9" t="str">
        <f t="shared" si="71"/>
        <v>NO</v>
      </c>
      <c r="O915" s="9">
        <f t="shared" si="72"/>
        <v>1.0083178637845953</v>
      </c>
      <c r="P915" s="9" t="str">
        <f t="shared" si="74"/>
        <v>YES</v>
      </c>
      <c r="Q915" s="9" t="s">
        <v>4658</v>
      </c>
      <c r="R915" s="30" t="s">
        <v>4658</v>
      </c>
      <c r="T915" t="s">
        <v>7909</v>
      </c>
      <c r="U915">
        <v>792</v>
      </c>
      <c r="V915" t="s">
        <v>7910</v>
      </c>
      <c r="W915">
        <v>1</v>
      </c>
      <c r="X915">
        <v>21</v>
      </c>
      <c r="Y915">
        <v>6</v>
      </c>
      <c r="Z915">
        <v>1</v>
      </c>
      <c r="AA915">
        <v>27530890.7227</v>
      </c>
      <c r="AB915">
        <v>22435.944785399999</v>
      </c>
      <c r="AC915">
        <v>715188.49411500001</v>
      </c>
      <c r="AD915">
        <v>809544.04798200005</v>
      </c>
      <c r="AE915" t="s">
        <v>7911</v>
      </c>
      <c r="AF915" t="s">
        <v>7130</v>
      </c>
      <c r="AG915" t="s">
        <v>4723</v>
      </c>
      <c r="AH915" t="str">
        <f t="shared" si="73"/>
        <v>04013792</v>
      </c>
      <c r="AJ915" t="s">
        <v>4723</v>
      </c>
      <c r="AK915" t="s">
        <v>9650</v>
      </c>
      <c r="AL915" t="s">
        <v>7911</v>
      </c>
    </row>
    <row r="916" spans="1:38" x14ac:dyDescent="0.25">
      <c r="A916">
        <v>249403</v>
      </c>
      <c r="B916">
        <v>0.50408500000000001</v>
      </c>
      <c r="C916" t="s">
        <v>2984</v>
      </c>
      <c r="D916" t="s">
        <v>4723</v>
      </c>
      <c r="E916" t="s">
        <v>4756</v>
      </c>
      <c r="F916" t="s">
        <v>1367</v>
      </c>
      <c r="G916" t="s">
        <v>1463</v>
      </c>
      <c r="H916" t="s">
        <v>2985</v>
      </c>
      <c r="I916" t="s">
        <v>4760</v>
      </c>
      <c r="J916">
        <v>2774</v>
      </c>
      <c r="K916" s="34" t="s">
        <v>9651</v>
      </c>
      <c r="M916" s="29" t="str">
        <f t="shared" si="70"/>
        <v>YES</v>
      </c>
      <c r="N916" s="9" t="str">
        <f t="shared" si="71"/>
        <v>YES</v>
      </c>
      <c r="O916" s="9">
        <f t="shared" si="72"/>
        <v>1.0004230196365158</v>
      </c>
      <c r="P916" s="9" t="str">
        <f t="shared" si="74"/>
        <v>YES</v>
      </c>
      <c r="Q916" s="9" t="s">
        <v>4658</v>
      </c>
      <c r="R916" s="30" t="s">
        <v>4658</v>
      </c>
      <c r="T916" t="s">
        <v>7912</v>
      </c>
      <c r="U916">
        <v>793</v>
      </c>
      <c r="V916" t="s">
        <v>2985</v>
      </c>
      <c r="W916">
        <v>3</v>
      </c>
      <c r="X916">
        <v>11</v>
      </c>
      <c r="Y916">
        <v>3</v>
      </c>
      <c r="Z916">
        <v>3</v>
      </c>
      <c r="AA916">
        <v>14047141.047499999</v>
      </c>
      <c r="AB916">
        <v>15922.733984</v>
      </c>
      <c r="AC916">
        <v>666657.32241999998</v>
      </c>
      <c r="AD916">
        <v>944704.59521099995</v>
      </c>
      <c r="AE916" t="s">
        <v>7913</v>
      </c>
      <c r="AF916" t="s">
        <v>2984</v>
      </c>
      <c r="AG916" t="s">
        <v>4723</v>
      </c>
      <c r="AH916" t="str">
        <f t="shared" si="73"/>
        <v>04013793</v>
      </c>
      <c r="AJ916" t="s">
        <v>4723</v>
      </c>
      <c r="AK916" t="s">
        <v>9651</v>
      </c>
      <c r="AL916" t="s">
        <v>7913</v>
      </c>
    </row>
    <row r="917" spans="1:38" x14ac:dyDescent="0.25">
      <c r="A917">
        <v>1213122</v>
      </c>
      <c r="B917">
        <v>0.42266999999999999</v>
      </c>
      <c r="C917" t="s">
        <v>2970</v>
      </c>
      <c r="D917" t="s">
        <v>4723</v>
      </c>
      <c r="E917" t="s">
        <v>4756</v>
      </c>
      <c r="F917" t="s">
        <v>1367</v>
      </c>
      <c r="G917" t="s">
        <v>1463</v>
      </c>
      <c r="H917" t="s">
        <v>2971</v>
      </c>
      <c r="I917" t="s">
        <v>4760</v>
      </c>
      <c r="J917">
        <v>1560</v>
      </c>
      <c r="K917" s="34" t="s">
        <v>9652</v>
      </c>
      <c r="M917" s="29" t="str">
        <f t="shared" si="70"/>
        <v>YES</v>
      </c>
      <c r="N917" s="9" t="str">
        <f t="shared" si="71"/>
        <v>YES</v>
      </c>
      <c r="O917" s="9">
        <f t="shared" si="72"/>
        <v>1.006084418021522</v>
      </c>
      <c r="P917" s="9" t="str">
        <f t="shared" si="74"/>
        <v>YES</v>
      </c>
      <c r="Q917" s="9" t="s">
        <v>4658</v>
      </c>
      <c r="R917" s="30" t="s">
        <v>4658</v>
      </c>
      <c r="T917" t="s">
        <v>7914</v>
      </c>
      <c r="U917">
        <v>794</v>
      </c>
      <c r="V917" t="s">
        <v>2971</v>
      </c>
      <c r="W917">
        <v>3</v>
      </c>
      <c r="X917">
        <v>6</v>
      </c>
      <c r="Y917">
        <v>3</v>
      </c>
      <c r="Z917">
        <v>3</v>
      </c>
      <c r="AA917">
        <v>11712102.0035</v>
      </c>
      <c r="AB917">
        <v>17093.350901900001</v>
      </c>
      <c r="AC917">
        <v>660497.96855400002</v>
      </c>
      <c r="AD917">
        <v>951251.37329400005</v>
      </c>
      <c r="AE917" t="s">
        <v>7915</v>
      </c>
      <c r="AF917" t="s">
        <v>2970</v>
      </c>
      <c r="AG917" t="s">
        <v>4723</v>
      </c>
      <c r="AH917" t="str">
        <f t="shared" si="73"/>
        <v>04013794</v>
      </c>
      <c r="AJ917" t="s">
        <v>4723</v>
      </c>
      <c r="AK917" t="s">
        <v>9652</v>
      </c>
      <c r="AL917" t="s">
        <v>7915</v>
      </c>
    </row>
    <row r="918" spans="1:38" x14ac:dyDescent="0.25">
      <c r="A918">
        <v>1212990</v>
      </c>
      <c r="B918">
        <v>1.4812700000000001</v>
      </c>
      <c r="C918" t="s">
        <v>3616</v>
      </c>
      <c r="D918" t="s">
        <v>4723</v>
      </c>
      <c r="E918" t="s">
        <v>4756</v>
      </c>
      <c r="F918" t="s">
        <v>1367</v>
      </c>
      <c r="G918" t="s">
        <v>1463</v>
      </c>
      <c r="H918" t="s">
        <v>3617</v>
      </c>
      <c r="I918" t="s">
        <v>4760</v>
      </c>
      <c r="J918">
        <v>4487</v>
      </c>
      <c r="K918" s="34" t="s">
        <v>9653</v>
      </c>
      <c r="M918" s="29" t="str">
        <f t="shared" si="70"/>
        <v>YES</v>
      </c>
      <c r="N918" s="9" t="str">
        <f t="shared" si="71"/>
        <v>YES</v>
      </c>
      <c r="O918" s="9">
        <f t="shared" si="72"/>
        <v>1.0095950088071091</v>
      </c>
      <c r="P918" s="9" t="str">
        <f t="shared" si="74"/>
        <v>YES</v>
      </c>
      <c r="Q918" s="9" t="s">
        <v>4658</v>
      </c>
      <c r="R918" s="30" t="s">
        <v>4658</v>
      </c>
      <c r="T918" t="s">
        <v>7916</v>
      </c>
      <c r="U918">
        <v>795</v>
      </c>
      <c r="V918" t="s">
        <v>3617</v>
      </c>
      <c r="W918">
        <v>5</v>
      </c>
      <c r="X918">
        <v>14</v>
      </c>
      <c r="Y918">
        <v>4</v>
      </c>
      <c r="Z918">
        <v>5</v>
      </c>
      <c r="AA918">
        <v>40902973.180100001</v>
      </c>
      <c r="AB918">
        <v>26302.821971900001</v>
      </c>
      <c r="AC918">
        <v>625705.05025500001</v>
      </c>
      <c r="AD918">
        <v>895699.86635699996</v>
      </c>
      <c r="AE918" t="s">
        <v>7917</v>
      </c>
      <c r="AF918" t="s">
        <v>3616</v>
      </c>
      <c r="AG918" t="s">
        <v>4723</v>
      </c>
      <c r="AH918" t="str">
        <f t="shared" si="73"/>
        <v>04013795</v>
      </c>
      <c r="AJ918" t="s">
        <v>4723</v>
      </c>
      <c r="AK918" t="s">
        <v>9653</v>
      </c>
      <c r="AL918" t="s">
        <v>7917</v>
      </c>
    </row>
    <row r="919" spans="1:38" x14ac:dyDescent="0.25">
      <c r="A919">
        <v>190500</v>
      </c>
      <c r="B919">
        <v>0.80518100000000004</v>
      </c>
      <c r="C919" t="s">
        <v>2072</v>
      </c>
      <c r="D919" t="s">
        <v>4723</v>
      </c>
      <c r="E919" t="s">
        <v>4756</v>
      </c>
      <c r="F919" t="s">
        <v>1367</v>
      </c>
      <c r="G919" t="s">
        <v>1463</v>
      </c>
      <c r="H919" t="s">
        <v>2073</v>
      </c>
      <c r="I919" t="s">
        <v>4760</v>
      </c>
      <c r="J919">
        <v>4691</v>
      </c>
      <c r="K919" s="34" t="s">
        <v>9654</v>
      </c>
      <c r="M919" s="29" t="str">
        <f t="shared" si="70"/>
        <v>YES</v>
      </c>
      <c r="N919" s="9" t="str">
        <f t="shared" si="71"/>
        <v>YES</v>
      </c>
      <c r="O919" s="9">
        <f t="shared" si="72"/>
        <v>1.0006637107240293</v>
      </c>
      <c r="P919" s="9" t="str">
        <f t="shared" si="74"/>
        <v>YES</v>
      </c>
      <c r="Q919" s="9" t="s">
        <v>4658</v>
      </c>
      <c r="R919" s="30" t="s">
        <v>4658</v>
      </c>
      <c r="T919" t="s">
        <v>7918</v>
      </c>
      <c r="U919">
        <v>796</v>
      </c>
      <c r="V919" t="s">
        <v>2073</v>
      </c>
      <c r="W919">
        <v>4</v>
      </c>
      <c r="X919">
        <v>10</v>
      </c>
      <c r="Y919">
        <v>2</v>
      </c>
      <c r="Z919">
        <v>4</v>
      </c>
      <c r="AA919">
        <v>22432269.452599999</v>
      </c>
      <c r="AB919">
        <v>21264.7177639</v>
      </c>
      <c r="AC919">
        <v>630835.25881899998</v>
      </c>
      <c r="AD919">
        <v>944148.11714800005</v>
      </c>
      <c r="AE919" t="s">
        <v>7919</v>
      </c>
      <c r="AF919" t="s">
        <v>2072</v>
      </c>
      <c r="AG919" t="s">
        <v>4723</v>
      </c>
      <c r="AH919" t="str">
        <f t="shared" si="73"/>
        <v>04013796</v>
      </c>
      <c r="AJ919" t="s">
        <v>4723</v>
      </c>
      <c r="AK919" t="s">
        <v>9654</v>
      </c>
      <c r="AL919" t="s">
        <v>7919</v>
      </c>
    </row>
    <row r="920" spans="1:38" x14ac:dyDescent="0.25">
      <c r="A920">
        <v>1184285</v>
      </c>
      <c r="B920">
        <v>0.74638199999999999</v>
      </c>
      <c r="C920" t="s">
        <v>3878</v>
      </c>
      <c r="D920" t="s">
        <v>4723</v>
      </c>
      <c r="E920" t="s">
        <v>4756</v>
      </c>
      <c r="F920" t="s">
        <v>1367</v>
      </c>
      <c r="G920" t="s">
        <v>1463</v>
      </c>
      <c r="H920" t="s">
        <v>3879</v>
      </c>
      <c r="I920" t="s">
        <v>4760</v>
      </c>
      <c r="J920">
        <v>5050</v>
      </c>
      <c r="K920" s="34" t="s">
        <v>9655</v>
      </c>
      <c r="M920" s="29" t="str">
        <f t="shared" si="70"/>
        <v>YES</v>
      </c>
      <c r="N920" s="9" t="str">
        <f t="shared" si="71"/>
        <v>YES</v>
      </c>
      <c r="O920" s="9">
        <f t="shared" si="72"/>
        <v>0.99647882679940003</v>
      </c>
      <c r="P920" s="9" t="str">
        <f t="shared" si="74"/>
        <v>YES</v>
      </c>
      <c r="Q920" s="9" t="s">
        <v>4658</v>
      </c>
      <c r="R920" s="30" t="s">
        <v>4658</v>
      </c>
      <c r="T920" t="s">
        <v>7920</v>
      </c>
      <c r="U920">
        <v>797</v>
      </c>
      <c r="V920" t="s">
        <v>3879</v>
      </c>
      <c r="W920">
        <v>5</v>
      </c>
      <c r="X920">
        <v>16</v>
      </c>
      <c r="Y920">
        <v>4</v>
      </c>
      <c r="Z920">
        <v>5</v>
      </c>
      <c r="AA920">
        <v>20881463.1974</v>
      </c>
      <c r="AB920">
        <v>21341.7897748</v>
      </c>
      <c r="AC920">
        <v>661433.98357399995</v>
      </c>
      <c r="AD920">
        <v>868973.39329000004</v>
      </c>
      <c r="AE920" t="s">
        <v>7921</v>
      </c>
      <c r="AF920" t="s">
        <v>3878</v>
      </c>
      <c r="AG920" t="s">
        <v>4723</v>
      </c>
      <c r="AH920" t="str">
        <f t="shared" si="73"/>
        <v>04013797</v>
      </c>
      <c r="AJ920" t="s">
        <v>4723</v>
      </c>
      <c r="AK920" t="s">
        <v>9655</v>
      </c>
      <c r="AL920" t="s">
        <v>7921</v>
      </c>
    </row>
    <row r="921" spans="1:38" x14ac:dyDescent="0.25">
      <c r="A921">
        <v>215579</v>
      </c>
      <c r="B921">
        <v>0.49717600000000001</v>
      </c>
      <c r="C921" t="s">
        <v>1471</v>
      </c>
      <c r="D921" t="s">
        <v>4723</v>
      </c>
      <c r="E921" t="s">
        <v>4756</v>
      </c>
      <c r="F921" t="s">
        <v>1367</v>
      </c>
      <c r="G921" t="s">
        <v>1463</v>
      </c>
      <c r="H921" t="s">
        <v>1472</v>
      </c>
      <c r="I921" t="s">
        <v>4760</v>
      </c>
      <c r="J921">
        <v>2162</v>
      </c>
      <c r="K921" s="34" t="s">
        <v>9656</v>
      </c>
      <c r="M921" s="29" t="str">
        <f t="shared" si="70"/>
        <v>YES</v>
      </c>
      <c r="N921" s="9" t="str">
        <f t="shared" si="71"/>
        <v>YES</v>
      </c>
      <c r="O921" s="9">
        <f t="shared" si="72"/>
        <v>0.9991166938457603</v>
      </c>
      <c r="P921" s="9" t="str">
        <f t="shared" si="74"/>
        <v>YES</v>
      </c>
      <c r="Q921" s="9" t="s">
        <v>4658</v>
      </c>
      <c r="R921" s="30" t="s">
        <v>4658</v>
      </c>
      <c r="T921" t="s">
        <v>7922</v>
      </c>
      <c r="U921">
        <v>798</v>
      </c>
      <c r="V921" t="s">
        <v>1472</v>
      </c>
      <c r="W921">
        <v>3</v>
      </c>
      <c r="X921">
        <v>7</v>
      </c>
      <c r="Y921">
        <v>3</v>
      </c>
      <c r="Z921">
        <v>3</v>
      </c>
      <c r="AA921">
        <v>13872725.262</v>
      </c>
      <c r="AB921">
        <v>15772.0834956</v>
      </c>
      <c r="AC921">
        <v>667872.253853</v>
      </c>
      <c r="AD921">
        <v>967215.99212199997</v>
      </c>
      <c r="AE921" t="s">
        <v>7923</v>
      </c>
      <c r="AF921" t="s">
        <v>1471</v>
      </c>
      <c r="AG921" t="s">
        <v>4723</v>
      </c>
      <c r="AH921" t="str">
        <f t="shared" si="73"/>
        <v>04013798</v>
      </c>
      <c r="AJ921" t="s">
        <v>4723</v>
      </c>
      <c r="AK921" t="s">
        <v>9656</v>
      </c>
      <c r="AL921" t="s">
        <v>7923</v>
      </c>
    </row>
    <row r="922" spans="1:38" x14ac:dyDescent="0.25">
      <c r="A922">
        <v>1219621</v>
      </c>
      <c r="B922">
        <v>0.50277799999999995</v>
      </c>
      <c r="C922" t="s">
        <v>3725</v>
      </c>
      <c r="D922" t="s">
        <v>4723</v>
      </c>
      <c r="E922" t="s">
        <v>4756</v>
      </c>
      <c r="F922" t="s">
        <v>1367</v>
      </c>
      <c r="G922" t="s">
        <v>4758</v>
      </c>
      <c r="H922" t="s">
        <v>3726</v>
      </c>
      <c r="I922" t="s">
        <v>4760</v>
      </c>
      <c r="J922">
        <v>2944</v>
      </c>
      <c r="K922" s="34" t="s">
        <v>9657</v>
      </c>
      <c r="M922" s="29" t="str">
        <f t="shared" si="70"/>
        <v>YES</v>
      </c>
      <c r="N922" s="9" t="str">
        <f t="shared" si="71"/>
        <v>YES</v>
      </c>
      <c r="O922" s="9">
        <f t="shared" si="72"/>
        <v>0.97976550063363699</v>
      </c>
      <c r="P922" s="9" t="str">
        <f t="shared" si="74"/>
        <v>YES</v>
      </c>
      <c r="Q922" s="9" t="s">
        <v>4658</v>
      </c>
      <c r="R922" s="30" t="s">
        <v>4658</v>
      </c>
      <c r="T922" t="s">
        <v>7924</v>
      </c>
      <c r="U922">
        <v>799</v>
      </c>
      <c r="V922" t="s">
        <v>3726</v>
      </c>
      <c r="W922">
        <v>2</v>
      </c>
      <c r="X922">
        <v>19</v>
      </c>
      <c r="Y922">
        <v>6</v>
      </c>
      <c r="Z922">
        <v>2</v>
      </c>
      <c r="AA922">
        <v>14306123.4409</v>
      </c>
      <c r="AB922">
        <v>15990.976710000001</v>
      </c>
      <c r="AC922">
        <v>789293.13534000004</v>
      </c>
      <c r="AD922">
        <v>877392.76982499997</v>
      </c>
      <c r="AE922" t="s">
        <v>7925</v>
      </c>
      <c r="AF922" t="s">
        <v>3725</v>
      </c>
      <c r="AG922" t="s">
        <v>4723</v>
      </c>
      <c r="AH922" t="str">
        <f t="shared" si="73"/>
        <v>04013799</v>
      </c>
      <c r="AJ922" t="s">
        <v>4723</v>
      </c>
      <c r="AK922" t="s">
        <v>9657</v>
      </c>
      <c r="AL922" t="s">
        <v>7925</v>
      </c>
    </row>
    <row r="923" spans="1:38" x14ac:dyDescent="0.25">
      <c r="A923">
        <v>347441</v>
      </c>
      <c r="B923">
        <v>0.69836500000000001</v>
      </c>
      <c r="C923" t="s">
        <v>3014</v>
      </c>
      <c r="D923" t="s">
        <v>4723</v>
      </c>
      <c r="E923" t="s">
        <v>4756</v>
      </c>
      <c r="F923" t="s">
        <v>1367</v>
      </c>
      <c r="G923" t="s">
        <v>1463</v>
      </c>
      <c r="H923" t="s">
        <v>3015</v>
      </c>
      <c r="I923" t="s">
        <v>4760</v>
      </c>
      <c r="J923">
        <v>2920</v>
      </c>
      <c r="K923" s="34" t="s">
        <v>9658</v>
      </c>
      <c r="M923" s="29" t="str">
        <f t="shared" si="70"/>
        <v>YES</v>
      </c>
      <c r="N923" s="9" t="str">
        <f t="shared" si="71"/>
        <v>YES</v>
      </c>
      <c r="O923" s="9">
        <f t="shared" si="72"/>
        <v>0.99985961380194144</v>
      </c>
      <c r="P923" s="9" t="str">
        <f t="shared" si="74"/>
        <v>YES</v>
      </c>
      <c r="Q923" s="9" t="s">
        <v>4658</v>
      </c>
      <c r="R923" s="30" t="s">
        <v>4658</v>
      </c>
      <c r="T923" t="s">
        <v>7463</v>
      </c>
      <c r="U923">
        <v>8</v>
      </c>
      <c r="V923" t="s">
        <v>3015</v>
      </c>
      <c r="W923">
        <v>3</v>
      </c>
      <c r="X923">
        <v>7</v>
      </c>
      <c r="Y923">
        <v>3</v>
      </c>
      <c r="Z923">
        <v>3</v>
      </c>
      <c r="AA923">
        <v>19472032.420600001</v>
      </c>
      <c r="AB923">
        <v>20007.167466300001</v>
      </c>
      <c r="AC923">
        <v>663214.02017699997</v>
      </c>
      <c r="AD923">
        <v>958409.36536900001</v>
      </c>
      <c r="AE923" t="s">
        <v>7464</v>
      </c>
      <c r="AF923" t="s">
        <v>3014</v>
      </c>
      <c r="AG923" t="s">
        <v>4723</v>
      </c>
      <c r="AH923" t="str">
        <f t="shared" si="73"/>
        <v>040138</v>
      </c>
      <c r="AJ923" t="s">
        <v>4723</v>
      </c>
      <c r="AK923" t="s">
        <v>9658</v>
      </c>
      <c r="AL923" t="s">
        <v>7464</v>
      </c>
    </row>
    <row r="924" spans="1:38" x14ac:dyDescent="0.25">
      <c r="A924">
        <v>1213426</v>
      </c>
      <c r="B924">
        <v>0.26570500000000002</v>
      </c>
      <c r="C924" t="s">
        <v>2739</v>
      </c>
      <c r="D924" t="s">
        <v>4723</v>
      </c>
      <c r="E924" t="s">
        <v>4756</v>
      </c>
      <c r="F924" t="s">
        <v>1367</v>
      </c>
      <c r="G924" t="s">
        <v>1463</v>
      </c>
      <c r="H924" t="s">
        <v>2740</v>
      </c>
      <c r="I924" t="s">
        <v>4760</v>
      </c>
      <c r="J924">
        <v>2818</v>
      </c>
      <c r="K924" s="34" t="s">
        <v>9659</v>
      </c>
      <c r="M924" s="29" t="str">
        <f t="shared" si="70"/>
        <v>YES</v>
      </c>
      <c r="N924" s="9" t="str">
        <f t="shared" si="71"/>
        <v>YES</v>
      </c>
      <c r="O924" s="9">
        <f t="shared" si="72"/>
        <v>0.98579870903070921</v>
      </c>
      <c r="P924" s="9" t="str">
        <f t="shared" si="74"/>
        <v>YES</v>
      </c>
      <c r="Q924" s="9" t="s">
        <v>4658</v>
      </c>
      <c r="R924" s="30" t="s">
        <v>4658</v>
      </c>
      <c r="T924" t="s">
        <v>4603</v>
      </c>
      <c r="U924">
        <v>80</v>
      </c>
      <c r="V924" t="s">
        <v>2740</v>
      </c>
      <c r="W924">
        <v>5</v>
      </c>
      <c r="X924">
        <v>15</v>
      </c>
      <c r="Y924">
        <v>4</v>
      </c>
      <c r="Z924">
        <v>5</v>
      </c>
      <c r="AA924">
        <v>7514140.7714799996</v>
      </c>
      <c r="AB924">
        <v>10882.2056089</v>
      </c>
      <c r="AC924">
        <v>661481.20745800005</v>
      </c>
      <c r="AD924">
        <v>900959.59327099996</v>
      </c>
      <c r="AE924" t="s">
        <v>7593</v>
      </c>
      <c r="AF924" t="s">
        <v>2739</v>
      </c>
      <c r="AG924" t="s">
        <v>4723</v>
      </c>
      <c r="AH924" t="str">
        <f t="shared" si="73"/>
        <v>0401380</v>
      </c>
      <c r="AJ924" t="s">
        <v>4723</v>
      </c>
      <c r="AK924" t="s">
        <v>9659</v>
      </c>
      <c r="AL924" t="s">
        <v>7593</v>
      </c>
    </row>
    <row r="925" spans="1:38" x14ac:dyDescent="0.25">
      <c r="A925">
        <v>223155</v>
      </c>
      <c r="B925">
        <v>0.41506900000000002</v>
      </c>
      <c r="C925" t="s">
        <v>1485</v>
      </c>
      <c r="D925" t="s">
        <v>4723</v>
      </c>
      <c r="E925" t="s">
        <v>4756</v>
      </c>
      <c r="F925" t="s">
        <v>1367</v>
      </c>
      <c r="G925" t="s">
        <v>1463</v>
      </c>
      <c r="H925" t="s">
        <v>1486</v>
      </c>
      <c r="I925" t="s">
        <v>4760</v>
      </c>
      <c r="J925">
        <v>4014</v>
      </c>
      <c r="K925" s="34" t="s">
        <v>9660</v>
      </c>
      <c r="M925" s="29" t="str">
        <f t="shared" si="70"/>
        <v>YES</v>
      </c>
      <c r="N925" s="9" t="str">
        <f t="shared" si="71"/>
        <v>YES</v>
      </c>
      <c r="O925" s="9">
        <f t="shared" si="72"/>
        <v>1.0004950351459292</v>
      </c>
      <c r="P925" s="9" t="str">
        <f t="shared" si="74"/>
        <v>YES</v>
      </c>
      <c r="Q925" s="9" t="s">
        <v>4658</v>
      </c>
      <c r="R925" s="30" t="s">
        <v>4658</v>
      </c>
      <c r="T925" t="s">
        <v>7926</v>
      </c>
      <c r="U925">
        <v>800</v>
      </c>
      <c r="V925" t="s">
        <v>1486</v>
      </c>
      <c r="W925">
        <v>3</v>
      </c>
      <c r="X925">
        <v>11</v>
      </c>
      <c r="Y925">
        <v>3</v>
      </c>
      <c r="Z925">
        <v>3</v>
      </c>
      <c r="AA925">
        <v>11565734.1647</v>
      </c>
      <c r="AB925">
        <v>15023.594847</v>
      </c>
      <c r="AC925">
        <v>677903.66797499999</v>
      </c>
      <c r="AD925">
        <v>948707.30634699995</v>
      </c>
      <c r="AE925" t="s">
        <v>7927</v>
      </c>
      <c r="AF925" t="s">
        <v>1485</v>
      </c>
      <c r="AG925" t="s">
        <v>4723</v>
      </c>
      <c r="AH925" t="str">
        <f t="shared" si="73"/>
        <v>04013800</v>
      </c>
      <c r="AJ925" t="s">
        <v>4723</v>
      </c>
      <c r="AK925" t="s">
        <v>9660</v>
      </c>
      <c r="AL925" t="s">
        <v>7927</v>
      </c>
    </row>
    <row r="926" spans="1:38" x14ac:dyDescent="0.25">
      <c r="A926">
        <v>1219765</v>
      </c>
      <c r="B926">
        <v>0.66416200000000003</v>
      </c>
      <c r="C926" t="s">
        <v>1430</v>
      </c>
      <c r="D926" t="s">
        <v>4723</v>
      </c>
      <c r="E926" t="s">
        <v>4756</v>
      </c>
      <c r="F926" t="s">
        <v>1367</v>
      </c>
      <c r="G926" t="s">
        <v>1368</v>
      </c>
      <c r="H926" t="s">
        <v>1431</v>
      </c>
      <c r="I926" t="s">
        <v>4760</v>
      </c>
      <c r="J926">
        <v>2208</v>
      </c>
      <c r="K926" s="34" t="s">
        <v>9661</v>
      </c>
      <c r="M926" s="29" t="str">
        <f t="shared" si="70"/>
        <v>YES</v>
      </c>
      <c r="N926" s="9" t="str">
        <f t="shared" si="71"/>
        <v>YES</v>
      </c>
      <c r="O926" s="9">
        <f t="shared" si="72"/>
        <v>1.035992865576145</v>
      </c>
      <c r="P926" s="9" t="str">
        <f t="shared" si="74"/>
        <v>NO</v>
      </c>
      <c r="Q926" s="9" t="s">
        <v>4658</v>
      </c>
      <c r="R926" s="30" t="s">
        <v>4658</v>
      </c>
      <c r="T926" t="s">
        <v>7928</v>
      </c>
      <c r="U926">
        <v>801</v>
      </c>
      <c r="V926" t="s">
        <v>1431</v>
      </c>
      <c r="W926">
        <v>2</v>
      </c>
      <c r="X926">
        <v>8</v>
      </c>
      <c r="Y926">
        <v>5</v>
      </c>
      <c r="Z926">
        <v>2</v>
      </c>
      <c r="AA926">
        <v>17872491.709199999</v>
      </c>
      <c r="AB926">
        <v>21036.931277200001</v>
      </c>
      <c r="AC926">
        <v>722540.367356</v>
      </c>
      <c r="AD926">
        <v>943559.48858500004</v>
      </c>
      <c r="AE926" t="s">
        <v>7929</v>
      </c>
      <c r="AF926" t="s">
        <v>1430</v>
      </c>
      <c r="AG926" t="s">
        <v>4723</v>
      </c>
      <c r="AH926" t="str">
        <f t="shared" si="73"/>
        <v>04013801</v>
      </c>
      <c r="AJ926" t="s">
        <v>4723</v>
      </c>
      <c r="AK926" t="s">
        <v>9661</v>
      </c>
      <c r="AL926" t="s">
        <v>7929</v>
      </c>
    </row>
    <row r="927" spans="1:38" x14ac:dyDescent="0.25">
      <c r="A927">
        <v>1247679</v>
      </c>
      <c r="B927">
        <v>0.49535099999999999</v>
      </c>
      <c r="C927" t="s">
        <v>2799</v>
      </c>
      <c r="D927" t="s">
        <v>4723</v>
      </c>
      <c r="E927" t="s">
        <v>4756</v>
      </c>
      <c r="F927" t="s">
        <v>1367</v>
      </c>
      <c r="G927" t="s">
        <v>1463</v>
      </c>
      <c r="H927" t="s">
        <v>2800</v>
      </c>
      <c r="I927" t="s">
        <v>4760</v>
      </c>
      <c r="J927">
        <v>7235</v>
      </c>
      <c r="K927" s="34" t="s">
        <v>9662</v>
      </c>
      <c r="M927" s="29" t="str">
        <f t="shared" si="70"/>
        <v>YES</v>
      </c>
      <c r="N927" s="9" t="str">
        <f t="shared" si="71"/>
        <v>YES</v>
      </c>
      <c r="O927" s="9">
        <f t="shared" si="72"/>
        <v>1.0003932840669105</v>
      </c>
      <c r="P927" s="9" t="str">
        <f t="shared" si="74"/>
        <v>YES</v>
      </c>
      <c r="Q927" s="9" t="s">
        <v>4658</v>
      </c>
      <c r="R927" s="30" t="s">
        <v>4658</v>
      </c>
      <c r="T927" t="s">
        <v>7930</v>
      </c>
      <c r="U927">
        <v>802</v>
      </c>
      <c r="V927" t="s">
        <v>2800</v>
      </c>
      <c r="W927">
        <v>5</v>
      </c>
      <c r="X927">
        <v>14</v>
      </c>
      <c r="Y927">
        <v>4</v>
      </c>
      <c r="Z927">
        <v>5</v>
      </c>
      <c r="AA927">
        <v>13804164.3605</v>
      </c>
      <c r="AB927">
        <v>15218.2944634</v>
      </c>
      <c r="AC927">
        <v>642133.312332</v>
      </c>
      <c r="AD927">
        <v>909423.89267900004</v>
      </c>
      <c r="AE927" t="s">
        <v>7931</v>
      </c>
      <c r="AF927" t="s">
        <v>2799</v>
      </c>
      <c r="AG927" t="s">
        <v>4723</v>
      </c>
      <c r="AH927" t="str">
        <f t="shared" si="73"/>
        <v>04013802</v>
      </c>
      <c r="AJ927" t="s">
        <v>4723</v>
      </c>
      <c r="AK927" t="s">
        <v>9662</v>
      </c>
      <c r="AL927" t="s">
        <v>7931</v>
      </c>
    </row>
    <row r="928" spans="1:38" x14ac:dyDescent="0.25">
      <c r="A928">
        <v>202000</v>
      </c>
      <c r="B928">
        <v>0.50586600000000004</v>
      </c>
      <c r="C928" t="s">
        <v>6353</v>
      </c>
      <c r="D928" t="s">
        <v>4723</v>
      </c>
      <c r="E928" t="s">
        <v>4756</v>
      </c>
      <c r="F928" t="s">
        <v>1367</v>
      </c>
      <c r="G928" t="s">
        <v>1463</v>
      </c>
      <c r="H928" t="s">
        <v>6354</v>
      </c>
      <c r="I928" t="s">
        <v>4760</v>
      </c>
      <c r="J928">
        <v>1403</v>
      </c>
      <c r="K928" s="34" t="s">
        <v>9663</v>
      </c>
      <c r="M928" s="29" t="str">
        <f t="shared" si="70"/>
        <v>YES</v>
      </c>
      <c r="N928" s="9" t="str">
        <f t="shared" si="71"/>
        <v>YES</v>
      </c>
      <c r="O928" s="9">
        <f t="shared" si="72"/>
        <v>0.99617572968889501</v>
      </c>
      <c r="P928" s="9" t="str">
        <f t="shared" si="74"/>
        <v>YES</v>
      </c>
      <c r="Q928" s="9" t="s">
        <v>4658</v>
      </c>
      <c r="R928" s="30" t="s">
        <v>4658</v>
      </c>
      <c r="T928" t="s">
        <v>7932</v>
      </c>
      <c r="U928">
        <v>803</v>
      </c>
      <c r="V928" t="s">
        <v>6354</v>
      </c>
      <c r="W928">
        <v>3</v>
      </c>
      <c r="X928">
        <v>11</v>
      </c>
      <c r="Y928">
        <v>3</v>
      </c>
      <c r="Z928">
        <v>3</v>
      </c>
      <c r="AA928">
        <v>14156874.4089</v>
      </c>
      <c r="AB928">
        <v>15944.8923036</v>
      </c>
      <c r="AC928">
        <v>648138.799933</v>
      </c>
      <c r="AD928">
        <v>931416.21569900005</v>
      </c>
      <c r="AE928" t="s">
        <v>7933</v>
      </c>
      <c r="AF928" t="s">
        <v>6353</v>
      </c>
      <c r="AG928" t="s">
        <v>4723</v>
      </c>
      <c r="AH928" t="str">
        <f t="shared" si="73"/>
        <v>04013803</v>
      </c>
      <c r="AJ928" t="s">
        <v>4723</v>
      </c>
      <c r="AK928" t="s">
        <v>9663</v>
      </c>
      <c r="AL928" t="s">
        <v>7933</v>
      </c>
    </row>
    <row r="929" spans="1:38" x14ac:dyDescent="0.25">
      <c r="A929">
        <v>1196811</v>
      </c>
      <c r="B929">
        <v>0.43914999999999998</v>
      </c>
      <c r="C929" t="s">
        <v>2204</v>
      </c>
      <c r="D929" t="s">
        <v>4723</v>
      </c>
      <c r="E929" t="s">
        <v>4756</v>
      </c>
      <c r="F929" t="s">
        <v>1367</v>
      </c>
      <c r="G929" t="s">
        <v>1463</v>
      </c>
      <c r="H929" t="s">
        <v>2205</v>
      </c>
      <c r="I929" t="s">
        <v>4760</v>
      </c>
      <c r="J929">
        <v>1945</v>
      </c>
      <c r="K929" s="34" t="s">
        <v>9664</v>
      </c>
      <c r="M929" s="29" t="str">
        <f t="shared" si="70"/>
        <v>YES</v>
      </c>
      <c r="N929" s="9" t="str">
        <f t="shared" si="71"/>
        <v>YES</v>
      </c>
      <c r="O929" s="9">
        <f t="shared" si="72"/>
        <v>1.0047102052460797</v>
      </c>
      <c r="P929" s="9" t="str">
        <f t="shared" si="74"/>
        <v>YES</v>
      </c>
      <c r="Q929" s="9" t="s">
        <v>4658</v>
      </c>
      <c r="R929" s="30" t="s">
        <v>4658</v>
      </c>
      <c r="T929" t="s">
        <v>7934</v>
      </c>
      <c r="U929">
        <v>804</v>
      </c>
      <c r="V929" t="s">
        <v>2205</v>
      </c>
      <c r="W929">
        <v>3</v>
      </c>
      <c r="X929">
        <v>11</v>
      </c>
      <c r="Y929">
        <v>3</v>
      </c>
      <c r="Z929">
        <v>3</v>
      </c>
      <c r="AA929">
        <v>12185403.607999999</v>
      </c>
      <c r="AB929">
        <v>15526.380111500001</v>
      </c>
      <c r="AC929">
        <v>657175.520013</v>
      </c>
      <c r="AD929">
        <v>924570.61759799998</v>
      </c>
      <c r="AE929" t="s">
        <v>7935</v>
      </c>
      <c r="AF929" t="s">
        <v>2204</v>
      </c>
      <c r="AG929" t="s">
        <v>4723</v>
      </c>
      <c r="AH929" t="str">
        <f t="shared" si="73"/>
        <v>04013804</v>
      </c>
      <c r="AJ929" t="s">
        <v>4723</v>
      </c>
      <c r="AK929" t="s">
        <v>9664</v>
      </c>
      <c r="AL929" t="s">
        <v>7935</v>
      </c>
    </row>
    <row r="930" spans="1:38" x14ac:dyDescent="0.25">
      <c r="A930">
        <v>230164</v>
      </c>
      <c r="B930">
        <v>2.0052660000000002</v>
      </c>
      <c r="C930" t="s">
        <v>3715</v>
      </c>
      <c r="D930" t="s">
        <v>4723</v>
      </c>
      <c r="E930" t="s">
        <v>4756</v>
      </c>
      <c r="F930" t="s">
        <v>1367</v>
      </c>
      <c r="G930" t="s">
        <v>2610</v>
      </c>
      <c r="H930" t="s">
        <v>3716</v>
      </c>
      <c r="I930" t="s">
        <v>4760</v>
      </c>
      <c r="J930">
        <v>6060</v>
      </c>
      <c r="K930" s="34" t="s">
        <v>9665</v>
      </c>
      <c r="M930" s="29" t="str">
        <f t="shared" si="70"/>
        <v>NO</v>
      </c>
      <c r="N930" s="9" t="str">
        <f t="shared" si="71"/>
        <v>YES</v>
      </c>
      <c r="O930" s="9">
        <f t="shared" si="72"/>
        <v>0.99971700100826666</v>
      </c>
      <c r="P930" s="9" t="str">
        <f t="shared" si="74"/>
        <v>YES</v>
      </c>
      <c r="Q930" s="9" t="s">
        <v>4658</v>
      </c>
      <c r="R930" s="30" t="s">
        <v>4658</v>
      </c>
      <c r="T930" t="s">
        <v>7936</v>
      </c>
      <c r="U930">
        <v>805</v>
      </c>
      <c r="V930" t="s">
        <v>3716</v>
      </c>
      <c r="W930">
        <v>1</v>
      </c>
      <c r="X930">
        <v>22</v>
      </c>
      <c r="Y930">
        <v>6</v>
      </c>
      <c r="Z930">
        <v>1</v>
      </c>
      <c r="AA930">
        <v>55919432.797499999</v>
      </c>
      <c r="AB930">
        <v>31656.916542499999</v>
      </c>
      <c r="AC930">
        <v>793624.62682</v>
      </c>
      <c r="AD930">
        <v>860279.056232</v>
      </c>
      <c r="AE930" t="s">
        <v>7937</v>
      </c>
      <c r="AF930" t="s">
        <v>7131</v>
      </c>
      <c r="AG930" t="s">
        <v>4723</v>
      </c>
      <c r="AH930" t="str">
        <f t="shared" si="73"/>
        <v>04013805</v>
      </c>
      <c r="AJ930" t="s">
        <v>4723</v>
      </c>
      <c r="AK930" t="s">
        <v>9665</v>
      </c>
      <c r="AL930" t="s">
        <v>7937</v>
      </c>
    </row>
    <row r="931" spans="1:38" x14ac:dyDescent="0.25">
      <c r="A931">
        <v>347344</v>
      </c>
      <c r="B931">
        <v>8.2579829999999994</v>
      </c>
      <c r="C931" t="s">
        <v>2156</v>
      </c>
      <c r="D931" t="s">
        <v>4723</v>
      </c>
      <c r="E931" t="s">
        <v>4756</v>
      </c>
      <c r="F931" t="s">
        <v>1367</v>
      </c>
      <c r="G931" t="s">
        <v>4758</v>
      </c>
      <c r="H931" t="s">
        <v>2157</v>
      </c>
      <c r="I931" t="s">
        <v>4760</v>
      </c>
      <c r="J931">
        <v>1302</v>
      </c>
      <c r="K931" s="34" t="s">
        <v>9666</v>
      </c>
      <c r="M931" s="29" t="str">
        <f t="shared" si="70"/>
        <v>YES</v>
      </c>
      <c r="N931" s="9" t="str">
        <f t="shared" si="71"/>
        <v>YES</v>
      </c>
      <c r="O931" s="9">
        <f t="shared" si="72"/>
        <v>1.0064088125625088</v>
      </c>
      <c r="P931" s="9" t="str">
        <f t="shared" si="74"/>
        <v>YES</v>
      </c>
      <c r="Q931" s="9" t="s">
        <v>4658</v>
      </c>
      <c r="R931" s="30" t="s">
        <v>4658</v>
      </c>
      <c r="T931" t="s">
        <v>7938</v>
      </c>
      <c r="U931">
        <v>806</v>
      </c>
      <c r="V931" t="s">
        <v>2157</v>
      </c>
      <c r="W931">
        <v>5</v>
      </c>
      <c r="X931">
        <v>16</v>
      </c>
      <c r="Y931">
        <v>4</v>
      </c>
      <c r="Z931">
        <v>5</v>
      </c>
      <c r="AA931">
        <v>228753316.141</v>
      </c>
      <c r="AB931">
        <v>61108.850720299997</v>
      </c>
      <c r="AC931">
        <v>673052.57588000002</v>
      </c>
      <c r="AD931">
        <v>885127.86778299999</v>
      </c>
      <c r="AE931" t="s">
        <v>7939</v>
      </c>
      <c r="AF931" t="s">
        <v>2156</v>
      </c>
      <c r="AG931" t="s">
        <v>4723</v>
      </c>
      <c r="AH931" t="str">
        <f t="shared" si="73"/>
        <v>04013806</v>
      </c>
      <c r="AJ931" t="s">
        <v>4723</v>
      </c>
      <c r="AK931" t="s">
        <v>9666</v>
      </c>
      <c r="AL931" t="s">
        <v>7939</v>
      </c>
    </row>
    <row r="932" spans="1:38" x14ac:dyDescent="0.25">
      <c r="A932">
        <v>229682</v>
      </c>
      <c r="B932">
        <v>0.72116599999999997</v>
      </c>
      <c r="C932" t="s">
        <v>2509</v>
      </c>
      <c r="D932" t="s">
        <v>4723</v>
      </c>
      <c r="E932" t="s">
        <v>4756</v>
      </c>
      <c r="F932" t="s">
        <v>2450</v>
      </c>
      <c r="G932" t="s">
        <v>2505</v>
      </c>
      <c r="H932" t="s">
        <v>2510</v>
      </c>
      <c r="I932" t="s">
        <v>4760</v>
      </c>
      <c r="J932">
        <v>1666</v>
      </c>
      <c r="K932" s="34" t="s">
        <v>9667</v>
      </c>
      <c r="M932" s="29" t="str">
        <f t="shared" si="70"/>
        <v>YES</v>
      </c>
      <c r="N932" s="9" t="str">
        <f t="shared" si="71"/>
        <v>YES</v>
      </c>
      <c r="O932" s="9">
        <f t="shared" si="72"/>
        <v>0.98961353746417546</v>
      </c>
      <c r="P932" s="9" t="str">
        <f t="shared" si="74"/>
        <v>YES</v>
      </c>
      <c r="Q932" s="9" t="s">
        <v>4658</v>
      </c>
      <c r="R932" s="30" t="s">
        <v>4658</v>
      </c>
      <c r="T932" t="s">
        <v>7940</v>
      </c>
      <c r="U932">
        <v>807</v>
      </c>
      <c r="V932" t="s">
        <v>2510</v>
      </c>
      <c r="W932">
        <v>4</v>
      </c>
      <c r="X932">
        <v>4</v>
      </c>
      <c r="Y932">
        <v>2</v>
      </c>
      <c r="Z932">
        <v>4</v>
      </c>
      <c r="AA932">
        <v>20315965.226100001</v>
      </c>
      <c r="AB932">
        <v>21573.571985499999</v>
      </c>
      <c r="AC932">
        <v>561946.34941699996</v>
      </c>
      <c r="AD932">
        <v>974514.30365599995</v>
      </c>
      <c r="AE932" t="s">
        <v>7941</v>
      </c>
      <c r="AF932" t="s">
        <v>2509</v>
      </c>
      <c r="AG932" t="s">
        <v>4723</v>
      </c>
      <c r="AH932" t="str">
        <f t="shared" si="73"/>
        <v>04013807</v>
      </c>
      <c r="AJ932" t="s">
        <v>4723</v>
      </c>
      <c r="AK932" t="s">
        <v>9667</v>
      </c>
      <c r="AL932" t="s">
        <v>7941</v>
      </c>
    </row>
    <row r="933" spans="1:38" x14ac:dyDescent="0.25">
      <c r="A933">
        <v>1054112</v>
      </c>
      <c r="B933">
        <v>22.103767999999999</v>
      </c>
      <c r="C933" t="s">
        <v>2858</v>
      </c>
      <c r="D933" t="s">
        <v>4723</v>
      </c>
      <c r="E933" t="s">
        <v>4756</v>
      </c>
      <c r="F933" t="s">
        <v>6297</v>
      </c>
      <c r="G933" t="s">
        <v>1463</v>
      </c>
      <c r="H933" t="s">
        <v>2859</v>
      </c>
      <c r="I933" t="s">
        <v>4760</v>
      </c>
      <c r="J933">
        <v>7967</v>
      </c>
      <c r="K933" s="34" t="s">
        <v>9668</v>
      </c>
      <c r="M933" s="29" t="str">
        <f t="shared" si="70"/>
        <v>NO</v>
      </c>
      <c r="N933" s="9" t="str">
        <f t="shared" si="71"/>
        <v>YES</v>
      </c>
      <c r="O933" s="9">
        <f t="shared" si="72"/>
        <v>0.99661124156293424</v>
      </c>
      <c r="P933" s="9" t="str">
        <f t="shared" si="74"/>
        <v>YES</v>
      </c>
      <c r="Q933" s="9" t="s">
        <v>4658</v>
      </c>
      <c r="R933" s="30" t="s">
        <v>4658</v>
      </c>
      <c r="T933" t="s">
        <v>7942</v>
      </c>
      <c r="U933">
        <v>808</v>
      </c>
      <c r="V933" t="s">
        <v>2859</v>
      </c>
      <c r="W933">
        <v>3</v>
      </c>
      <c r="X933">
        <v>6</v>
      </c>
      <c r="Y933">
        <v>3</v>
      </c>
      <c r="Z933">
        <v>3</v>
      </c>
      <c r="AA933">
        <v>618312999.204</v>
      </c>
      <c r="AB933">
        <v>108838.047489</v>
      </c>
      <c r="AC933">
        <v>655850.34173999995</v>
      </c>
      <c r="AD933">
        <v>1000036.1308</v>
      </c>
      <c r="AE933" t="s">
        <v>7943</v>
      </c>
      <c r="AF933" t="s">
        <v>7132</v>
      </c>
      <c r="AG933" t="s">
        <v>4723</v>
      </c>
      <c r="AH933" t="str">
        <f t="shared" si="73"/>
        <v>04013808</v>
      </c>
      <c r="AJ933" t="s">
        <v>4723</v>
      </c>
      <c r="AK933" t="s">
        <v>9668</v>
      </c>
      <c r="AL933" t="s">
        <v>7943</v>
      </c>
    </row>
    <row r="934" spans="1:38" x14ac:dyDescent="0.25">
      <c r="A934">
        <v>1239600</v>
      </c>
      <c r="B934">
        <v>0.448681</v>
      </c>
      <c r="C934" t="s">
        <v>2108</v>
      </c>
      <c r="D934" t="s">
        <v>4723</v>
      </c>
      <c r="E934" t="s">
        <v>4756</v>
      </c>
      <c r="F934" t="s">
        <v>1367</v>
      </c>
      <c r="G934" t="s">
        <v>1463</v>
      </c>
      <c r="H934" t="s">
        <v>2109</v>
      </c>
      <c r="I934" t="s">
        <v>4760</v>
      </c>
      <c r="J934">
        <v>1111</v>
      </c>
      <c r="K934" s="34" t="s">
        <v>9669</v>
      </c>
      <c r="M934" s="29" t="str">
        <f t="shared" si="70"/>
        <v>YES</v>
      </c>
      <c r="N934" s="9" t="str">
        <f t="shared" si="71"/>
        <v>YES</v>
      </c>
      <c r="O934" s="9">
        <f t="shared" si="72"/>
        <v>0.9986733348728325</v>
      </c>
      <c r="P934" s="9" t="str">
        <f t="shared" si="74"/>
        <v>YES</v>
      </c>
      <c r="Q934" s="9" t="s">
        <v>4658</v>
      </c>
      <c r="R934" s="30" t="s">
        <v>4658</v>
      </c>
      <c r="T934" t="s">
        <v>7944</v>
      </c>
      <c r="U934">
        <v>809</v>
      </c>
      <c r="V934" t="s">
        <v>2109</v>
      </c>
      <c r="W934">
        <v>3</v>
      </c>
      <c r="X934">
        <v>11</v>
      </c>
      <c r="Y934">
        <v>4</v>
      </c>
      <c r="Z934">
        <v>3</v>
      </c>
      <c r="AA934">
        <v>12525125.037</v>
      </c>
      <c r="AB934">
        <v>15743.0233527</v>
      </c>
      <c r="AC934">
        <v>647059.16171999997</v>
      </c>
      <c r="AD934">
        <v>916980.37751599995</v>
      </c>
      <c r="AE934" t="s">
        <v>7945</v>
      </c>
      <c r="AF934" t="s">
        <v>2108</v>
      </c>
      <c r="AG934" t="s">
        <v>4723</v>
      </c>
      <c r="AH934" t="str">
        <f t="shared" si="73"/>
        <v>04013809</v>
      </c>
      <c r="AJ934" t="s">
        <v>4723</v>
      </c>
      <c r="AK934" t="s">
        <v>9669</v>
      </c>
      <c r="AL934" t="s">
        <v>7945</v>
      </c>
    </row>
    <row r="935" spans="1:38" x14ac:dyDescent="0.25">
      <c r="A935">
        <v>207690</v>
      </c>
      <c r="B935">
        <v>0.50298200000000004</v>
      </c>
      <c r="C935" t="s">
        <v>2418</v>
      </c>
      <c r="D935" t="s">
        <v>4723</v>
      </c>
      <c r="E935" t="s">
        <v>4756</v>
      </c>
      <c r="F935" t="s">
        <v>1367</v>
      </c>
      <c r="G935" t="s">
        <v>2419</v>
      </c>
      <c r="H935" t="s">
        <v>2420</v>
      </c>
      <c r="I935" t="s">
        <v>4760</v>
      </c>
      <c r="J935">
        <v>1479</v>
      </c>
      <c r="K935" s="34" t="s">
        <v>9670</v>
      </c>
      <c r="M935" s="29" t="str">
        <f t="shared" si="70"/>
        <v>YES</v>
      </c>
      <c r="N935" s="9" t="str">
        <f t="shared" si="71"/>
        <v>YES</v>
      </c>
      <c r="O935" s="9">
        <f t="shared" si="72"/>
        <v>1.0013886196279094</v>
      </c>
      <c r="P935" s="9" t="str">
        <f t="shared" si="74"/>
        <v>YES</v>
      </c>
      <c r="Q935" s="9" t="s">
        <v>4658</v>
      </c>
      <c r="R935" s="30" t="s">
        <v>4658</v>
      </c>
      <c r="T935" t="s">
        <v>7594</v>
      </c>
      <c r="U935">
        <v>81</v>
      </c>
      <c r="V935" t="s">
        <v>2420</v>
      </c>
      <c r="W935">
        <v>4</v>
      </c>
      <c r="X935">
        <v>9</v>
      </c>
      <c r="Y935">
        <v>2</v>
      </c>
      <c r="Z935">
        <v>4</v>
      </c>
      <c r="AA935">
        <v>14002888.7027</v>
      </c>
      <c r="AB935">
        <v>16219.207245899999</v>
      </c>
      <c r="AC935">
        <v>587652.63792999997</v>
      </c>
      <c r="AD935">
        <v>936191.13541400002</v>
      </c>
      <c r="AE935" t="s">
        <v>7595</v>
      </c>
      <c r="AF935" t="s">
        <v>2418</v>
      </c>
      <c r="AG935" t="s">
        <v>4723</v>
      </c>
      <c r="AH935" t="str">
        <f t="shared" si="73"/>
        <v>0401381</v>
      </c>
      <c r="AJ935" t="s">
        <v>4723</v>
      </c>
      <c r="AK935" t="s">
        <v>9670</v>
      </c>
      <c r="AL935" t="s">
        <v>7595</v>
      </c>
    </row>
    <row r="936" spans="1:38" x14ac:dyDescent="0.25">
      <c r="A936">
        <v>1062176</v>
      </c>
      <c r="B936">
        <v>0.502965</v>
      </c>
      <c r="C936" t="s">
        <v>2120</v>
      </c>
      <c r="D936" t="s">
        <v>4723</v>
      </c>
      <c r="E936" t="s">
        <v>4756</v>
      </c>
      <c r="F936" t="s">
        <v>1367</v>
      </c>
      <c r="G936" t="s">
        <v>1463</v>
      </c>
      <c r="H936" t="s">
        <v>2121</v>
      </c>
      <c r="I936" t="s">
        <v>4760</v>
      </c>
      <c r="J936">
        <v>2012</v>
      </c>
      <c r="K936" s="34" t="s">
        <v>9671</v>
      </c>
      <c r="M936" s="29" t="str">
        <f t="shared" si="70"/>
        <v>YES</v>
      </c>
      <c r="N936" s="9" t="str">
        <f t="shared" si="71"/>
        <v>YES</v>
      </c>
      <c r="O936" s="9">
        <f t="shared" si="72"/>
        <v>0.99236201794718903</v>
      </c>
      <c r="P936" s="9" t="str">
        <f t="shared" si="74"/>
        <v>YES</v>
      </c>
      <c r="Q936" s="9" t="s">
        <v>4658</v>
      </c>
      <c r="R936" s="30" t="s">
        <v>4658</v>
      </c>
      <c r="T936" t="s">
        <v>7946</v>
      </c>
      <c r="U936">
        <v>810</v>
      </c>
      <c r="V936" t="s">
        <v>2121</v>
      </c>
      <c r="W936">
        <v>3</v>
      </c>
      <c r="X936">
        <v>11</v>
      </c>
      <c r="Y936">
        <v>3</v>
      </c>
      <c r="Z936">
        <v>3</v>
      </c>
      <c r="AA936">
        <v>14129782.481000001</v>
      </c>
      <c r="AB936">
        <v>15867.145008699999</v>
      </c>
      <c r="AC936">
        <v>648150.333063</v>
      </c>
      <c r="AD936">
        <v>920827.25382800004</v>
      </c>
      <c r="AE936" t="s">
        <v>7947</v>
      </c>
      <c r="AF936" t="s">
        <v>2120</v>
      </c>
      <c r="AG936" t="s">
        <v>4723</v>
      </c>
      <c r="AH936" t="str">
        <f t="shared" si="73"/>
        <v>04013810</v>
      </c>
      <c r="AJ936" t="s">
        <v>4723</v>
      </c>
      <c r="AK936" t="s">
        <v>9671</v>
      </c>
      <c r="AL936" t="s">
        <v>7947</v>
      </c>
    </row>
    <row r="937" spans="1:38" x14ac:dyDescent="0.25">
      <c r="A937">
        <v>207810</v>
      </c>
      <c r="B937">
        <v>0.36574400000000001</v>
      </c>
      <c r="C937" t="s">
        <v>2229</v>
      </c>
      <c r="D937" t="s">
        <v>4723</v>
      </c>
      <c r="E937" t="s">
        <v>4756</v>
      </c>
      <c r="F937" t="s">
        <v>1367</v>
      </c>
      <c r="G937" t="s">
        <v>1463</v>
      </c>
      <c r="H937" t="s">
        <v>2230</v>
      </c>
      <c r="I937" t="s">
        <v>4760</v>
      </c>
      <c r="J937">
        <v>1042</v>
      </c>
      <c r="K937" s="34" t="s">
        <v>9672</v>
      </c>
      <c r="M937" s="29" t="str">
        <f t="shared" si="70"/>
        <v>YES</v>
      </c>
      <c r="N937" s="9" t="str">
        <f t="shared" si="71"/>
        <v>YES</v>
      </c>
      <c r="O937" s="9">
        <f t="shared" si="72"/>
        <v>0.96536812434050401</v>
      </c>
      <c r="P937" s="9" t="str">
        <f t="shared" si="74"/>
        <v>NO</v>
      </c>
      <c r="Q937" s="9" t="s">
        <v>4658</v>
      </c>
      <c r="R937" s="30" t="s">
        <v>4658</v>
      </c>
      <c r="T937" t="s">
        <v>7948</v>
      </c>
      <c r="U937">
        <v>811</v>
      </c>
      <c r="V937" t="s">
        <v>2230</v>
      </c>
      <c r="W937">
        <v>3</v>
      </c>
      <c r="X937">
        <v>11</v>
      </c>
      <c r="Y937">
        <v>3</v>
      </c>
      <c r="Z937">
        <v>3</v>
      </c>
      <c r="AA937">
        <v>10562144.4012</v>
      </c>
      <c r="AB937">
        <v>15608.8635701</v>
      </c>
      <c r="AC937">
        <v>672958.69126200001</v>
      </c>
      <c r="AD937">
        <v>914116.73599700001</v>
      </c>
      <c r="AE937" t="s">
        <v>7949</v>
      </c>
      <c r="AF937" t="s">
        <v>2229</v>
      </c>
      <c r="AG937" t="s">
        <v>4723</v>
      </c>
      <c r="AH937" t="str">
        <f t="shared" si="73"/>
        <v>04013811</v>
      </c>
      <c r="AJ937" t="s">
        <v>4723</v>
      </c>
      <c r="AK937" t="s">
        <v>9672</v>
      </c>
      <c r="AL937" t="s">
        <v>7949</v>
      </c>
    </row>
    <row r="938" spans="1:38" x14ac:dyDescent="0.25">
      <c r="A938">
        <v>238232</v>
      </c>
      <c r="B938">
        <v>0.55032099999999995</v>
      </c>
      <c r="C938" t="s">
        <v>3864</v>
      </c>
      <c r="D938" t="s">
        <v>4723</v>
      </c>
      <c r="E938" t="s">
        <v>4756</v>
      </c>
      <c r="F938" t="s">
        <v>1367</v>
      </c>
      <c r="G938" t="s">
        <v>1463</v>
      </c>
      <c r="H938" t="s">
        <v>3865</v>
      </c>
      <c r="I938" t="s">
        <v>4760</v>
      </c>
      <c r="J938">
        <v>2191</v>
      </c>
      <c r="K938" s="34" t="s">
        <v>9673</v>
      </c>
      <c r="M938" s="29" t="str">
        <f t="shared" si="70"/>
        <v>YES</v>
      </c>
      <c r="N938" s="9" t="str">
        <f t="shared" si="71"/>
        <v>YES</v>
      </c>
      <c r="O938" s="9">
        <f t="shared" si="72"/>
        <v>0.9984441978070614</v>
      </c>
      <c r="P938" s="9" t="str">
        <f t="shared" si="74"/>
        <v>YES</v>
      </c>
      <c r="Q938" s="9" t="s">
        <v>4658</v>
      </c>
      <c r="R938" s="30" t="s">
        <v>4658</v>
      </c>
      <c r="T938" t="s">
        <v>7950</v>
      </c>
      <c r="U938">
        <v>812</v>
      </c>
      <c r="V938" t="s">
        <v>3865</v>
      </c>
      <c r="W938">
        <v>1</v>
      </c>
      <c r="X938">
        <v>20</v>
      </c>
      <c r="Y938">
        <v>5</v>
      </c>
      <c r="Z938">
        <v>1</v>
      </c>
      <c r="AA938">
        <v>15365975.3846</v>
      </c>
      <c r="AB938">
        <v>22003.9800196</v>
      </c>
      <c r="AC938">
        <v>674103.649966</v>
      </c>
      <c r="AD938">
        <v>839618.24291300005</v>
      </c>
      <c r="AE938" t="s">
        <v>7951</v>
      </c>
      <c r="AF938" t="s">
        <v>3864</v>
      </c>
      <c r="AG938" t="s">
        <v>4723</v>
      </c>
      <c r="AH938" t="str">
        <f t="shared" si="73"/>
        <v>04013812</v>
      </c>
      <c r="AJ938" t="s">
        <v>4723</v>
      </c>
      <c r="AK938" t="s">
        <v>9673</v>
      </c>
      <c r="AL938" t="s">
        <v>7951</v>
      </c>
    </row>
    <row r="939" spans="1:38" x14ac:dyDescent="0.25">
      <c r="A939">
        <v>215438</v>
      </c>
      <c r="B939">
        <v>1.907132</v>
      </c>
      <c r="C939" t="s">
        <v>3882</v>
      </c>
      <c r="D939" t="s">
        <v>4723</v>
      </c>
      <c r="E939" t="s">
        <v>4756</v>
      </c>
      <c r="F939" t="s">
        <v>1367</v>
      </c>
      <c r="G939" t="s">
        <v>1463</v>
      </c>
      <c r="H939" t="s">
        <v>3883</v>
      </c>
      <c r="I939" t="s">
        <v>4760</v>
      </c>
      <c r="J939">
        <v>6151</v>
      </c>
      <c r="K939" s="34" t="s">
        <v>9674</v>
      </c>
      <c r="M939" s="29" t="str">
        <f t="shared" si="70"/>
        <v>YES</v>
      </c>
      <c r="N939" s="9" t="str">
        <f t="shared" si="71"/>
        <v>YES</v>
      </c>
      <c r="O939" s="9">
        <f t="shared" si="72"/>
        <v>0.99546495714369998</v>
      </c>
      <c r="P939" s="9" t="str">
        <f t="shared" si="74"/>
        <v>YES</v>
      </c>
      <c r="Q939" s="9" t="s">
        <v>4658</v>
      </c>
      <c r="R939" s="30" t="s">
        <v>4658</v>
      </c>
      <c r="T939" t="s">
        <v>7952</v>
      </c>
      <c r="U939">
        <v>813</v>
      </c>
      <c r="V939" t="s">
        <v>3883</v>
      </c>
      <c r="W939">
        <v>5</v>
      </c>
      <c r="X939">
        <v>16</v>
      </c>
      <c r="Y939">
        <v>4</v>
      </c>
      <c r="Z939">
        <v>5</v>
      </c>
      <c r="AA939">
        <v>53410005.412299998</v>
      </c>
      <c r="AB939">
        <v>30578.481560699998</v>
      </c>
      <c r="AC939">
        <v>657449.97953899996</v>
      </c>
      <c r="AD939">
        <v>875370.33599399996</v>
      </c>
      <c r="AE939" t="s">
        <v>7953</v>
      </c>
      <c r="AF939" t="s">
        <v>3882</v>
      </c>
      <c r="AG939" t="s">
        <v>4723</v>
      </c>
      <c r="AH939" t="str">
        <f t="shared" si="73"/>
        <v>04013813</v>
      </c>
      <c r="AJ939" t="s">
        <v>4723</v>
      </c>
      <c r="AK939" t="s">
        <v>9674</v>
      </c>
      <c r="AL939" t="s">
        <v>7953</v>
      </c>
    </row>
    <row r="940" spans="1:38" x14ac:dyDescent="0.25">
      <c r="A940">
        <v>215617</v>
      </c>
      <c r="B940">
        <v>1.194976</v>
      </c>
      <c r="C940" t="s">
        <v>3590</v>
      </c>
      <c r="D940" t="s">
        <v>4723</v>
      </c>
      <c r="E940" t="s">
        <v>4756</v>
      </c>
      <c r="F940" t="s">
        <v>1367</v>
      </c>
      <c r="G940" t="s">
        <v>1463</v>
      </c>
      <c r="H940" t="s">
        <v>3591</v>
      </c>
      <c r="I940" t="s">
        <v>4760</v>
      </c>
      <c r="J940">
        <v>7695</v>
      </c>
      <c r="K940" s="34" t="s">
        <v>9675</v>
      </c>
      <c r="M940" s="29" t="str">
        <f t="shared" si="70"/>
        <v>YES</v>
      </c>
      <c r="N940" s="9" t="str">
        <f t="shared" si="71"/>
        <v>YES</v>
      </c>
      <c r="O940" s="9">
        <f t="shared" si="72"/>
        <v>1.0066437266023718</v>
      </c>
      <c r="P940" s="9" t="str">
        <f t="shared" si="74"/>
        <v>YES</v>
      </c>
      <c r="Q940" s="9" t="s">
        <v>4658</v>
      </c>
      <c r="R940" s="30" t="s">
        <v>4658</v>
      </c>
      <c r="T940" t="s">
        <v>7954</v>
      </c>
      <c r="U940">
        <v>814</v>
      </c>
      <c r="V940" t="s">
        <v>3591</v>
      </c>
      <c r="W940">
        <v>5</v>
      </c>
      <c r="X940">
        <v>16</v>
      </c>
      <c r="Y940">
        <v>4</v>
      </c>
      <c r="Z940">
        <v>5</v>
      </c>
      <c r="AA940">
        <v>33094150.430799998</v>
      </c>
      <c r="AB940">
        <v>30820.444004100002</v>
      </c>
      <c r="AC940">
        <v>645629.33839399996</v>
      </c>
      <c r="AD940">
        <v>871260.80581499997</v>
      </c>
      <c r="AE940" t="s">
        <v>7955</v>
      </c>
      <c r="AF940" t="s">
        <v>3590</v>
      </c>
      <c r="AG940" t="s">
        <v>4723</v>
      </c>
      <c r="AH940" t="str">
        <f t="shared" si="73"/>
        <v>04013814</v>
      </c>
      <c r="AJ940" t="s">
        <v>4723</v>
      </c>
      <c r="AK940" t="s">
        <v>9675</v>
      </c>
      <c r="AL940" t="s">
        <v>7955</v>
      </c>
    </row>
    <row r="941" spans="1:38" x14ac:dyDescent="0.25">
      <c r="A941">
        <v>190228</v>
      </c>
      <c r="B941">
        <v>1.348867</v>
      </c>
      <c r="C941" t="s">
        <v>2498</v>
      </c>
      <c r="D941" t="s">
        <v>4723</v>
      </c>
      <c r="E941" t="s">
        <v>4756</v>
      </c>
      <c r="F941" t="s">
        <v>2450</v>
      </c>
      <c r="G941" t="s">
        <v>4758</v>
      </c>
      <c r="H941" t="s">
        <v>2499</v>
      </c>
      <c r="I941" t="s">
        <v>4760</v>
      </c>
      <c r="J941">
        <v>3397</v>
      </c>
      <c r="K941" s="34" t="s">
        <v>9676</v>
      </c>
      <c r="M941" s="29" t="str">
        <f t="shared" si="70"/>
        <v>YES</v>
      </c>
      <c r="N941" s="9" t="str">
        <f t="shared" si="71"/>
        <v>YES</v>
      </c>
      <c r="O941" s="9">
        <f t="shared" si="72"/>
        <v>0.99061773525743013</v>
      </c>
      <c r="P941" s="9" t="str">
        <f t="shared" si="74"/>
        <v>YES</v>
      </c>
      <c r="Q941" s="9" t="s">
        <v>4658</v>
      </c>
      <c r="R941" s="30" t="s">
        <v>4658</v>
      </c>
      <c r="T941" t="s">
        <v>7956</v>
      </c>
      <c r="U941">
        <v>815</v>
      </c>
      <c r="V941" t="s">
        <v>2499</v>
      </c>
      <c r="W941">
        <v>4</v>
      </c>
      <c r="X941">
        <v>4</v>
      </c>
      <c r="Y941">
        <v>2</v>
      </c>
      <c r="Z941">
        <v>4</v>
      </c>
      <c r="AA941">
        <v>37960408.373899996</v>
      </c>
      <c r="AB941">
        <v>32082.524450000001</v>
      </c>
      <c r="AC941">
        <v>564053.86626699998</v>
      </c>
      <c r="AD941">
        <v>962291.39563000004</v>
      </c>
      <c r="AE941" t="s">
        <v>7957</v>
      </c>
      <c r="AF941" t="s">
        <v>2498</v>
      </c>
      <c r="AG941" t="s">
        <v>4723</v>
      </c>
      <c r="AH941" t="str">
        <f t="shared" si="73"/>
        <v>04013815</v>
      </c>
      <c r="AJ941" t="s">
        <v>4723</v>
      </c>
      <c r="AK941" t="s">
        <v>9676</v>
      </c>
      <c r="AL941" t="s">
        <v>7957</v>
      </c>
    </row>
    <row r="942" spans="1:38" x14ac:dyDescent="0.25">
      <c r="A942">
        <v>1054013</v>
      </c>
      <c r="B942">
        <v>0.50219599999999998</v>
      </c>
      <c r="C942" t="s">
        <v>7080</v>
      </c>
      <c r="D942" t="s">
        <v>4723</v>
      </c>
      <c r="E942" t="s">
        <v>4756</v>
      </c>
      <c r="F942" t="s">
        <v>2297</v>
      </c>
      <c r="G942" t="s">
        <v>2307</v>
      </c>
      <c r="H942" t="s">
        <v>7081</v>
      </c>
      <c r="I942" t="s">
        <v>4760</v>
      </c>
      <c r="J942">
        <v>2713</v>
      </c>
      <c r="K942" s="34" t="s">
        <v>9677</v>
      </c>
      <c r="M942" s="29" t="str">
        <f t="shared" si="70"/>
        <v>YES</v>
      </c>
      <c r="N942" s="9" t="str">
        <f t="shared" si="71"/>
        <v>YES</v>
      </c>
      <c r="O942" s="9">
        <f t="shared" si="72"/>
        <v>1.0003073507322637</v>
      </c>
      <c r="P942" s="9" t="str">
        <f t="shared" si="74"/>
        <v>YES</v>
      </c>
      <c r="Q942" s="9" t="s">
        <v>4658</v>
      </c>
      <c r="R942" s="30" t="s">
        <v>4658</v>
      </c>
      <c r="T942" t="s">
        <v>7958</v>
      </c>
      <c r="U942">
        <v>816</v>
      </c>
      <c r="V942" t="s">
        <v>7081</v>
      </c>
      <c r="W942">
        <v>1</v>
      </c>
      <c r="X942">
        <v>20</v>
      </c>
      <c r="Y942">
        <v>6</v>
      </c>
      <c r="Z942">
        <v>1</v>
      </c>
      <c r="AA942">
        <v>13996119.2489</v>
      </c>
      <c r="AB942">
        <v>15884.184587</v>
      </c>
      <c r="AC942">
        <v>713628.00107300002</v>
      </c>
      <c r="AD942">
        <v>841520.36871099996</v>
      </c>
      <c r="AE942" t="s">
        <v>7959</v>
      </c>
      <c r="AF942" t="s">
        <v>7080</v>
      </c>
      <c r="AG942" t="s">
        <v>4723</v>
      </c>
      <c r="AH942" t="str">
        <f t="shared" si="73"/>
        <v>04013816</v>
      </c>
      <c r="AJ942" t="s">
        <v>4723</v>
      </c>
      <c r="AK942" t="s">
        <v>9677</v>
      </c>
      <c r="AL942" t="s">
        <v>7959</v>
      </c>
    </row>
    <row r="943" spans="1:38" x14ac:dyDescent="0.25">
      <c r="A943">
        <v>263231</v>
      </c>
      <c r="B943">
        <v>0.48295500000000002</v>
      </c>
      <c r="C943" t="s">
        <v>6355</v>
      </c>
      <c r="D943" t="s">
        <v>4723</v>
      </c>
      <c r="E943" t="s">
        <v>4756</v>
      </c>
      <c r="F943" t="s">
        <v>1367</v>
      </c>
      <c r="G943" t="s">
        <v>1463</v>
      </c>
      <c r="H943" t="s">
        <v>6356</v>
      </c>
      <c r="I943" t="s">
        <v>4760</v>
      </c>
      <c r="J943">
        <v>3948</v>
      </c>
      <c r="K943" s="34" t="s">
        <v>9678</v>
      </c>
      <c r="M943" s="29" t="str">
        <f t="shared" si="70"/>
        <v>YES</v>
      </c>
      <c r="N943" s="9" t="str">
        <f t="shared" si="71"/>
        <v>YES</v>
      </c>
      <c r="O943" s="9">
        <f t="shared" si="72"/>
        <v>0.99781854177245499</v>
      </c>
      <c r="P943" s="9" t="str">
        <f t="shared" si="74"/>
        <v>YES</v>
      </c>
      <c r="Q943" s="9" t="s">
        <v>4658</v>
      </c>
      <c r="R943" s="30" t="s">
        <v>4658</v>
      </c>
      <c r="T943" t="s">
        <v>7960</v>
      </c>
      <c r="U943">
        <v>817</v>
      </c>
      <c r="V943" t="s">
        <v>6356</v>
      </c>
      <c r="W943">
        <v>3</v>
      </c>
      <c r="X943">
        <v>10</v>
      </c>
      <c r="Y943">
        <v>3</v>
      </c>
      <c r="Z943">
        <v>3</v>
      </c>
      <c r="AA943">
        <v>13493448.065300001</v>
      </c>
      <c r="AB943">
        <v>15672.1981994</v>
      </c>
      <c r="AC943">
        <v>645554.26271000004</v>
      </c>
      <c r="AD943">
        <v>936716.71431199997</v>
      </c>
      <c r="AE943" t="s">
        <v>7961</v>
      </c>
      <c r="AF943" t="s">
        <v>6355</v>
      </c>
      <c r="AG943" t="s">
        <v>4723</v>
      </c>
      <c r="AH943" t="str">
        <f t="shared" si="73"/>
        <v>04013817</v>
      </c>
      <c r="AJ943" t="s">
        <v>4723</v>
      </c>
      <c r="AK943" t="s">
        <v>9678</v>
      </c>
      <c r="AL943" t="s">
        <v>7961</v>
      </c>
    </row>
    <row r="944" spans="1:38" x14ac:dyDescent="0.25">
      <c r="A944">
        <v>1196829</v>
      </c>
      <c r="B944">
        <v>0.99969300000000005</v>
      </c>
      <c r="C944" t="s">
        <v>3944</v>
      </c>
      <c r="D944" t="s">
        <v>4723</v>
      </c>
      <c r="E944" t="s">
        <v>4756</v>
      </c>
      <c r="F944" t="s">
        <v>1367</v>
      </c>
      <c r="G944" t="s">
        <v>4758</v>
      </c>
      <c r="H944" t="s">
        <v>3945</v>
      </c>
      <c r="I944" t="s">
        <v>4760</v>
      </c>
      <c r="J944">
        <v>3044</v>
      </c>
      <c r="K944" s="34" t="s">
        <v>9679</v>
      </c>
      <c r="M944" s="29" t="str">
        <f t="shared" si="70"/>
        <v>YES</v>
      </c>
      <c r="N944" s="9" t="str">
        <f t="shared" si="71"/>
        <v>YES</v>
      </c>
      <c r="O944" s="9">
        <f t="shared" si="72"/>
        <v>1.0004000391294341</v>
      </c>
      <c r="P944" s="9" t="str">
        <f t="shared" si="74"/>
        <v>YES</v>
      </c>
      <c r="Q944" s="9" t="s">
        <v>4658</v>
      </c>
      <c r="R944" s="30" t="s">
        <v>4658</v>
      </c>
      <c r="T944" t="s">
        <v>7962</v>
      </c>
      <c r="U944">
        <v>818</v>
      </c>
      <c r="V944" t="s">
        <v>3945</v>
      </c>
      <c r="W944">
        <v>1</v>
      </c>
      <c r="X944">
        <v>22</v>
      </c>
      <c r="Y944">
        <v>6</v>
      </c>
      <c r="Z944">
        <v>1</v>
      </c>
      <c r="AA944">
        <v>27858696.762400001</v>
      </c>
      <c r="AB944">
        <v>21104.444559399999</v>
      </c>
      <c r="AC944">
        <v>746524.58232499997</v>
      </c>
      <c r="AD944">
        <v>852318.20750799996</v>
      </c>
      <c r="AE944" t="s">
        <v>7963</v>
      </c>
      <c r="AF944" t="s">
        <v>3944</v>
      </c>
      <c r="AG944" t="s">
        <v>4723</v>
      </c>
      <c r="AH944" t="str">
        <f t="shared" si="73"/>
        <v>04013818</v>
      </c>
      <c r="AJ944" t="s">
        <v>4723</v>
      </c>
      <c r="AK944" t="s">
        <v>9679</v>
      </c>
      <c r="AL944" t="s">
        <v>7963</v>
      </c>
    </row>
    <row r="945" spans="1:38" x14ac:dyDescent="0.25">
      <c r="A945">
        <v>296041</v>
      </c>
      <c r="B945">
        <v>0.49805199999999999</v>
      </c>
      <c r="C945" t="s">
        <v>2425</v>
      </c>
      <c r="D945" t="s">
        <v>4723</v>
      </c>
      <c r="E945" t="s">
        <v>4756</v>
      </c>
      <c r="F945" t="s">
        <v>1367</v>
      </c>
      <c r="G945" t="s">
        <v>2419</v>
      </c>
      <c r="H945" t="s">
        <v>2426</v>
      </c>
      <c r="I945" t="s">
        <v>4760</v>
      </c>
      <c r="J945">
        <v>1571</v>
      </c>
      <c r="K945" s="34" t="s">
        <v>9680</v>
      </c>
      <c r="M945" s="29" t="str">
        <f t="shared" si="70"/>
        <v>YES</v>
      </c>
      <c r="N945" s="9" t="str">
        <f t="shared" si="71"/>
        <v>YES</v>
      </c>
      <c r="O945" s="9">
        <f t="shared" si="72"/>
        <v>0.99893604554932491</v>
      </c>
      <c r="P945" s="9" t="str">
        <f t="shared" si="74"/>
        <v>YES</v>
      </c>
      <c r="Q945" s="9" t="s">
        <v>4658</v>
      </c>
      <c r="R945" s="30" t="s">
        <v>4658</v>
      </c>
      <c r="T945" t="s">
        <v>7964</v>
      </c>
      <c r="U945">
        <v>819</v>
      </c>
      <c r="V945" t="s">
        <v>2426</v>
      </c>
      <c r="W945">
        <v>4</v>
      </c>
      <c r="X945">
        <v>9</v>
      </c>
      <c r="Y945">
        <v>2</v>
      </c>
      <c r="Z945">
        <v>4</v>
      </c>
      <c r="AA945">
        <v>13899681.504799999</v>
      </c>
      <c r="AB945">
        <v>16140.5663991</v>
      </c>
      <c r="AC945">
        <v>590290.43091700005</v>
      </c>
      <c r="AD945">
        <v>936201.65515899996</v>
      </c>
      <c r="AE945" t="s">
        <v>7965</v>
      </c>
      <c r="AF945" t="s">
        <v>2425</v>
      </c>
      <c r="AG945" t="s">
        <v>4723</v>
      </c>
      <c r="AH945" t="str">
        <f t="shared" si="73"/>
        <v>04013819</v>
      </c>
      <c r="AJ945" t="s">
        <v>4723</v>
      </c>
      <c r="AK945" t="s">
        <v>9680</v>
      </c>
      <c r="AL945" t="s">
        <v>7965</v>
      </c>
    </row>
    <row r="946" spans="1:38" x14ac:dyDescent="0.25">
      <c r="A946">
        <v>1062237</v>
      </c>
      <c r="B946">
        <v>0.81262999999999996</v>
      </c>
      <c r="C946" t="s">
        <v>2221</v>
      </c>
      <c r="D946" t="s">
        <v>4723</v>
      </c>
      <c r="E946" t="s">
        <v>4756</v>
      </c>
      <c r="F946" t="s">
        <v>1367</v>
      </c>
      <c r="G946" t="s">
        <v>1463</v>
      </c>
      <c r="H946" t="s">
        <v>2222</v>
      </c>
      <c r="I946" t="s">
        <v>4760</v>
      </c>
      <c r="J946">
        <v>3550</v>
      </c>
      <c r="K946" s="34" t="s">
        <v>9681</v>
      </c>
      <c r="M946" s="29" t="str">
        <f t="shared" si="70"/>
        <v>YES</v>
      </c>
      <c r="N946" s="9" t="str">
        <f t="shared" si="71"/>
        <v>YES</v>
      </c>
      <c r="O946" s="9">
        <f t="shared" si="72"/>
        <v>1.0014056184887228</v>
      </c>
      <c r="P946" s="9" t="str">
        <f t="shared" si="74"/>
        <v>YES</v>
      </c>
      <c r="Q946" s="9" t="s">
        <v>4658</v>
      </c>
      <c r="R946" s="30" t="s">
        <v>4658</v>
      </c>
      <c r="T946" t="s">
        <v>7596</v>
      </c>
      <c r="U946">
        <v>82</v>
      </c>
      <c r="V946" t="s">
        <v>2222</v>
      </c>
      <c r="W946">
        <v>3</v>
      </c>
      <c r="X946">
        <v>11</v>
      </c>
      <c r="Y946">
        <v>3</v>
      </c>
      <c r="Z946">
        <v>3</v>
      </c>
      <c r="AA946">
        <v>22623024.850000001</v>
      </c>
      <c r="AB946">
        <v>21523.2865977</v>
      </c>
      <c r="AC946">
        <v>668240.81605999998</v>
      </c>
      <c r="AD946">
        <v>910891.16401099996</v>
      </c>
      <c r="AE946" t="s">
        <v>7597</v>
      </c>
      <c r="AF946" t="s">
        <v>2221</v>
      </c>
      <c r="AG946" t="s">
        <v>4723</v>
      </c>
      <c r="AH946" t="str">
        <f t="shared" si="73"/>
        <v>0401382</v>
      </c>
      <c r="AJ946" t="s">
        <v>4723</v>
      </c>
      <c r="AK946" t="s">
        <v>9681</v>
      </c>
      <c r="AL946" t="s">
        <v>7597</v>
      </c>
    </row>
    <row r="947" spans="1:38" x14ac:dyDescent="0.25">
      <c r="A947">
        <v>238151</v>
      </c>
      <c r="B947">
        <v>0.494168</v>
      </c>
      <c r="C947" t="s">
        <v>2249</v>
      </c>
      <c r="D947" t="s">
        <v>4723</v>
      </c>
      <c r="E947" t="s">
        <v>4756</v>
      </c>
      <c r="F947" t="s">
        <v>1367</v>
      </c>
      <c r="G947" t="s">
        <v>1463</v>
      </c>
      <c r="H947" t="s">
        <v>2250</v>
      </c>
      <c r="I947" t="s">
        <v>4760</v>
      </c>
      <c r="J947">
        <v>3341</v>
      </c>
      <c r="K947" s="34" t="s">
        <v>9682</v>
      </c>
      <c r="M947" s="29" t="str">
        <f t="shared" si="70"/>
        <v>YES</v>
      </c>
      <c r="N947" s="9" t="str">
        <f t="shared" si="71"/>
        <v>YES</v>
      </c>
      <c r="O947" s="9">
        <f t="shared" si="72"/>
        <v>0.99431371874159713</v>
      </c>
      <c r="P947" s="9" t="str">
        <f t="shared" si="74"/>
        <v>YES</v>
      </c>
      <c r="Q947" s="9" t="s">
        <v>4658</v>
      </c>
      <c r="R947" s="30" t="s">
        <v>4658</v>
      </c>
      <c r="T947" t="s">
        <v>7966</v>
      </c>
      <c r="U947">
        <v>820</v>
      </c>
      <c r="V947" t="s">
        <v>2250</v>
      </c>
      <c r="W947">
        <v>3</v>
      </c>
      <c r="X947">
        <v>11</v>
      </c>
      <c r="Y947">
        <v>5</v>
      </c>
      <c r="Z947">
        <v>3</v>
      </c>
      <c r="AA947">
        <v>13855398.8661</v>
      </c>
      <c r="AB947">
        <v>15772.096761299999</v>
      </c>
      <c r="AC947">
        <v>683887.97813299997</v>
      </c>
      <c r="AD947">
        <v>900876.40618399996</v>
      </c>
      <c r="AE947" t="s">
        <v>7967</v>
      </c>
      <c r="AF947" t="s">
        <v>2249</v>
      </c>
      <c r="AG947" t="s">
        <v>4723</v>
      </c>
      <c r="AH947" t="str">
        <f t="shared" si="73"/>
        <v>04013820</v>
      </c>
      <c r="AJ947" t="s">
        <v>4723</v>
      </c>
      <c r="AK947" t="s">
        <v>9682</v>
      </c>
      <c r="AL947" t="s">
        <v>7967</v>
      </c>
    </row>
    <row r="948" spans="1:38" x14ac:dyDescent="0.25">
      <c r="A948">
        <v>238431</v>
      </c>
      <c r="B948">
        <v>0.49676500000000001</v>
      </c>
      <c r="C948" t="s">
        <v>3012</v>
      </c>
      <c r="D948" t="s">
        <v>4723</v>
      </c>
      <c r="E948" t="s">
        <v>4756</v>
      </c>
      <c r="F948" t="s">
        <v>1367</v>
      </c>
      <c r="G948" t="s">
        <v>1463</v>
      </c>
      <c r="H948" t="s">
        <v>3013</v>
      </c>
      <c r="I948" t="s">
        <v>4760</v>
      </c>
      <c r="J948">
        <v>4873</v>
      </c>
      <c r="K948" s="34" t="s">
        <v>9683</v>
      </c>
      <c r="M948" s="29" t="str">
        <f t="shared" si="70"/>
        <v>YES</v>
      </c>
      <c r="N948" s="9" t="str">
        <f t="shared" si="71"/>
        <v>YES</v>
      </c>
      <c r="O948" s="9">
        <f t="shared" si="72"/>
        <v>0.99990963896293616</v>
      </c>
      <c r="P948" s="9" t="str">
        <f t="shared" si="74"/>
        <v>YES</v>
      </c>
      <c r="Q948" s="9" t="s">
        <v>4658</v>
      </c>
      <c r="R948" s="30" t="s">
        <v>4658</v>
      </c>
      <c r="T948" t="s">
        <v>7968</v>
      </c>
      <c r="U948">
        <v>821</v>
      </c>
      <c r="V948" t="s">
        <v>3013</v>
      </c>
      <c r="W948">
        <v>3</v>
      </c>
      <c r="X948">
        <v>6</v>
      </c>
      <c r="Y948">
        <v>3</v>
      </c>
      <c r="Z948">
        <v>3</v>
      </c>
      <c r="AA948">
        <v>13850264.9003</v>
      </c>
      <c r="AB948">
        <v>15770.298267599999</v>
      </c>
      <c r="AC948">
        <v>658642.52646800003</v>
      </c>
      <c r="AD948">
        <v>963182.89566399995</v>
      </c>
      <c r="AE948" t="s">
        <v>7969</v>
      </c>
      <c r="AF948" t="s">
        <v>3012</v>
      </c>
      <c r="AG948" t="s">
        <v>4723</v>
      </c>
      <c r="AH948" t="str">
        <f t="shared" si="73"/>
        <v>04013821</v>
      </c>
      <c r="AJ948" t="s">
        <v>4723</v>
      </c>
      <c r="AK948" t="s">
        <v>9683</v>
      </c>
      <c r="AL948" t="s">
        <v>7969</v>
      </c>
    </row>
    <row r="949" spans="1:38" x14ac:dyDescent="0.25">
      <c r="A949">
        <v>1213404</v>
      </c>
      <c r="B949">
        <v>0.75567700000000004</v>
      </c>
      <c r="C949" t="s">
        <v>2034</v>
      </c>
      <c r="D949" t="s">
        <v>4723</v>
      </c>
      <c r="E949" t="s">
        <v>4756</v>
      </c>
      <c r="F949" t="s">
        <v>1367</v>
      </c>
      <c r="G949" t="s">
        <v>6400</v>
      </c>
      <c r="H949" t="s">
        <v>2035</v>
      </c>
      <c r="I949" t="s">
        <v>4760</v>
      </c>
      <c r="J949">
        <v>4254</v>
      </c>
      <c r="K949" s="34" t="s">
        <v>9684</v>
      </c>
      <c r="M949" s="29" t="str">
        <f t="shared" si="70"/>
        <v>NO</v>
      </c>
      <c r="N949" s="9" t="str">
        <f t="shared" si="71"/>
        <v>NO</v>
      </c>
      <c r="O949" s="9">
        <f t="shared" si="72"/>
        <v>1.0016979195724109</v>
      </c>
      <c r="P949" s="9" t="str">
        <f t="shared" si="74"/>
        <v>YES</v>
      </c>
      <c r="Q949" s="9" t="s">
        <v>4658</v>
      </c>
      <c r="R949" s="30" t="s">
        <v>4658</v>
      </c>
      <c r="S949" s="13" t="s">
        <v>7143</v>
      </c>
      <c r="T949" t="s">
        <v>7970</v>
      </c>
      <c r="U949">
        <v>822</v>
      </c>
      <c r="V949" t="s">
        <v>2033</v>
      </c>
      <c r="W949">
        <v>4</v>
      </c>
      <c r="X949">
        <v>9</v>
      </c>
      <c r="Y949">
        <v>2</v>
      </c>
      <c r="Z949">
        <v>4</v>
      </c>
      <c r="AA949">
        <v>21031356.125599999</v>
      </c>
      <c r="AB949">
        <v>21769.833047200002</v>
      </c>
      <c r="AC949">
        <v>616028.93644600001</v>
      </c>
      <c r="AD949">
        <v>952772.89380600001</v>
      </c>
      <c r="AE949" t="s">
        <v>6401</v>
      </c>
      <c r="AF949" t="s">
        <v>2032</v>
      </c>
      <c r="AG949" t="s">
        <v>4723</v>
      </c>
      <c r="AH949" t="str">
        <f t="shared" si="73"/>
        <v>04013822</v>
      </c>
      <c r="AJ949" t="s">
        <v>4723</v>
      </c>
      <c r="AK949" t="s">
        <v>9684</v>
      </c>
      <c r="AL949" t="s">
        <v>6401</v>
      </c>
    </row>
    <row r="950" spans="1:38" x14ac:dyDescent="0.25">
      <c r="A950">
        <v>1183889</v>
      </c>
      <c r="B950">
        <v>0.37279299999999999</v>
      </c>
      <c r="C950" t="s">
        <v>1958</v>
      </c>
      <c r="D950" t="s">
        <v>4723</v>
      </c>
      <c r="E950" t="s">
        <v>4756</v>
      </c>
      <c r="F950" t="s">
        <v>1367</v>
      </c>
      <c r="G950" t="s">
        <v>1463</v>
      </c>
      <c r="H950" t="s">
        <v>1959</v>
      </c>
      <c r="I950" t="s">
        <v>4760</v>
      </c>
      <c r="J950">
        <v>3980</v>
      </c>
      <c r="K950" s="34" t="s">
        <v>9685</v>
      </c>
      <c r="M950" s="29" t="str">
        <f t="shared" si="70"/>
        <v>YES</v>
      </c>
      <c r="N950" s="9" t="str">
        <f t="shared" si="71"/>
        <v>YES</v>
      </c>
      <c r="O950" s="9">
        <f t="shared" si="72"/>
        <v>0.99615678456851142</v>
      </c>
      <c r="P950" s="9" t="str">
        <f t="shared" si="74"/>
        <v>YES</v>
      </c>
      <c r="Q950" s="9" t="s">
        <v>4658</v>
      </c>
      <c r="R950" s="30" t="s">
        <v>4658</v>
      </c>
      <c r="T950" t="s">
        <v>6402</v>
      </c>
      <c r="U950">
        <v>823</v>
      </c>
      <c r="V950" t="s">
        <v>1959</v>
      </c>
      <c r="W950">
        <v>5</v>
      </c>
      <c r="X950">
        <v>13</v>
      </c>
      <c r="Y950">
        <v>4</v>
      </c>
      <c r="Z950">
        <v>5</v>
      </c>
      <c r="AA950">
        <v>10432968.516799999</v>
      </c>
      <c r="AB950">
        <v>13982.019201999999</v>
      </c>
      <c r="AC950">
        <v>624457.68097400002</v>
      </c>
      <c r="AD950">
        <v>903170.12826200004</v>
      </c>
      <c r="AE950" t="s">
        <v>6403</v>
      </c>
      <c r="AF950" t="s">
        <v>1958</v>
      </c>
      <c r="AG950" t="s">
        <v>4723</v>
      </c>
      <c r="AH950" t="str">
        <f t="shared" si="73"/>
        <v>04013823</v>
      </c>
      <c r="AJ950" t="s">
        <v>4723</v>
      </c>
      <c r="AK950" t="s">
        <v>9685</v>
      </c>
      <c r="AL950" t="s">
        <v>6403</v>
      </c>
    </row>
    <row r="951" spans="1:38" x14ac:dyDescent="0.25">
      <c r="A951">
        <v>195432</v>
      </c>
      <c r="B951">
        <v>68.324402000000006</v>
      </c>
      <c r="C951" t="s">
        <v>2966</v>
      </c>
      <c r="D951" t="s">
        <v>4723</v>
      </c>
      <c r="E951" t="s">
        <v>4756</v>
      </c>
      <c r="F951" t="s">
        <v>4758</v>
      </c>
      <c r="G951" t="s">
        <v>4758</v>
      </c>
      <c r="H951" t="s">
        <v>2967</v>
      </c>
      <c r="I951" t="s">
        <v>4760</v>
      </c>
      <c r="J951">
        <v>3328</v>
      </c>
      <c r="K951" s="34" t="s">
        <v>9686</v>
      </c>
      <c r="M951" s="29" t="str">
        <f t="shared" si="70"/>
        <v>YES</v>
      </c>
      <c r="N951" s="9" t="str">
        <f t="shared" si="71"/>
        <v>YES</v>
      </c>
      <c r="O951" s="9">
        <f t="shared" si="72"/>
        <v>0.9990351703249255</v>
      </c>
      <c r="P951" s="9" t="str">
        <f t="shared" si="74"/>
        <v>YES</v>
      </c>
      <c r="Q951" s="9" t="s">
        <v>4658</v>
      </c>
      <c r="R951" s="30" t="s">
        <v>4658</v>
      </c>
      <c r="T951" t="s">
        <v>6404</v>
      </c>
      <c r="U951">
        <v>824</v>
      </c>
      <c r="V951" t="s">
        <v>2967</v>
      </c>
      <c r="W951">
        <v>2</v>
      </c>
      <c r="X951">
        <v>8</v>
      </c>
      <c r="Y951">
        <v>5</v>
      </c>
      <c r="Z951">
        <v>2</v>
      </c>
      <c r="AA951">
        <v>1906614567.03</v>
      </c>
      <c r="AB951">
        <v>217153.247278</v>
      </c>
      <c r="AC951">
        <v>725645.40105099999</v>
      </c>
      <c r="AD951">
        <v>1057090.33941</v>
      </c>
      <c r="AE951" t="s">
        <v>6405</v>
      </c>
      <c r="AF951" t="s">
        <v>2966</v>
      </c>
      <c r="AG951" t="s">
        <v>4723</v>
      </c>
      <c r="AH951" t="str">
        <f t="shared" si="73"/>
        <v>04013824</v>
      </c>
      <c r="AJ951" t="s">
        <v>4723</v>
      </c>
      <c r="AK951" t="s">
        <v>9686</v>
      </c>
      <c r="AL951" t="s">
        <v>6405</v>
      </c>
    </row>
    <row r="952" spans="1:38" x14ac:dyDescent="0.25">
      <c r="A952">
        <v>1275374</v>
      </c>
      <c r="B952">
        <v>1.721338</v>
      </c>
      <c r="C952" t="s">
        <v>2452</v>
      </c>
      <c r="D952" t="s">
        <v>4723</v>
      </c>
      <c r="E952" t="s">
        <v>4756</v>
      </c>
      <c r="F952" t="s">
        <v>4758</v>
      </c>
      <c r="G952" t="s">
        <v>4758</v>
      </c>
      <c r="H952" t="s">
        <v>2453</v>
      </c>
      <c r="I952" t="s">
        <v>4760</v>
      </c>
      <c r="J952">
        <v>1519</v>
      </c>
      <c r="K952" s="34" t="s">
        <v>9687</v>
      </c>
      <c r="M952" s="29" t="str">
        <f t="shared" si="70"/>
        <v>YES</v>
      </c>
      <c r="N952" s="9" t="str">
        <f t="shared" si="71"/>
        <v>YES</v>
      </c>
      <c r="O952" s="9">
        <f t="shared" si="72"/>
        <v>0.99559095792863483</v>
      </c>
      <c r="P952" s="9" t="str">
        <f t="shared" si="74"/>
        <v>YES</v>
      </c>
      <c r="Q952" s="9" t="s">
        <v>4658</v>
      </c>
      <c r="R952" s="30" t="s">
        <v>4658</v>
      </c>
      <c r="T952" t="s">
        <v>6406</v>
      </c>
      <c r="U952">
        <v>825</v>
      </c>
      <c r="V952" t="s">
        <v>2453</v>
      </c>
      <c r="W952">
        <v>4</v>
      </c>
      <c r="X952">
        <v>4</v>
      </c>
      <c r="Y952">
        <v>2</v>
      </c>
      <c r="Z952">
        <v>4</v>
      </c>
      <c r="AA952">
        <v>48200668.0726</v>
      </c>
      <c r="AB952">
        <v>31575.3283821</v>
      </c>
      <c r="AC952">
        <v>577146.61868099996</v>
      </c>
      <c r="AD952">
        <v>973457.15869900002</v>
      </c>
      <c r="AE952" t="s">
        <v>6407</v>
      </c>
      <c r="AF952" t="s">
        <v>2452</v>
      </c>
      <c r="AG952" t="s">
        <v>4723</v>
      </c>
      <c r="AH952" t="str">
        <f t="shared" si="73"/>
        <v>04013825</v>
      </c>
      <c r="AJ952" t="s">
        <v>4723</v>
      </c>
      <c r="AK952" t="s">
        <v>9687</v>
      </c>
      <c r="AL952" t="s">
        <v>6407</v>
      </c>
    </row>
    <row r="953" spans="1:38" x14ac:dyDescent="0.25">
      <c r="A953">
        <v>1062496</v>
      </c>
      <c r="B953">
        <v>0.61718600000000001</v>
      </c>
      <c r="C953" t="s">
        <v>3548</v>
      </c>
      <c r="D953" t="s">
        <v>4723</v>
      </c>
      <c r="E953" t="s">
        <v>4756</v>
      </c>
      <c r="F953" t="s">
        <v>1367</v>
      </c>
      <c r="G953" t="s">
        <v>1463</v>
      </c>
      <c r="H953" t="s">
        <v>3549</v>
      </c>
      <c r="I953" t="s">
        <v>4760</v>
      </c>
      <c r="J953">
        <v>5724</v>
      </c>
      <c r="K953" s="34" t="s">
        <v>9688</v>
      </c>
      <c r="M953" s="29" t="str">
        <f t="shared" si="70"/>
        <v>YES</v>
      </c>
      <c r="N953" s="9" t="str">
        <f t="shared" si="71"/>
        <v>YES</v>
      </c>
      <c r="O953" s="9">
        <f t="shared" si="72"/>
        <v>0.99989685654325955</v>
      </c>
      <c r="P953" s="9" t="str">
        <f t="shared" si="74"/>
        <v>YES</v>
      </c>
      <c r="Q953" s="9" t="s">
        <v>4658</v>
      </c>
      <c r="R953" s="30" t="s">
        <v>4658</v>
      </c>
      <c r="T953" t="s">
        <v>6408</v>
      </c>
      <c r="U953">
        <v>826</v>
      </c>
      <c r="V953" t="s">
        <v>3549</v>
      </c>
      <c r="W953">
        <v>5</v>
      </c>
      <c r="X953">
        <v>13</v>
      </c>
      <c r="Y953">
        <v>4</v>
      </c>
      <c r="Z953">
        <v>5</v>
      </c>
      <c r="AA953">
        <v>17207933.068100002</v>
      </c>
      <c r="AB953">
        <v>18600.044562300001</v>
      </c>
      <c r="AC953">
        <v>603765.07815900003</v>
      </c>
      <c r="AD953">
        <v>904790.63016900001</v>
      </c>
      <c r="AE953" t="s">
        <v>6409</v>
      </c>
      <c r="AF953" t="s">
        <v>3548</v>
      </c>
      <c r="AG953" t="s">
        <v>4723</v>
      </c>
      <c r="AH953" t="str">
        <f t="shared" si="73"/>
        <v>04013826</v>
      </c>
      <c r="AJ953" t="s">
        <v>4723</v>
      </c>
      <c r="AK953" t="s">
        <v>9688</v>
      </c>
      <c r="AL953" t="s">
        <v>6409</v>
      </c>
    </row>
    <row r="954" spans="1:38" x14ac:dyDescent="0.25">
      <c r="A954">
        <v>106140</v>
      </c>
      <c r="B954">
        <v>0.38630100000000001</v>
      </c>
      <c r="C954" t="s">
        <v>2086</v>
      </c>
      <c r="D954" t="s">
        <v>4723</v>
      </c>
      <c r="E954" t="s">
        <v>4756</v>
      </c>
      <c r="F954" t="s">
        <v>1367</v>
      </c>
      <c r="G954" t="s">
        <v>1463</v>
      </c>
      <c r="H954" t="s">
        <v>2087</v>
      </c>
      <c r="I954" t="s">
        <v>4760</v>
      </c>
      <c r="J954">
        <v>3825</v>
      </c>
      <c r="K954" s="34" t="s">
        <v>9689</v>
      </c>
      <c r="M954" s="29" t="str">
        <f t="shared" si="70"/>
        <v>YES</v>
      </c>
      <c r="N954" s="9" t="str">
        <f t="shared" si="71"/>
        <v>YES</v>
      </c>
      <c r="O954" s="9">
        <f t="shared" si="72"/>
        <v>1.0098495449737592</v>
      </c>
      <c r="P954" s="9" t="str">
        <f t="shared" si="74"/>
        <v>YES</v>
      </c>
      <c r="Q954" s="9" t="s">
        <v>4658</v>
      </c>
      <c r="R954" s="30" t="s">
        <v>4658</v>
      </c>
      <c r="T954" t="s">
        <v>6410</v>
      </c>
      <c r="U954">
        <v>827</v>
      </c>
      <c r="V954" t="s">
        <v>2087</v>
      </c>
      <c r="W954">
        <v>5</v>
      </c>
      <c r="X954">
        <v>15</v>
      </c>
      <c r="Y954">
        <v>3</v>
      </c>
      <c r="Z954">
        <v>5</v>
      </c>
      <c r="AA954">
        <v>10664414.171399999</v>
      </c>
      <c r="AB954">
        <v>13362.8762176</v>
      </c>
      <c r="AC954">
        <v>638353.99936300004</v>
      </c>
      <c r="AD954">
        <v>919568.09275299998</v>
      </c>
      <c r="AE954" t="s">
        <v>6411</v>
      </c>
      <c r="AF954" t="s">
        <v>2086</v>
      </c>
      <c r="AG954" t="s">
        <v>4723</v>
      </c>
      <c r="AH954" t="str">
        <f t="shared" si="73"/>
        <v>04013827</v>
      </c>
      <c r="AJ954" t="s">
        <v>4723</v>
      </c>
      <c r="AK954" t="s">
        <v>9689</v>
      </c>
      <c r="AL954" t="s">
        <v>6411</v>
      </c>
    </row>
    <row r="955" spans="1:38" x14ac:dyDescent="0.25">
      <c r="A955">
        <v>207481</v>
      </c>
      <c r="B955">
        <v>1.0417380000000001</v>
      </c>
      <c r="C955" t="s">
        <v>2905</v>
      </c>
      <c r="D955" t="s">
        <v>4723</v>
      </c>
      <c r="E955" t="s">
        <v>4756</v>
      </c>
      <c r="F955" t="s">
        <v>1367</v>
      </c>
      <c r="G955" t="s">
        <v>1368</v>
      </c>
      <c r="H955" t="s">
        <v>2906</v>
      </c>
      <c r="I955" t="s">
        <v>4760</v>
      </c>
      <c r="J955">
        <v>2489</v>
      </c>
      <c r="K955" s="34" t="s">
        <v>9690</v>
      </c>
      <c r="M955" s="29" t="str">
        <f t="shared" si="70"/>
        <v>YES</v>
      </c>
      <c r="N955" s="9" t="str">
        <f t="shared" si="71"/>
        <v>YES</v>
      </c>
      <c r="O955" s="9">
        <f t="shared" si="72"/>
        <v>0.99954559398123244</v>
      </c>
      <c r="P955" s="9" t="str">
        <f t="shared" si="74"/>
        <v>YES</v>
      </c>
      <c r="Q955" s="9" t="s">
        <v>4658</v>
      </c>
      <c r="R955" s="30" t="s">
        <v>4658</v>
      </c>
      <c r="T955" t="s">
        <v>6412</v>
      </c>
      <c r="U955">
        <v>828</v>
      </c>
      <c r="V955" t="s">
        <v>2906</v>
      </c>
      <c r="W955">
        <v>2</v>
      </c>
      <c r="X955">
        <v>8</v>
      </c>
      <c r="Y955">
        <v>5</v>
      </c>
      <c r="Z955">
        <v>2</v>
      </c>
      <c r="AA955">
        <v>29055191.513099998</v>
      </c>
      <c r="AB955">
        <v>22840.955053099999</v>
      </c>
      <c r="AC955">
        <v>726304.737953</v>
      </c>
      <c r="AD955">
        <v>936736.04400500003</v>
      </c>
      <c r="AE955" t="s">
        <v>6413</v>
      </c>
      <c r="AF955" t="s">
        <v>2905</v>
      </c>
      <c r="AG955" t="s">
        <v>4723</v>
      </c>
      <c r="AH955" t="str">
        <f t="shared" si="73"/>
        <v>04013828</v>
      </c>
      <c r="AJ955" t="s">
        <v>4723</v>
      </c>
      <c r="AK955" t="s">
        <v>9690</v>
      </c>
      <c r="AL955" t="s">
        <v>6413</v>
      </c>
    </row>
    <row r="956" spans="1:38" x14ac:dyDescent="0.25">
      <c r="A956">
        <v>1274782</v>
      </c>
      <c r="B956">
        <v>1.48637</v>
      </c>
      <c r="C956" t="s">
        <v>3614</v>
      </c>
      <c r="D956" t="s">
        <v>4723</v>
      </c>
      <c r="E956" t="s">
        <v>4756</v>
      </c>
      <c r="F956" t="s">
        <v>1367</v>
      </c>
      <c r="G956" t="s">
        <v>1463</v>
      </c>
      <c r="H956" t="s">
        <v>3615</v>
      </c>
      <c r="I956" t="s">
        <v>4760</v>
      </c>
      <c r="J956">
        <v>4528</v>
      </c>
      <c r="K956" s="34" t="s">
        <v>9691</v>
      </c>
      <c r="M956" s="29" t="str">
        <f t="shared" si="70"/>
        <v>YES</v>
      </c>
      <c r="N956" s="9" t="str">
        <f t="shared" si="71"/>
        <v>YES</v>
      </c>
      <c r="O956" s="9">
        <f t="shared" si="72"/>
        <v>1.0020797297611008</v>
      </c>
      <c r="P956" s="9" t="str">
        <f t="shared" si="74"/>
        <v>YES</v>
      </c>
      <c r="Q956" s="9" t="s">
        <v>4658</v>
      </c>
      <c r="R956" s="30" t="s">
        <v>4658</v>
      </c>
      <c r="T956" t="s">
        <v>6414</v>
      </c>
      <c r="U956">
        <v>829</v>
      </c>
      <c r="V956" t="s">
        <v>3615</v>
      </c>
      <c r="W956">
        <v>5</v>
      </c>
      <c r="X956">
        <v>16</v>
      </c>
      <c r="Y956">
        <v>4</v>
      </c>
      <c r="Z956">
        <v>5</v>
      </c>
      <c r="AA956">
        <v>41351617.218999997</v>
      </c>
      <c r="AB956">
        <v>26247.209160999999</v>
      </c>
      <c r="AC956">
        <v>633524.737555</v>
      </c>
      <c r="AD956">
        <v>887873.868823</v>
      </c>
      <c r="AE956" t="s">
        <v>6415</v>
      </c>
      <c r="AF956" t="s">
        <v>3614</v>
      </c>
      <c r="AG956" t="s">
        <v>4723</v>
      </c>
      <c r="AH956" t="str">
        <f t="shared" si="73"/>
        <v>04013829</v>
      </c>
      <c r="AJ956" t="s">
        <v>4723</v>
      </c>
      <c r="AK956" t="s">
        <v>9691</v>
      </c>
      <c r="AL956" t="s">
        <v>6415</v>
      </c>
    </row>
    <row r="957" spans="1:38" x14ac:dyDescent="0.25">
      <c r="A957">
        <v>190479</v>
      </c>
      <c r="B957">
        <v>1.7212369999999999</v>
      </c>
      <c r="C957" t="s">
        <v>2292</v>
      </c>
      <c r="D957" t="s">
        <v>4723</v>
      </c>
      <c r="E957" t="s">
        <v>4756</v>
      </c>
      <c r="F957" t="s">
        <v>1367</v>
      </c>
      <c r="G957" t="s">
        <v>4758</v>
      </c>
      <c r="H957" t="s">
        <v>2293</v>
      </c>
      <c r="I957" t="s">
        <v>4760</v>
      </c>
      <c r="J957">
        <v>1092</v>
      </c>
      <c r="K957" s="34" t="s">
        <v>9692</v>
      </c>
      <c r="M957" s="29" t="str">
        <f t="shared" si="70"/>
        <v>YES</v>
      </c>
      <c r="N957" s="9" t="str">
        <f t="shared" si="71"/>
        <v>YES</v>
      </c>
      <c r="O957" s="9">
        <f t="shared" si="72"/>
        <v>0.9689371745223837</v>
      </c>
      <c r="P957" s="9" t="str">
        <f t="shared" si="74"/>
        <v>NO</v>
      </c>
      <c r="Q957" s="9" t="s">
        <v>4658</v>
      </c>
      <c r="R957" s="30" t="s">
        <v>4658</v>
      </c>
      <c r="T957" t="s">
        <v>7598</v>
      </c>
      <c r="U957">
        <v>83</v>
      </c>
      <c r="V957" t="s">
        <v>2293</v>
      </c>
      <c r="W957">
        <v>2</v>
      </c>
      <c r="X957">
        <v>11</v>
      </c>
      <c r="Y957">
        <v>3</v>
      </c>
      <c r="Z957">
        <v>2</v>
      </c>
      <c r="AA957">
        <v>49523678.977899998</v>
      </c>
      <c r="AB957">
        <v>30634.88193</v>
      </c>
      <c r="AC957">
        <v>687325.29876699997</v>
      </c>
      <c r="AD957">
        <v>918165.76095300005</v>
      </c>
      <c r="AE957" t="s">
        <v>7599</v>
      </c>
      <c r="AF957" t="s">
        <v>2292</v>
      </c>
      <c r="AG957" t="s">
        <v>4723</v>
      </c>
      <c r="AH957" t="str">
        <f t="shared" si="73"/>
        <v>0401383</v>
      </c>
      <c r="AJ957" t="s">
        <v>4723</v>
      </c>
      <c r="AK957" t="s">
        <v>9692</v>
      </c>
      <c r="AL957" t="s">
        <v>7599</v>
      </c>
    </row>
    <row r="958" spans="1:38" x14ac:dyDescent="0.25">
      <c r="A958">
        <v>249160</v>
      </c>
      <c r="B958">
        <v>0.66152500000000003</v>
      </c>
      <c r="C958" t="s">
        <v>3866</v>
      </c>
      <c r="D958" t="s">
        <v>4723</v>
      </c>
      <c r="E958" t="s">
        <v>4756</v>
      </c>
      <c r="F958" t="s">
        <v>1367</v>
      </c>
      <c r="G958" t="s">
        <v>1463</v>
      </c>
      <c r="H958" t="s">
        <v>3867</v>
      </c>
      <c r="I958" t="s">
        <v>4760</v>
      </c>
      <c r="J958">
        <v>2880</v>
      </c>
      <c r="K958" s="34" t="s">
        <v>9693</v>
      </c>
      <c r="M958" s="29" t="str">
        <f t="shared" si="70"/>
        <v>YES</v>
      </c>
      <c r="N958" s="9" t="str">
        <f t="shared" si="71"/>
        <v>YES</v>
      </c>
      <c r="O958" s="9">
        <f t="shared" si="72"/>
        <v>0.99598343848373017</v>
      </c>
      <c r="P958" s="9" t="str">
        <f t="shared" si="74"/>
        <v>YES</v>
      </c>
      <c r="Q958" s="9" t="s">
        <v>4658</v>
      </c>
      <c r="R958" s="30" t="s">
        <v>4658</v>
      </c>
      <c r="T958" t="s">
        <v>6416</v>
      </c>
      <c r="U958">
        <v>830</v>
      </c>
      <c r="V958" t="s">
        <v>3867</v>
      </c>
      <c r="W958">
        <v>1</v>
      </c>
      <c r="X958">
        <v>20</v>
      </c>
      <c r="Y958">
        <v>5</v>
      </c>
      <c r="Z958">
        <v>1</v>
      </c>
      <c r="AA958">
        <v>18516631.750500001</v>
      </c>
      <c r="AB958">
        <v>18774.095497599999</v>
      </c>
      <c r="AC958">
        <v>672740.45439700002</v>
      </c>
      <c r="AD958">
        <v>844464.711672</v>
      </c>
      <c r="AE958" t="s">
        <v>6417</v>
      </c>
      <c r="AF958" t="s">
        <v>3866</v>
      </c>
      <c r="AG958" t="s">
        <v>4723</v>
      </c>
      <c r="AH958" t="str">
        <f t="shared" si="73"/>
        <v>04013830</v>
      </c>
      <c r="AJ958" t="s">
        <v>4723</v>
      </c>
      <c r="AK958" t="s">
        <v>9693</v>
      </c>
      <c r="AL958" t="s">
        <v>6417</v>
      </c>
    </row>
    <row r="959" spans="1:38" x14ac:dyDescent="0.25">
      <c r="A959">
        <v>215460</v>
      </c>
      <c r="B959">
        <v>0.72850099999999995</v>
      </c>
      <c r="C959" t="s">
        <v>2517</v>
      </c>
      <c r="D959" t="s">
        <v>4723</v>
      </c>
      <c r="E959" t="s">
        <v>4756</v>
      </c>
      <c r="F959" t="s">
        <v>2450</v>
      </c>
      <c r="G959" t="s">
        <v>2505</v>
      </c>
      <c r="H959" t="s">
        <v>2518</v>
      </c>
      <c r="I959" t="s">
        <v>4760</v>
      </c>
      <c r="J959">
        <v>1715</v>
      </c>
      <c r="K959" s="34" t="s">
        <v>9694</v>
      </c>
      <c r="M959" s="29" t="str">
        <f t="shared" si="70"/>
        <v>YES</v>
      </c>
      <c r="N959" s="9" t="str">
        <f t="shared" si="71"/>
        <v>YES</v>
      </c>
      <c r="O959" s="9">
        <f t="shared" si="72"/>
        <v>1.0052981793941216</v>
      </c>
      <c r="P959" s="9" t="str">
        <f t="shared" si="74"/>
        <v>YES</v>
      </c>
      <c r="Q959" s="9" t="s">
        <v>4658</v>
      </c>
      <c r="R959" s="30" t="s">
        <v>4658</v>
      </c>
      <c r="T959" t="s">
        <v>6418</v>
      </c>
      <c r="U959">
        <v>831</v>
      </c>
      <c r="V959" t="s">
        <v>2518</v>
      </c>
      <c r="W959">
        <v>4</v>
      </c>
      <c r="X959">
        <v>4</v>
      </c>
      <c r="Y959">
        <v>2</v>
      </c>
      <c r="Z959">
        <v>4</v>
      </c>
      <c r="AA959">
        <v>20202406.305599999</v>
      </c>
      <c r="AB959">
        <v>20893.1679668</v>
      </c>
      <c r="AC959">
        <v>564755.07821599999</v>
      </c>
      <c r="AD959">
        <v>965971.16280299996</v>
      </c>
      <c r="AE959" t="s">
        <v>6419</v>
      </c>
      <c r="AF959" t="s">
        <v>2517</v>
      </c>
      <c r="AG959" t="s">
        <v>4723</v>
      </c>
      <c r="AH959" t="str">
        <f t="shared" si="73"/>
        <v>04013831</v>
      </c>
      <c r="AJ959" t="s">
        <v>4723</v>
      </c>
      <c r="AK959" t="s">
        <v>9694</v>
      </c>
      <c r="AL959" t="s">
        <v>6419</v>
      </c>
    </row>
    <row r="960" spans="1:38" x14ac:dyDescent="0.25">
      <c r="A960">
        <v>1054188</v>
      </c>
      <c r="B960">
        <v>0.71901199999999998</v>
      </c>
      <c r="C960" t="s">
        <v>2429</v>
      </c>
      <c r="D960" t="s">
        <v>4723</v>
      </c>
      <c r="E960" t="s">
        <v>4756</v>
      </c>
      <c r="F960" t="s">
        <v>1367</v>
      </c>
      <c r="G960" t="s">
        <v>2419</v>
      </c>
      <c r="H960" t="s">
        <v>2430</v>
      </c>
      <c r="I960" t="s">
        <v>4760</v>
      </c>
      <c r="J960">
        <v>1831</v>
      </c>
      <c r="K960" s="34" t="s">
        <v>9695</v>
      </c>
      <c r="M960" s="29" t="str">
        <f t="shared" si="70"/>
        <v>YES</v>
      </c>
      <c r="N960" s="9" t="str">
        <f t="shared" si="71"/>
        <v>YES</v>
      </c>
      <c r="O960" s="9">
        <f t="shared" si="72"/>
        <v>1.0006328737219898</v>
      </c>
      <c r="P960" s="9" t="str">
        <f t="shared" si="74"/>
        <v>YES</v>
      </c>
      <c r="Q960" s="9" t="s">
        <v>4658</v>
      </c>
      <c r="R960" s="30" t="s">
        <v>4658</v>
      </c>
      <c r="T960" t="s">
        <v>6420</v>
      </c>
      <c r="U960">
        <v>832</v>
      </c>
      <c r="V960" t="s">
        <v>2430</v>
      </c>
      <c r="W960">
        <v>4</v>
      </c>
      <c r="X960">
        <v>9</v>
      </c>
      <c r="Y960">
        <v>2</v>
      </c>
      <c r="Z960">
        <v>4</v>
      </c>
      <c r="AA960">
        <v>20032226.271200001</v>
      </c>
      <c r="AB960">
        <v>21000.824964200001</v>
      </c>
      <c r="AC960">
        <v>587801.15650200006</v>
      </c>
      <c r="AD960">
        <v>942844.133944</v>
      </c>
      <c r="AE960" t="s">
        <v>6421</v>
      </c>
      <c r="AF960" t="s">
        <v>2429</v>
      </c>
      <c r="AG960" t="s">
        <v>4723</v>
      </c>
      <c r="AH960" t="str">
        <f t="shared" si="73"/>
        <v>04013832</v>
      </c>
      <c r="AJ960" t="s">
        <v>4723</v>
      </c>
      <c r="AK960" t="s">
        <v>9695</v>
      </c>
      <c r="AL960" t="s">
        <v>6421</v>
      </c>
    </row>
    <row r="961" spans="1:38" x14ac:dyDescent="0.25">
      <c r="A961">
        <v>1062276</v>
      </c>
      <c r="B961">
        <v>1.0039089999999999</v>
      </c>
      <c r="C961" t="s">
        <v>2302</v>
      </c>
      <c r="D961" t="s">
        <v>4723</v>
      </c>
      <c r="E961" t="s">
        <v>4756</v>
      </c>
      <c r="F961" t="s">
        <v>2297</v>
      </c>
      <c r="G961" t="s">
        <v>4758</v>
      </c>
      <c r="H961" t="s">
        <v>2303</v>
      </c>
      <c r="I961" t="s">
        <v>4760</v>
      </c>
      <c r="J961">
        <v>2875</v>
      </c>
      <c r="K961" s="34" t="s">
        <v>9696</v>
      </c>
      <c r="M961" s="29" t="str">
        <f t="shared" si="70"/>
        <v>YES</v>
      </c>
      <c r="N961" s="9" t="str">
        <f t="shared" si="71"/>
        <v>NO</v>
      </c>
      <c r="O961" s="9">
        <f t="shared" si="72"/>
        <v>1.0117572279489471</v>
      </c>
      <c r="P961" s="9" t="str">
        <f t="shared" si="74"/>
        <v>YES</v>
      </c>
      <c r="Q961" s="9" t="s">
        <v>4658</v>
      </c>
      <c r="R961" s="30" t="s">
        <v>4658</v>
      </c>
      <c r="T961" t="s">
        <v>6422</v>
      </c>
      <c r="U961">
        <v>833</v>
      </c>
      <c r="V961" t="s">
        <v>6423</v>
      </c>
      <c r="W961">
        <v>1</v>
      </c>
      <c r="X961">
        <v>21</v>
      </c>
      <c r="Y961">
        <v>6</v>
      </c>
      <c r="Z961">
        <v>1</v>
      </c>
      <c r="AA961">
        <v>27662146.503600001</v>
      </c>
      <c r="AB961">
        <v>21598.768496299999</v>
      </c>
      <c r="AC961">
        <v>709942.98141500005</v>
      </c>
      <c r="AD961">
        <v>809553.58182299999</v>
      </c>
      <c r="AE961" t="s">
        <v>6424</v>
      </c>
      <c r="AF961" t="s">
        <v>2302</v>
      </c>
      <c r="AG961" t="s">
        <v>4723</v>
      </c>
      <c r="AH961" t="str">
        <f t="shared" si="73"/>
        <v>04013833</v>
      </c>
      <c r="AJ961" t="s">
        <v>4723</v>
      </c>
      <c r="AK961" t="s">
        <v>9696</v>
      </c>
      <c r="AL961" t="s">
        <v>6424</v>
      </c>
    </row>
    <row r="962" spans="1:38" x14ac:dyDescent="0.25">
      <c r="A962">
        <v>249269</v>
      </c>
      <c r="B962">
        <v>0.52412599999999998</v>
      </c>
      <c r="C962" t="s">
        <v>2296</v>
      </c>
      <c r="D962" t="s">
        <v>4723</v>
      </c>
      <c r="E962" t="s">
        <v>4756</v>
      </c>
      <c r="F962" t="s">
        <v>2297</v>
      </c>
      <c r="G962" t="s">
        <v>2298</v>
      </c>
      <c r="H962" t="s">
        <v>2299</v>
      </c>
      <c r="I962" t="s">
        <v>4760</v>
      </c>
      <c r="J962">
        <v>1417</v>
      </c>
      <c r="K962" s="34" t="s">
        <v>9697</v>
      </c>
      <c r="M962" s="29" t="str">
        <f t="shared" si="70"/>
        <v>YES</v>
      </c>
      <c r="N962" s="9" t="str">
        <f t="shared" si="71"/>
        <v>NO</v>
      </c>
      <c r="O962" s="9">
        <f t="shared" si="72"/>
        <v>0.9960799689055384</v>
      </c>
      <c r="P962" s="9" t="str">
        <f t="shared" si="74"/>
        <v>YES</v>
      </c>
      <c r="Q962" s="9" t="s">
        <v>4658</v>
      </c>
      <c r="R962" s="30" t="s">
        <v>4658</v>
      </c>
      <c r="T962" t="s">
        <v>6425</v>
      </c>
      <c r="U962">
        <v>834</v>
      </c>
      <c r="V962" t="s">
        <v>6426</v>
      </c>
      <c r="W962">
        <v>1</v>
      </c>
      <c r="X962">
        <v>21</v>
      </c>
      <c r="Y962">
        <v>6</v>
      </c>
      <c r="Z962">
        <v>1</v>
      </c>
      <c r="AA962">
        <v>14669298.384199999</v>
      </c>
      <c r="AB962">
        <v>16418.8655865</v>
      </c>
      <c r="AC962">
        <v>708509.94521899999</v>
      </c>
      <c r="AD962">
        <v>804292.28043899999</v>
      </c>
      <c r="AE962" t="s">
        <v>6427</v>
      </c>
      <c r="AF962" t="s">
        <v>2296</v>
      </c>
      <c r="AG962" t="s">
        <v>4723</v>
      </c>
      <c r="AH962" t="str">
        <f t="shared" si="73"/>
        <v>04013834</v>
      </c>
      <c r="AJ962" t="s">
        <v>4723</v>
      </c>
      <c r="AK962" t="s">
        <v>9697</v>
      </c>
      <c r="AL962" t="s">
        <v>6427</v>
      </c>
    </row>
    <row r="963" spans="1:38" x14ac:dyDescent="0.25">
      <c r="A963">
        <v>249234</v>
      </c>
      <c r="B963">
        <v>0.50522999999999996</v>
      </c>
      <c r="C963" t="s">
        <v>2300</v>
      </c>
      <c r="D963" t="s">
        <v>4723</v>
      </c>
      <c r="E963" t="s">
        <v>4756</v>
      </c>
      <c r="F963" t="s">
        <v>2297</v>
      </c>
      <c r="G963" t="s">
        <v>2298</v>
      </c>
      <c r="H963" t="s">
        <v>2301</v>
      </c>
      <c r="I963" t="s">
        <v>4760</v>
      </c>
      <c r="J963">
        <v>1338</v>
      </c>
      <c r="K963" s="34" t="s">
        <v>9698</v>
      </c>
      <c r="M963" s="29" t="str">
        <f t="shared" ref="M963:M1026" si="75">IF(C963=AH963,"YES","NO")</f>
        <v>YES</v>
      </c>
      <c r="N963" s="9" t="str">
        <f t="shared" ref="N963:N1026" si="76">IF(H963=V963,"YES","NO")</f>
        <v>NO</v>
      </c>
      <c r="O963" s="9">
        <f t="shared" ref="O963:O1026" si="77">(B963*(5280*5280))/AA963</f>
        <v>1.0057306642516048</v>
      </c>
      <c r="P963" s="9" t="str">
        <f t="shared" si="74"/>
        <v>YES</v>
      </c>
      <c r="Q963" s="9" t="s">
        <v>4658</v>
      </c>
      <c r="R963" s="30" t="s">
        <v>4658</v>
      </c>
      <c r="T963" t="s">
        <v>6428</v>
      </c>
      <c r="U963">
        <v>835</v>
      </c>
      <c r="V963" t="s">
        <v>6429</v>
      </c>
      <c r="W963">
        <v>1</v>
      </c>
      <c r="X963">
        <v>21</v>
      </c>
      <c r="Y963">
        <v>6</v>
      </c>
      <c r="Z963">
        <v>1</v>
      </c>
      <c r="AA963">
        <v>14004747.526000001</v>
      </c>
      <c r="AB963">
        <v>15887.3350135</v>
      </c>
      <c r="AC963">
        <v>711181.91527</v>
      </c>
      <c r="AD963">
        <v>804214.00631600001</v>
      </c>
      <c r="AE963" t="s">
        <v>6430</v>
      </c>
      <c r="AF963" t="s">
        <v>2300</v>
      </c>
      <c r="AG963" t="s">
        <v>4723</v>
      </c>
      <c r="AH963" t="str">
        <f t="shared" ref="AH963:AH1026" si="78">CONCATENATE(AG963,U963)</f>
        <v>04013835</v>
      </c>
      <c r="AJ963" t="s">
        <v>4723</v>
      </c>
      <c r="AK963" t="s">
        <v>9698</v>
      </c>
      <c r="AL963" t="s">
        <v>6430</v>
      </c>
    </row>
    <row r="964" spans="1:38" x14ac:dyDescent="0.25">
      <c r="A964">
        <v>249251</v>
      </c>
      <c r="B964">
        <v>0.49544899999999997</v>
      </c>
      <c r="C964" t="s">
        <v>2304</v>
      </c>
      <c r="D964" t="s">
        <v>4723</v>
      </c>
      <c r="E964" t="s">
        <v>4756</v>
      </c>
      <c r="F964" t="s">
        <v>2297</v>
      </c>
      <c r="G964" t="s">
        <v>2298</v>
      </c>
      <c r="H964" t="s">
        <v>2305</v>
      </c>
      <c r="I964" t="s">
        <v>4760</v>
      </c>
      <c r="J964">
        <v>1290</v>
      </c>
      <c r="K964" s="34" t="s">
        <v>9699</v>
      </c>
      <c r="M964" s="29" t="str">
        <f t="shared" si="75"/>
        <v>YES</v>
      </c>
      <c r="N964" s="9" t="str">
        <f t="shared" si="76"/>
        <v>NO</v>
      </c>
      <c r="O964" s="9">
        <f t="shared" si="77"/>
        <v>0.98566485251771518</v>
      </c>
      <c r="P964" s="9" t="str">
        <f t="shared" ref="P964:P1027" si="79">IF(O964&gt;0.970001,IF(O964&lt;1.02999,"YES","NO"),"NO")</f>
        <v>YES</v>
      </c>
      <c r="Q964" s="9" t="s">
        <v>4658</v>
      </c>
      <c r="R964" s="30" t="s">
        <v>4658</v>
      </c>
      <c r="T964" t="s">
        <v>6431</v>
      </c>
      <c r="U964">
        <v>836</v>
      </c>
      <c r="V964" t="s">
        <v>6432</v>
      </c>
      <c r="W964">
        <v>1</v>
      </c>
      <c r="X964">
        <v>21</v>
      </c>
      <c r="Y964">
        <v>6</v>
      </c>
      <c r="Z964">
        <v>1</v>
      </c>
      <c r="AA964">
        <v>14013206.787599999</v>
      </c>
      <c r="AB964">
        <v>15881.6938383</v>
      </c>
      <c r="AC964">
        <v>713820.85890600004</v>
      </c>
      <c r="AD964">
        <v>804260.41380900005</v>
      </c>
      <c r="AE964" t="s">
        <v>6433</v>
      </c>
      <c r="AF964" t="s">
        <v>2304</v>
      </c>
      <c r="AG964" t="s">
        <v>4723</v>
      </c>
      <c r="AH964" t="str">
        <f t="shared" si="78"/>
        <v>04013836</v>
      </c>
      <c r="AJ964" t="s">
        <v>4723</v>
      </c>
      <c r="AK964" t="s">
        <v>9699</v>
      </c>
      <c r="AL964" t="s">
        <v>6433</v>
      </c>
    </row>
    <row r="965" spans="1:38" x14ac:dyDescent="0.25">
      <c r="A965">
        <v>249287</v>
      </c>
      <c r="B965">
        <v>0.520783</v>
      </c>
      <c r="C965" t="s">
        <v>2315</v>
      </c>
      <c r="D965" t="s">
        <v>4723</v>
      </c>
      <c r="E965" t="s">
        <v>4756</v>
      </c>
      <c r="F965" t="s">
        <v>2297</v>
      </c>
      <c r="G965" t="s">
        <v>2298</v>
      </c>
      <c r="H965" t="s">
        <v>2316</v>
      </c>
      <c r="I965" t="s">
        <v>4760</v>
      </c>
      <c r="J965">
        <v>1414</v>
      </c>
      <c r="K965" s="34" t="s">
        <v>9700</v>
      </c>
      <c r="M965" s="29" t="str">
        <f t="shared" si="75"/>
        <v>YES</v>
      </c>
      <c r="N965" s="9" t="str">
        <f t="shared" si="76"/>
        <v>NO</v>
      </c>
      <c r="O965" s="9">
        <f t="shared" si="77"/>
        <v>1.0151823636178867</v>
      </c>
      <c r="P965" s="9" t="str">
        <f t="shared" si="79"/>
        <v>YES</v>
      </c>
      <c r="Q965" s="9" t="s">
        <v>4658</v>
      </c>
      <c r="R965" s="30" t="s">
        <v>4658</v>
      </c>
      <c r="T965" t="s">
        <v>6434</v>
      </c>
      <c r="U965">
        <v>837</v>
      </c>
      <c r="V965" t="s">
        <v>6435</v>
      </c>
      <c r="W965">
        <v>1</v>
      </c>
      <c r="X965">
        <v>21</v>
      </c>
      <c r="Y965">
        <v>6</v>
      </c>
      <c r="Z965">
        <v>1</v>
      </c>
      <c r="AA965">
        <v>14301466.7192</v>
      </c>
      <c r="AB965">
        <v>16082.9859297</v>
      </c>
      <c r="AC965">
        <v>716489.10013399995</v>
      </c>
      <c r="AD965">
        <v>804295.97838400002</v>
      </c>
      <c r="AE965" t="s">
        <v>6436</v>
      </c>
      <c r="AF965" t="s">
        <v>2315</v>
      </c>
      <c r="AG965" t="s">
        <v>4723</v>
      </c>
      <c r="AH965" t="str">
        <f t="shared" si="78"/>
        <v>04013837</v>
      </c>
      <c r="AJ965" t="s">
        <v>4723</v>
      </c>
      <c r="AK965" t="s">
        <v>9700</v>
      </c>
      <c r="AL965" t="s">
        <v>6436</v>
      </c>
    </row>
    <row r="966" spans="1:38" x14ac:dyDescent="0.25">
      <c r="A966">
        <v>249385</v>
      </c>
      <c r="B966">
        <v>0.462314</v>
      </c>
      <c r="C966" t="s">
        <v>2319</v>
      </c>
      <c r="D966" t="s">
        <v>4723</v>
      </c>
      <c r="E966" t="s">
        <v>4756</v>
      </c>
      <c r="F966" t="s">
        <v>2297</v>
      </c>
      <c r="G966" t="s">
        <v>4758</v>
      </c>
      <c r="H966" t="s">
        <v>2320</v>
      </c>
      <c r="I966" t="s">
        <v>4760</v>
      </c>
      <c r="J966">
        <v>1326</v>
      </c>
      <c r="K966" s="34" t="s">
        <v>9701</v>
      </c>
      <c r="M966" s="29" t="str">
        <f t="shared" si="75"/>
        <v>YES</v>
      </c>
      <c r="N966" s="9" t="str">
        <f t="shared" si="76"/>
        <v>NO</v>
      </c>
      <c r="O966" s="9">
        <f t="shared" si="77"/>
        <v>1.0002174853138075</v>
      </c>
      <c r="P966" s="9" t="str">
        <f t="shared" si="79"/>
        <v>YES</v>
      </c>
      <c r="Q966" s="9" t="s">
        <v>4658</v>
      </c>
      <c r="R966" s="30" t="s">
        <v>4658</v>
      </c>
      <c r="T966" t="s">
        <v>6437</v>
      </c>
      <c r="U966">
        <v>838</v>
      </c>
      <c r="V966" t="s">
        <v>6438</v>
      </c>
      <c r="W966">
        <v>1</v>
      </c>
      <c r="X966">
        <v>21</v>
      </c>
      <c r="Y966">
        <v>6</v>
      </c>
      <c r="Z966">
        <v>1</v>
      </c>
      <c r="AA966">
        <v>12885772.1514</v>
      </c>
      <c r="AB966">
        <v>16501.069244400001</v>
      </c>
      <c r="AC966">
        <v>719059.1568</v>
      </c>
      <c r="AD966">
        <v>804389.85821099998</v>
      </c>
      <c r="AE966" t="s">
        <v>6439</v>
      </c>
      <c r="AF966" t="s">
        <v>2319</v>
      </c>
      <c r="AG966" t="s">
        <v>4723</v>
      </c>
      <c r="AH966" t="str">
        <f t="shared" si="78"/>
        <v>04013838</v>
      </c>
      <c r="AJ966" t="s">
        <v>4723</v>
      </c>
      <c r="AK966" t="s">
        <v>9701</v>
      </c>
      <c r="AL966" t="s">
        <v>6439</v>
      </c>
    </row>
    <row r="967" spans="1:38" x14ac:dyDescent="0.25">
      <c r="A967">
        <v>249423</v>
      </c>
      <c r="B967">
        <v>0.53442100000000003</v>
      </c>
      <c r="C967" t="s">
        <v>2321</v>
      </c>
      <c r="D967" t="s">
        <v>4723</v>
      </c>
      <c r="E967" t="s">
        <v>4756</v>
      </c>
      <c r="F967" t="s">
        <v>2297</v>
      </c>
      <c r="G967" t="s">
        <v>4758</v>
      </c>
      <c r="H967" t="s">
        <v>2322</v>
      </c>
      <c r="I967" t="s">
        <v>4760</v>
      </c>
      <c r="J967">
        <v>1202</v>
      </c>
      <c r="K967" s="34" t="s">
        <v>9702</v>
      </c>
      <c r="M967" s="29" t="str">
        <f t="shared" si="75"/>
        <v>YES</v>
      </c>
      <c r="N967" s="9" t="str">
        <f t="shared" si="76"/>
        <v>NO</v>
      </c>
      <c r="O967" s="9">
        <f t="shared" si="77"/>
        <v>1.0028933365432671</v>
      </c>
      <c r="P967" s="9" t="str">
        <f t="shared" si="79"/>
        <v>YES</v>
      </c>
      <c r="Q967" s="9" t="s">
        <v>4658</v>
      </c>
      <c r="R967" s="30" t="s">
        <v>4658</v>
      </c>
      <c r="T967" t="s">
        <v>6440</v>
      </c>
      <c r="U967">
        <v>839</v>
      </c>
      <c r="V967" t="s">
        <v>6441</v>
      </c>
      <c r="W967">
        <v>1</v>
      </c>
      <c r="X967">
        <v>21</v>
      </c>
      <c r="Y967">
        <v>6</v>
      </c>
      <c r="Z967">
        <v>1</v>
      </c>
      <c r="AA967">
        <v>14855819.5209</v>
      </c>
      <c r="AB967">
        <v>16305.946250499999</v>
      </c>
      <c r="AC967">
        <v>721677.92079999996</v>
      </c>
      <c r="AD967">
        <v>804334.89749999996</v>
      </c>
      <c r="AE967" t="s">
        <v>6442</v>
      </c>
      <c r="AF967" t="s">
        <v>2321</v>
      </c>
      <c r="AG967" t="s">
        <v>4723</v>
      </c>
      <c r="AH967" t="str">
        <f t="shared" si="78"/>
        <v>04013839</v>
      </c>
      <c r="AJ967" t="s">
        <v>4723</v>
      </c>
      <c r="AK967" t="s">
        <v>9702</v>
      </c>
      <c r="AL967" t="s">
        <v>6442</v>
      </c>
    </row>
    <row r="968" spans="1:38" x14ac:dyDescent="0.25">
      <c r="A968">
        <v>249441</v>
      </c>
      <c r="B968">
        <v>0.51982399999999995</v>
      </c>
      <c r="C968" t="s">
        <v>6948</v>
      </c>
      <c r="D968" t="s">
        <v>4723</v>
      </c>
      <c r="E968" t="s">
        <v>4756</v>
      </c>
      <c r="F968" t="s">
        <v>1367</v>
      </c>
      <c r="G968" t="s">
        <v>1368</v>
      </c>
      <c r="H968" t="s">
        <v>6949</v>
      </c>
      <c r="I968" t="s">
        <v>4760</v>
      </c>
      <c r="J968">
        <v>1736</v>
      </c>
      <c r="K968" s="34" t="s">
        <v>9703</v>
      </c>
      <c r="M968" s="29" t="str">
        <f t="shared" si="75"/>
        <v>YES</v>
      </c>
      <c r="N968" s="9" t="str">
        <f t="shared" si="76"/>
        <v>YES</v>
      </c>
      <c r="O968" s="9">
        <f t="shared" si="77"/>
        <v>0.99552620469615893</v>
      </c>
      <c r="P968" s="9" t="str">
        <f t="shared" si="79"/>
        <v>YES</v>
      </c>
      <c r="Q968" s="9" t="s">
        <v>4658</v>
      </c>
      <c r="R968" s="30" t="s">
        <v>4658</v>
      </c>
      <c r="T968" t="s">
        <v>7600</v>
      </c>
      <c r="U968">
        <v>84</v>
      </c>
      <c r="V968" t="s">
        <v>6949</v>
      </c>
      <c r="W968">
        <v>2</v>
      </c>
      <c r="X968">
        <v>8</v>
      </c>
      <c r="Y968">
        <v>5</v>
      </c>
      <c r="Z968">
        <v>2</v>
      </c>
      <c r="AA968">
        <v>14556986.378900001</v>
      </c>
      <c r="AB968">
        <v>24213.235468999999</v>
      </c>
      <c r="AC968">
        <v>694898.17374400003</v>
      </c>
      <c r="AD968">
        <v>911868.77947399998</v>
      </c>
      <c r="AE968" t="s">
        <v>7601</v>
      </c>
      <c r="AF968" t="s">
        <v>6948</v>
      </c>
      <c r="AG968" t="s">
        <v>4723</v>
      </c>
      <c r="AH968" t="str">
        <f t="shared" si="78"/>
        <v>0401384</v>
      </c>
      <c r="AJ968" t="s">
        <v>4723</v>
      </c>
      <c r="AK968" t="s">
        <v>9703</v>
      </c>
      <c r="AL968" t="s">
        <v>7601</v>
      </c>
    </row>
    <row r="969" spans="1:38" x14ac:dyDescent="0.25">
      <c r="A969">
        <v>282543</v>
      </c>
      <c r="B969">
        <v>0.990923</v>
      </c>
      <c r="C969" t="s">
        <v>2070</v>
      </c>
      <c r="D969" t="s">
        <v>4723</v>
      </c>
      <c r="E969" t="s">
        <v>4756</v>
      </c>
      <c r="F969" t="s">
        <v>1367</v>
      </c>
      <c r="G969" t="s">
        <v>1463</v>
      </c>
      <c r="H969" t="s">
        <v>2071</v>
      </c>
      <c r="I969" t="s">
        <v>4760</v>
      </c>
      <c r="J969">
        <v>3941</v>
      </c>
      <c r="K969" s="34" t="s">
        <v>9704</v>
      </c>
      <c r="M969" s="29" t="str">
        <f t="shared" si="75"/>
        <v>YES</v>
      </c>
      <c r="N969" s="9" t="str">
        <f t="shared" si="76"/>
        <v>YES</v>
      </c>
      <c r="O969" s="9">
        <f t="shared" si="77"/>
        <v>0.9923299097725784</v>
      </c>
      <c r="P969" s="9" t="str">
        <f t="shared" si="79"/>
        <v>YES</v>
      </c>
      <c r="Q969" s="9" t="s">
        <v>4658</v>
      </c>
      <c r="R969" s="30" t="s">
        <v>4658</v>
      </c>
      <c r="T969" t="s">
        <v>6443</v>
      </c>
      <c r="U969">
        <v>840</v>
      </c>
      <c r="V969" t="s">
        <v>2071</v>
      </c>
      <c r="W969">
        <v>4</v>
      </c>
      <c r="X969">
        <v>10</v>
      </c>
      <c r="Y969">
        <v>2</v>
      </c>
      <c r="Z969">
        <v>4</v>
      </c>
      <c r="AA969">
        <v>27838874.442000002</v>
      </c>
      <c r="AB969">
        <v>21100.851190400001</v>
      </c>
      <c r="AC969">
        <v>625966.72224200005</v>
      </c>
      <c r="AD969">
        <v>952447.37833400001</v>
      </c>
      <c r="AE969" t="s">
        <v>6444</v>
      </c>
      <c r="AF969" t="s">
        <v>2070</v>
      </c>
      <c r="AG969" t="s">
        <v>4723</v>
      </c>
      <c r="AH969" t="str">
        <f t="shared" si="78"/>
        <v>04013840</v>
      </c>
      <c r="AJ969" t="s">
        <v>4723</v>
      </c>
      <c r="AK969" t="s">
        <v>9704</v>
      </c>
      <c r="AL969" t="s">
        <v>6444</v>
      </c>
    </row>
    <row r="970" spans="1:38" x14ac:dyDescent="0.25">
      <c r="A970">
        <v>1184262</v>
      </c>
      <c r="B970">
        <v>1.022268</v>
      </c>
      <c r="C970" t="s">
        <v>3530</v>
      </c>
      <c r="D970" t="s">
        <v>4723</v>
      </c>
      <c r="E970" t="s">
        <v>4756</v>
      </c>
      <c r="F970" t="s">
        <v>1367</v>
      </c>
      <c r="G970" t="s">
        <v>4758</v>
      </c>
      <c r="H970" t="s">
        <v>3531</v>
      </c>
      <c r="I970" t="s">
        <v>4760</v>
      </c>
      <c r="J970">
        <v>5807</v>
      </c>
      <c r="K970" s="34" t="s">
        <v>9705</v>
      </c>
      <c r="M970" s="29" t="str">
        <f t="shared" si="75"/>
        <v>NO</v>
      </c>
      <c r="N970" s="9" t="str">
        <f t="shared" si="76"/>
        <v>YES</v>
      </c>
      <c r="O970" s="9">
        <f t="shared" si="77"/>
        <v>0.98937030303596429</v>
      </c>
      <c r="P970" s="9" t="str">
        <f t="shared" si="79"/>
        <v>YES</v>
      </c>
      <c r="Q970" s="9" t="s">
        <v>4658</v>
      </c>
      <c r="R970" s="30" t="s">
        <v>4658</v>
      </c>
      <c r="T970" t="s">
        <v>6445</v>
      </c>
      <c r="U970">
        <v>841</v>
      </c>
      <c r="V970" t="s">
        <v>3531</v>
      </c>
      <c r="W970">
        <v>4</v>
      </c>
      <c r="X970">
        <v>12</v>
      </c>
      <c r="Y970">
        <v>2</v>
      </c>
      <c r="Z970">
        <v>4</v>
      </c>
      <c r="AA970">
        <v>28805388.764699999</v>
      </c>
      <c r="AB970">
        <v>21514.790908800001</v>
      </c>
      <c r="AC970">
        <v>588852.98716500006</v>
      </c>
      <c r="AD970">
        <v>909967.58418000001</v>
      </c>
      <c r="AE970" t="s">
        <v>6446</v>
      </c>
      <c r="AF970" t="s">
        <v>7133</v>
      </c>
      <c r="AG970" t="s">
        <v>4723</v>
      </c>
      <c r="AH970" t="str">
        <f t="shared" si="78"/>
        <v>04013841</v>
      </c>
      <c r="AJ970" t="s">
        <v>4723</v>
      </c>
      <c r="AK970" t="s">
        <v>9705</v>
      </c>
      <c r="AL970" t="s">
        <v>6446</v>
      </c>
    </row>
    <row r="971" spans="1:38" x14ac:dyDescent="0.25">
      <c r="A971">
        <v>105952</v>
      </c>
      <c r="B971">
        <v>1.1536090000000001</v>
      </c>
      <c r="C971" t="s">
        <v>2591</v>
      </c>
      <c r="D971" t="s">
        <v>4723</v>
      </c>
      <c r="E971" t="s">
        <v>4756</v>
      </c>
      <c r="F971" t="s">
        <v>1367</v>
      </c>
      <c r="G971" t="s">
        <v>4758</v>
      </c>
      <c r="H971" t="s">
        <v>2592</v>
      </c>
      <c r="I971" t="s">
        <v>4760</v>
      </c>
      <c r="J971">
        <v>2355</v>
      </c>
      <c r="K971" s="34" t="s">
        <v>9706</v>
      </c>
      <c r="M971" s="29" t="str">
        <f t="shared" si="75"/>
        <v>YES</v>
      </c>
      <c r="N971" s="9" t="str">
        <f t="shared" si="76"/>
        <v>YES</v>
      </c>
      <c r="O971" s="9">
        <f t="shared" si="77"/>
        <v>1.0002719381251832</v>
      </c>
      <c r="P971" s="9" t="str">
        <f t="shared" si="79"/>
        <v>YES</v>
      </c>
      <c r="Q971" s="9" t="s">
        <v>4658</v>
      </c>
      <c r="R971" s="30" t="s">
        <v>4658</v>
      </c>
      <c r="T971" t="s">
        <v>6447</v>
      </c>
      <c r="U971">
        <v>842</v>
      </c>
      <c r="V971" t="s">
        <v>2592</v>
      </c>
      <c r="W971">
        <v>2</v>
      </c>
      <c r="X971">
        <v>8</v>
      </c>
      <c r="Y971">
        <v>5</v>
      </c>
      <c r="Z971">
        <v>2</v>
      </c>
      <c r="AA971">
        <v>32152029.782900002</v>
      </c>
      <c r="AB971">
        <v>27043.495432899999</v>
      </c>
      <c r="AC971">
        <v>698634.48751300003</v>
      </c>
      <c r="AD971">
        <v>919818.32821099996</v>
      </c>
      <c r="AE971" t="s">
        <v>6448</v>
      </c>
      <c r="AF971" t="s">
        <v>2591</v>
      </c>
      <c r="AG971" t="s">
        <v>4723</v>
      </c>
      <c r="AH971" t="str">
        <f t="shared" si="78"/>
        <v>04013842</v>
      </c>
      <c r="AJ971" t="s">
        <v>4723</v>
      </c>
      <c r="AK971" t="s">
        <v>9706</v>
      </c>
      <c r="AL971" t="s">
        <v>6448</v>
      </c>
    </row>
    <row r="972" spans="1:38" x14ac:dyDescent="0.25">
      <c r="A972">
        <v>289254</v>
      </c>
      <c r="B972">
        <v>141.147547</v>
      </c>
      <c r="C972" t="s">
        <v>1535</v>
      </c>
      <c r="D972" t="s">
        <v>4723</v>
      </c>
      <c r="E972" t="s">
        <v>4756</v>
      </c>
      <c r="F972" t="s">
        <v>1531</v>
      </c>
      <c r="G972" t="s">
        <v>4758</v>
      </c>
      <c r="H972" t="s">
        <v>1536</v>
      </c>
      <c r="I972" t="s">
        <v>4760</v>
      </c>
      <c r="J972">
        <v>26</v>
      </c>
      <c r="K972" s="34" t="s">
        <v>9707</v>
      </c>
      <c r="M972" s="29" t="str">
        <f t="shared" si="75"/>
        <v>YES</v>
      </c>
      <c r="N972" s="9" t="str">
        <f t="shared" si="76"/>
        <v>YES</v>
      </c>
      <c r="O972" s="9">
        <f t="shared" si="77"/>
        <v>1.0026006165770749</v>
      </c>
      <c r="P972" s="9" t="str">
        <f t="shared" si="79"/>
        <v>YES</v>
      </c>
      <c r="Q972" s="9" t="s">
        <v>4658</v>
      </c>
      <c r="R972" s="30" t="s">
        <v>4658</v>
      </c>
      <c r="T972" t="s">
        <v>6449</v>
      </c>
      <c r="U972">
        <v>843</v>
      </c>
      <c r="V972" t="s">
        <v>1536</v>
      </c>
      <c r="W972">
        <v>2</v>
      </c>
      <c r="X972">
        <v>23</v>
      </c>
      <c r="Y972">
        <v>5</v>
      </c>
      <c r="Z972">
        <v>2</v>
      </c>
      <c r="AA972">
        <v>3924760975.8299999</v>
      </c>
      <c r="AB972">
        <v>374827.93547199998</v>
      </c>
      <c r="AC972">
        <v>848763.89769799996</v>
      </c>
      <c r="AD972">
        <v>1001504.29284</v>
      </c>
      <c r="AE972" t="s">
        <v>6450</v>
      </c>
      <c r="AF972" t="s">
        <v>1535</v>
      </c>
      <c r="AG972" t="s">
        <v>4723</v>
      </c>
      <c r="AH972" t="str">
        <f t="shared" si="78"/>
        <v>04013843</v>
      </c>
      <c r="AJ972" t="s">
        <v>4723</v>
      </c>
      <c r="AK972" t="s">
        <v>9707</v>
      </c>
      <c r="AL972" t="s">
        <v>6450</v>
      </c>
    </row>
    <row r="973" spans="1:38" x14ac:dyDescent="0.25">
      <c r="A973">
        <v>1408635</v>
      </c>
      <c r="B973">
        <v>0.99001899999999998</v>
      </c>
      <c r="C973" t="s">
        <v>3594</v>
      </c>
      <c r="D973" t="s">
        <v>4723</v>
      </c>
      <c r="E973" t="s">
        <v>4756</v>
      </c>
      <c r="F973" t="s">
        <v>1367</v>
      </c>
      <c r="G973" t="s">
        <v>1463</v>
      </c>
      <c r="H973" t="s">
        <v>3595</v>
      </c>
      <c r="I973" t="s">
        <v>4760</v>
      </c>
      <c r="J973">
        <v>4570</v>
      </c>
      <c r="K973" s="34" t="s">
        <v>9708</v>
      </c>
      <c r="M973" s="29" t="str">
        <f t="shared" si="75"/>
        <v>YES</v>
      </c>
      <c r="N973" s="9" t="str">
        <f t="shared" si="76"/>
        <v>YES</v>
      </c>
      <c r="O973" s="9">
        <f t="shared" si="77"/>
        <v>0.99025934466398391</v>
      </c>
      <c r="P973" s="9" t="str">
        <f t="shared" si="79"/>
        <v>YES</v>
      </c>
      <c r="Q973" s="9" t="s">
        <v>4658</v>
      </c>
      <c r="R973" s="30" t="s">
        <v>4658</v>
      </c>
      <c r="T973" t="s">
        <v>6451</v>
      </c>
      <c r="U973">
        <v>844</v>
      </c>
      <c r="V973" t="s">
        <v>3595</v>
      </c>
      <c r="W973">
        <v>5</v>
      </c>
      <c r="X973">
        <v>16</v>
      </c>
      <c r="Y973">
        <v>4</v>
      </c>
      <c r="Z973">
        <v>5</v>
      </c>
      <c r="AA973">
        <v>27871633.6668</v>
      </c>
      <c r="AB973">
        <v>26371.080758100001</v>
      </c>
      <c r="AC973">
        <v>650888.04816500004</v>
      </c>
      <c r="AD973">
        <v>875577.04162599996</v>
      </c>
      <c r="AE973" t="s">
        <v>6452</v>
      </c>
      <c r="AF973" t="s">
        <v>3594</v>
      </c>
      <c r="AG973" t="s">
        <v>4723</v>
      </c>
      <c r="AH973" t="str">
        <f t="shared" si="78"/>
        <v>04013844</v>
      </c>
      <c r="AJ973" t="s">
        <v>4723</v>
      </c>
      <c r="AK973" t="s">
        <v>9708</v>
      </c>
      <c r="AL973" t="s">
        <v>6452</v>
      </c>
    </row>
    <row r="974" spans="1:38" x14ac:dyDescent="0.25">
      <c r="A974">
        <v>190267</v>
      </c>
      <c r="B974">
        <v>0.50919800000000004</v>
      </c>
      <c r="C974" t="s">
        <v>6359</v>
      </c>
      <c r="D974" t="s">
        <v>4723</v>
      </c>
      <c r="E974" t="s">
        <v>4756</v>
      </c>
      <c r="F974" t="s">
        <v>1367</v>
      </c>
      <c r="G974" t="s">
        <v>1463</v>
      </c>
      <c r="H974" t="s">
        <v>6360</v>
      </c>
      <c r="I974" t="s">
        <v>4760</v>
      </c>
      <c r="J974">
        <v>1925</v>
      </c>
      <c r="K974" s="34" t="s">
        <v>9709</v>
      </c>
      <c r="M974" s="29" t="str">
        <f t="shared" si="75"/>
        <v>YES</v>
      </c>
      <c r="N974" s="9" t="str">
        <f t="shared" si="76"/>
        <v>YES</v>
      </c>
      <c r="O974" s="9">
        <f t="shared" si="77"/>
        <v>0.9998480357258599</v>
      </c>
      <c r="P974" s="9" t="str">
        <f t="shared" si="79"/>
        <v>YES</v>
      </c>
      <c r="Q974" s="9" t="s">
        <v>4658</v>
      </c>
      <c r="R974" s="30" t="s">
        <v>4658</v>
      </c>
      <c r="T974" t="s">
        <v>6453</v>
      </c>
      <c r="U974">
        <v>845</v>
      </c>
      <c r="V974" t="s">
        <v>6360</v>
      </c>
      <c r="W974">
        <v>3</v>
      </c>
      <c r="X974">
        <v>11</v>
      </c>
      <c r="Y974">
        <v>3</v>
      </c>
      <c r="Z974">
        <v>3</v>
      </c>
      <c r="AA974">
        <v>14197783.079</v>
      </c>
      <c r="AB974">
        <v>16077.084640700001</v>
      </c>
      <c r="AC974">
        <v>650788.12337599997</v>
      </c>
      <c r="AD974">
        <v>931405.20271500002</v>
      </c>
      <c r="AE974" t="s">
        <v>6454</v>
      </c>
      <c r="AF974" t="s">
        <v>6359</v>
      </c>
      <c r="AG974" t="s">
        <v>4723</v>
      </c>
      <c r="AH974" t="str">
        <f t="shared" si="78"/>
        <v>04013845</v>
      </c>
      <c r="AJ974" t="s">
        <v>4723</v>
      </c>
      <c r="AK974" t="s">
        <v>9709</v>
      </c>
      <c r="AL974" t="s">
        <v>6454</v>
      </c>
    </row>
    <row r="975" spans="1:38" x14ac:dyDescent="0.25">
      <c r="A975">
        <v>1196866</v>
      </c>
      <c r="B975">
        <v>0.51348899999999997</v>
      </c>
      <c r="C975" t="s">
        <v>1515</v>
      </c>
      <c r="D975" t="s">
        <v>4723</v>
      </c>
      <c r="E975" t="s">
        <v>4756</v>
      </c>
      <c r="F975" t="s">
        <v>1367</v>
      </c>
      <c r="G975" t="s">
        <v>1463</v>
      </c>
      <c r="H975" t="s">
        <v>1516</v>
      </c>
      <c r="I975" t="s">
        <v>4760</v>
      </c>
      <c r="J975">
        <v>1291</v>
      </c>
      <c r="K975" s="34" t="s">
        <v>9710</v>
      </c>
      <c r="M975" s="29" t="str">
        <f t="shared" si="75"/>
        <v>YES</v>
      </c>
      <c r="N975" s="9" t="str">
        <f t="shared" si="76"/>
        <v>YES</v>
      </c>
      <c r="O975" s="9">
        <f t="shared" si="77"/>
        <v>0.9988622414696956</v>
      </c>
      <c r="P975" s="9" t="str">
        <f t="shared" si="79"/>
        <v>YES</v>
      </c>
      <c r="Q975" s="9" t="s">
        <v>4658</v>
      </c>
      <c r="R975" s="30" t="s">
        <v>4658</v>
      </c>
      <c r="T975" t="s">
        <v>6455</v>
      </c>
      <c r="U975">
        <v>846</v>
      </c>
      <c r="V975" t="s">
        <v>1516</v>
      </c>
      <c r="W975">
        <v>3</v>
      </c>
      <c r="X975">
        <v>7</v>
      </c>
      <c r="Y975">
        <v>3</v>
      </c>
      <c r="Z975">
        <v>3</v>
      </c>
      <c r="AA975">
        <v>14331557.589500001</v>
      </c>
      <c r="AB975">
        <v>16649.355243400001</v>
      </c>
      <c r="AC975">
        <v>678618.27265699999</v>
      </c>
      <c r="AD975">
        <v>956679.34186100005</v>
      </c>
      <c r="AE975" t="s">
        <v>6456</v>
      </c>
      <c r="AF975" t="s">
        <v>1515</v>
      </c>
      <c r="AG975" t="s">
        <v>4723</v>
      </c>
      <c r="AH975" t="str">
        <f t="shared" si="78"/>
        <v>04013846</v>
      </c>
      <c r="AJ975" t="s">
        <v>4723</v>
      </c>
      <c r="AK975" t="s">
        <v>9710</v>
      </c>
      <c r="AL975" t="s">
        <v>6456</v>
      </c>
    </row>
    <row r="976" spans="1:38" x14ac:dyDescent="0.25">
      <c r="A976">
        <v>1220058</v>
      </c>
      <c r="B976">
        <v>0.93712899999999999</v>
      </c>
      <c r="C976" t="s">
        <v>6363</v>
      </c>
      <c r="D976" t="s">
        <v>4723</v>
      </c>
      <c r="E976" t="s">
        <v>4756</v>
      </c>
      <c r="F976" t="s">
        <v>1367</v>
      </c>
      <c r="G976" t="s">
        <v>1463</v>
      </c>
      <c r="H976" t="s">
        <v>6364</v>
      </c>
      <c r="I976" t="s">
        <v>4760</v>
      </c>
      <c r="J976">
        <v>4253</v>
      </c>
      <c r="K976" s="34" t="s">
        <v>9711</v>
      </c>
      <c r="M976" s="29" t="str">
        <f t="shared" si="75"/>
        <v>YES</v>
      </c>
      <c r="N976" s="9" t="str">
        <f t="shared" si="76"/>
        <v>YES</v>
      </c>
      <c r="O976" s="9">
        <f t="shared" si="77"/>
        <v>1.0094025150905952</v>
      </c>
      <c r="P976" s="9" t="str">
        <f t="shared" si="79"/>
        <v>YES</v>
      </c>
      <c r="Q976" s="9" t="s">
        <v>4658</v>
      </c>
      <c r="R976" s="30" t="s">
        <v>4658</v>
      </c>
      <c r="T976" t="s">
        <v>6457</v>
      </c>
      <c r="U976">
        <v>847</v>
      </c>
      <c r="V976" t="s">
        <v>6364</v>
      </c>
      <c r="W976">
        <v>3</v>
      </c>
      <c r="X976">
        <v>10</v>
      </c>
      <c r="Y976">
        <v>3</v>
      </c>
      <c r="Z976">
        <v>3</v>
      </c>
      <c r="AA976">
        <v>25882298.4122</v>
      </c>
      <c r="AB976">
        <v>22792.185878799999</v>
      </c>
      <c r="AC976">
        <v>652047.53139899997</v>
      </c>
      <c r="AD976">
        <v>936632.75241399999</v>
      </c>
      <c r="AE976" t="s">
        <v>6458</v>
      </c>
      <c r="AF976" t="s">
        <v>6363</v>
      </c>
      <c r="AG976" t="s">
        <v>4723</v>
      </c>
      <c r="AH976" t="str">
        <f t="shared" si="78"/>
        <v>04013847</v>
      </c>
      <c r="AJ976" t="s">
        <v>4723</v>
      </c>
      <c r="AK976" t="s">
        <v>9711</v>
      </c>
      <c r="AL976" t="s">
        <v>6458</v>
      </c>
    </row>
    <row r="977" spans="1:38" x14ac:dyDescent="0.25">
      <c r="A977">
        <v>1196905</v>
      </c>
      <c r="B977">
        <v>0.55165900000000001</v>
      </c>
      <c r="C977" t="s">
        <v>3890</v>
      </c>
      <c r="D977" t="s">
        <v>4723</v>
      </c>
      <c r="E977" t="s">
        <v>4756</v>
      </c>
      <c r="F977" t="s">
        <v>1367</v>
      </c>
      <c r="G977" t="s">
        <v>1463</v>
      </c>
      <c r="H977" t="s">
        <v>3891</v>
      </c>
      <c r="I977" t="s">
        <v>4760</v>
      </c>
      <c r="J977">
        <v>3012</v>
      </c>
      <c r="K977" s="34" t="s">
        <v>9712</v>
      </c>
      <c r="M977" s="29" t="str">
        <f t="shared" si="75"/>
        <v>YES</v>
      </c>
      <c r="N977" s="9" t="str">
        <f t="shared" si="76"/>
        <v>YES</v>
      </c>
      <c r="O977" s="9">
        <f t="shared" si="77"/>
        <v>0.99424288436080255</v>
      </c>
      <c r="P977" s="9" t="str">
        <f t="shared" si="79"/>
        <v>YES</v>
      </c>
      <c r="Q977" s="9" t="s">
        <v>4658</v>
      </c>
      <c r="R977" s="30" t="s">
        <v>4658</v>
      </c>
      <c r="T977" t="s">
        <v>6459</v>
      </c>
      <c r="U977">
        <v>848</v>
      </c>
      <c r="V977" t="s">
        <v>3891</v>
      </c>
      <c r="W977">
        <v>1</v>
      </c>
      <c r="X977">
        <v>20</v>
      </c>
      <c r="Y977">
        <v>5</v>
      </c>
      <c r="Z977">
        <v>1</v>
      </c>
      <c r="AA977">
        <v>15468423.77</v>
      </c>
      <c r="AB977">
        <v>17184.7833608</v>
      </c>
      <c r="AC977">
        <v>675445.52566000004</v>
      </c>
      <c r="AD977">
        <v>842067.19274199998</v>
      </c>
      <c r="AE977" t="s">
        <v>6460</v>
      </c>
      <c r="AF977" t="s">
        <v>3890</v>
      </c>
      <c r="AG977" t="s">
        <v>4723</v>
      </c>
      <c r="AH977" t="str">
        <f t="shared" si="78"/>
        <v>04013848</v>
      </c>
      <c r="AJ977" t="s">
        <v>4723</v>
      </c>
      <c r="AK977" t="s">
        <v>9712</v>
      </c>
      <c r="AL977" t="s">
        <v>6460</v>
      </c>
    </row>
    <row r="978" spans="1:38" x14ac:dyDescent="0.25">
      <c r="A978">
        <v>215698</v>
      </c>
      <c r="B978">
        <v>1.9384760000000001</v>
      </c>
      <c r="C978" t="s">
        <v>3598</v>
      </c>
      <c r="D978" t="s">
        <v>4723</v>
      </c>
      <c r="E978" t="s">
        <v>4756</v>
      </c>
      <c r="F978" t="s">
        <v>1367</v>
      </c>
      <c r="G978" t="s">
        <v>1463</v>
      </c>
      <c r="H978" t="s">
        <v>3599</v>
      </c>
      <c r="I978" t="s">
        <v>4760</v>
      </c>
      <c r="J978">
        <v>8761</v>
      </c>
      <c r="K978" s="34" t="s">
        <v>9713</v>
      </c>
      <c r="M978" s="29" t="str">
        <f t="shared" si="75"/>
        <v>YES</v>
      </c>
      <c r="N978" s="9" t="str">
        <f t="shared" si="76"/>
        <v>YES</v>
      </c>
      <c r="O978" s="9">
        <f t="shared" si="77"/>
        <v>0.99672134122307177</v>
      </c>
      <c r="P978" s="9" t="str">
        <f t="shared" si="79"/>
        <v>YES</v>
      </c>
      <c r="Q978" s="9" t="s">
        <v>4658</v>
      </c>
      <c r="R978" s="30" t="s">
        <v>4658</v>
      </c>
      <c r="T978" t="s">
        <v>6461</v>
      </c>
      <c r="U978">
        <v>849</v>
      </c>
      <c r="V978" t="s">
        <v>3599</v>
      </c>
      <c r="W978">
        <v>5</v>
      </c>
      <c r="X978">
        <v>16</v>
      </c>
      <c r="Y978">
        <v>4</v>
      </c>
      <c r="Z978">
        <v>5</v>
      </c>
      <c r="AA978">
        <v>54219376.151900001</v>
      </c>
      <c r="AB978">
        <v>31357.7911193</v>
      </c>
      <c r="AC978">
        <v>615110.92526499997</v>
      </c>
      <c r="AD978">
        <v>891908.74018800003</v>
      </c>
      <c r="AE978" t="s">
        <v>6462</v>
      </c>
      <c r="AF978" t="s">
        <v>3598</v>
      </c>
      <c r="AG978" t="s">
        <v>4723</v>
      </c>
      <c r="AH978" t="str">
        <f t="shared" si="78"/>
        <v>04013849</v>
      </c>
      <c r="AJ978" t="s">
        <v>4723</v>
      </c>
      <c r="AK978" t="s">
        <v>9713</v>
      </c>
      <c r="AL978" t="s">
        <v>6462</v>
      </c>
    </row>
    <row r="979" spans="1:38" x14ac:dyDescent="0.25">
      <c r="A979">
        <v>190307</v>
      </c>
      <c r="B979">
        <v>1.032027</v>
      </c>
      <c r="C979" t="s">
        <v>2445</v>
      </c>
      <c r="D979" t="s">
        <v>4723</v>
      </c>
      <c r="E979" t="s">
        <v>4756</v>
      </c>
      <c r="F979" t="s">
        <v>1367</v>
      </c>
      <c r="G979" t="s">
        <v>4758</v>
      </c>
      <c r="H979" t="s">
        <v>2446</v>
      </c>
      <c r="I979" t="s">
        <v>4760</v>
      </c>
      <c r="J979">
        <v>1700</v>
      </c>
      <c r="K979" s="34" t="s">
        <v>9714</v>
      </c>
      <c r="M979" s="29" t="str">
        <f t="shared" si="75"/>
        <v>YES</v>
      </c>
      <c r="N979" s="9" t="str">
        <f t="shared" si="76"/>
        <v>YES</v>
      </c>
      <c r="O979" s="9">
        <f t="shared" si="77"/>
        <v>0.98236657591504017</v>
      </c>
      <c r="P979" s="9" t="str">
        <f t="shared" si="79"/>
        <v>YES</v>
      </c>
      <c r="Q979" s="9" t="s">
        <v>4658</v>
      </c>
      <c r="R979" s="30" t="s">
        <v>4658</v>
      </c>
      <c r="T979" t="s">
        <v>4617</v>
      </c>
      <c r="U979">
        <v>85</v>
      </c>
      <c r="V979" t="s">
        <v>2446</v>
      </c>
      <c r="W979">
        <v>4</v>
      </c>
      <c r="X979">
        <v>9</v>
      </c>
      <c r="Y979">
        <v>2</v>
      </c>
      <c r="Z979">
        <v>4</v>
      </c>
      <c r="AA979">
        <v>29287704.022300001</v>
      </c>
      <c r="AB979">
        <v>25955.449752799999</v>
      </c>
      <c r="AC979">
        <v>584323.83417799999</v>
      </c>
      <c r="AD979">
        <v>955126.07512499997</v>
      </c>
      <c r="AE979" t="s">
        <v>7602</v>
      </c>
      <c r="AF979" t="s">
        <v>2445</v>
      </c>
      <c r="AG979" t="s">
        <v>4723</v>
      </c>
      <c r="AH979" t="str">
        <f t="shared" si="78"/>
        <v>0401385</v>
      </c>
      <c r="AJ979" t="s">
        <v>4723</v>
      </c>
      <c r="AK979" t="s">
        <v>9714</v>
      </c>
      <c r="AL979" t="s">
        <v>7602</v>
      </c>
    </row>
    <row r="980" spans="1:38" x14ac:dyDescent="0.25">
      <c r="A980">
        <v>1062435</v>
      </c>
      <c r="B980">
        <v>0.25093500000000002</v>
      </c>
      <c r="C980" t="s">
        <v>6383</v>
      </c>
      <c r="D980" t="s">
        <v>4723</v>
      </c>
      <c r="E980" t="s">
        <v>4756</v>
      </c>
      <c r="F980" t="s">
        <v>1367</v>
      </c>
      <c r="G980" t="s">
        <v>1463</v>
      </c>
      <c r="H980" t="s">
        <v>6384</v>
      </c>
      <c r="I980" t="s">
        <v>4760</v>
      </c>
      <c r="J980">
        <v>1899</v>
      </c>
      <c r="K980" s="34" t="s">
        <v>9715</v>
      </c>
      <c r="M980" s="29" t="str">
        <f t="shared" si="75"/>
        <v>YES</v>
      </c>
      <c r="N980" s="9" t="str">
        <f t="shared" si="76"/>
        <v>YES</v>
      </c>
      <c r="O980" s="9">
        <f t="shared" si="77"/>
        <v>1.0010194817852447</v>
      </c>
      <c r="P980" s="9" t="str">
        <f t="shared" si="79"/>
        <v>YES</v>
      </c>
      <c r="Q980" s="9" t="s">
        <v>4658</v>
      </c>
      <c r="R980" s="30" t="s">
        <v>4658</v>
      </c>
      <c r="T980" t="s">
        <v>6463</v>
      </c>
      <c r="U980">
        <v>850</v>
      </c>
      <c r="V980" t="s">
        <v>6384</v>
      </c>
      <c r="W980">
        <v>4</v>
      </c>
      <c r="X980">
        <v>6</v>
      </c>
      <c r="Y980">
        <v>3</v>
      </c>
      <c r="Z980">
        <v>4</v>
      </c>
      <c r="AA980">
        <v>6988541.6131199999</v>
      </c>
      <c r="AB980">
        <v>10568.567870299999</v>
      </c>
      <c r="AC980">
        <v>635042.22762200003</v>
      </c>
      <c r="AD980">
        <v>964465.53815899999</v>
      </c>
      <c r="AE980" t="s">
        <v>6464</v>
      </c>
      <c r="AF980" t="s">
        <v>6383</v>
      </c>
      <c r="AG980" t="s">
        <v>4723</v>
      </c>
      <c r="AH980" t="str">
        <f t="shared" si="78"/>
        <v>04013850</v>
      </c>
      <c r="AJ980" t="s">
        <v>4723</v>
      </c>
      <c r="AK980" t="s">
        <v>9715</v>
      </c>
      <c r="AL980" t="s">
        <v>6464</v>
      </c>
    </row>
    <row r="981" spans="1:38" x14ac:dyDescent="0.25">
      <c r="A981">
        <v>1197109</v>
      </c>
      <c r="B981">
        <v>0.73927600000000004</v>
      </c>
      <c r="C981" t="s">
        <v>1972</v>
      </c>
      <c r="D981" t="s">
        <v>4723</v>
      </c>
      <c r="E981" t="s">
        <v>4756</v>
      </c>
      <c r="F981" t="s">
        <v>1367</v>
      </c>
      <c r="G981" t="s">
        <v>1463</v>
      </c>
      <c r="H981" t="s">
        <v>1973</v>
      </c>
      <c r="I981" t="s">
        <v>4760</v>
      </c>
      <c r="J981">
        <v>4481</v>
      </c>
      <c r="K981" s="34" t="s">
        <v>9716</v>
      </c>
      <c r="M981" s="29" t="str">
        <f t="shared" si="75"/>
        <v>YES</v>
      </c>
      <c r="N981" s="9" t="str">
        <f t="shared" si="76"/>
        <v>YES</v>
      </c>
      <c r="O981" s="9">
        <f t="shared" si="77"/>
        <v>0.99975759289845123</v>
      </c>
      <c r="P981" s="9" t="str">
        <f t="shared" si="79"/>
        <v>YES</v>
      </c>
      <c r="Q981" s="9" t="s">
        <v>4658</v>
      </c>
      <c r="R981" s="30" t="s">
        <v>4658</v>
      </c>
      <c r="T981" t="s">
        <v>6465</v>
      </c>
      <c r="U981">
        <v>851</v>
      </c>
      <c r="V981" t="s">
        <v>1973</v>
      </c>
      <c r="W981">
        <v>5</v>
      </c>
      <c r="X981">
        <v>13</v>
      </c>
      <c r="Y981">
        <v>4</v>
      </c>
      <c r="Z981">
        <v>5</v>
      </c>
      <c r="AA981">
        <v>20614829.2194</v>
      </c>
      <c r="AB981">
        <v>20853.399176999999</v>
      </c>
      <c r="AC981">
        <v>616532.93712200003</v>
      </c>
      <c r="AD981">
        <v>906412.72927400004</v>
      </c>
      <c r="AE981" t="s">
        <v>6466</v>
      </c>
      <c r="AF981" t="s">
        <v>1972</v>
      </c>
      <c r="AG981" t="s">
        <v>4723</v>
      </c>
      <c r="AH981" t="str">
        <f t="shared" si="78"/>
        <v>04013851</v>
      </c>
      <c r="AJ981" t="s">
        <v>4723</v>
      </c>
      <c r="AK981" t="s">
        <v>9716</v>
      </c>
      <c r="AL981" t="s">
        <v>6466</v>
      </c>
    </row>
    <row r="982" spans="1:38" x14ac:dyDescent="0.25">
      <c r="A982">
        <v>195564</v>
      </c>
      <c r="B982">
        <v>0.27402799999999999</v>
      </c>
      <c r="C982" t="s">
        <v>2038</v>
      </c>
      <c r="D982" t="s">
        <v>4723</v>
      </c>
      <c r="E982" t="s">
        <v>4756</v>
      </c>
      <c r="F982" t="s">
        <v>1367</v>
      </c>
      <c r="G982" t="s">
        <v>4758</v>
      </c>
      <c r="H982" t="s">
        <v>2039</v>
      </c>
      <c r="I982" t="s">
        <v>4760</v>
      </c>
      <c r="J982">
        <v>1732</v>
      </c>
      <c r="K982" s="34" t="s">
        <v>9717</v>
      </c>
      <c r="M982" s="29" t="str">
        <f t="shared" si="75"/>
        <v>YES</v>
      </c>
      <c r="N982" s="9" t="str">
        <f t="shared" si="76"/>
        <v>YES</v>
      </c>
      <c r="O982" s="9">
        <f t="shared" si="77"/>
        <v>1.0299644032691349</v>
      </c>
      <c r="P982" s="9" t="str">
        <f t="shared" si="79"/>
        <v>YES</v>
      </c>
      <c r="Q982" s="9" t="s">
        <v>4658</v>
      </c>
      <c r="R982" s="30" t="s">
        <v>4658</v>
      </c>
      <c r="T982" t="s">
        <v>6467</v>
      </c>
      <c r="U982">
        <v>852</v>
      </c>
      <c r="V982" t="s">
        <v>2039</v>
      </c>
      <c r="W982">
        <v>4</v>
      </c>
      <c r="X982">
        <v>9</v>
      </c>
      <c r="Y982">
        <v>2</v>
      </c>
      <c r="Z982">
        <v>4</v>
      </c>
      <c r="AA982">
        <v>7417209.9258500002</v>
      </c>
      <c r="AB982">
        <v>14489.2552965</v>
      </c>
      <c r="AC982">
        <v>622408.66055899998</v>
      </c>
      <c r="AD982">
        <v>946914.83393700002</v>
      </c>
      <c r="AE982" t="s">
        <v>6468</v>
      </c>
      <c r="AF982" t="s">
        <v>2038</v>
      </c>
      <c r="AG982" t="s">
        <v>4723</v>
      </c>
      <c r="AH982" t="str">
        <f t="shared" si="78"/>
        <v>04013852</v>
      </c>
      <c r="AJ982" t="s">
        <v>4723</v>
      </c>
      <c r="AK982" t="s">
        <v>9717</v>
      </c>
      <c r="AL982" t="s">
        <v>6468</v>
      </c>
    </row>
    <row r="983" spans="1:38" x14ac:dyDescent="0.25">
      <c r="A983">
        <v>1183956</v>
      </c>
      <c r="B983">
        <v>3.0777920000000001</v>
      </c>
      <c r="C983" t="s">
        <v>2496</v>
      </c>
      <c r="D983" t="s">
        <v>4723</v>
      </c>
      <c r="E983" t="s">
        <v>4756</v>
      </c>
      <c r="F983" t="s">
        <v>1367</v>
      </c>
      <c r="G983" t="s">
        <v>4758</v>
      </c>
      <c r="H983" t="s">
        <v>2497</v>
      </c>
      <c r="I983" t="s">
        <v>4760</v>
      </c>
      <c r="J983">
        <v>8555</v>
      </c>
      <c r="K983" s="34" t="s">
        <v>9718</v>
      </c>
      <c r="M983" s="29" t="str">
        <f t="shared" si="75"/>
        <v>NO</v>
      </c>
      <c r="N983" s="9" t="str">
        <f t="shared" si="76"/>
        <v>YES</v>
      </c>
      <c r="O983" s="9">
        <f t="shared" si="77"/>
        <v>1.0084630090832813</v>
      </c>
      <c r="P983" s="9" t="str">
        <f t="shared" si="79"/>
        <v>YES</v>
      </c>
      <c r="Q983" s="9" t="s">
        <v>4658</v>
      </c>
      <c r="R983" s="30" t="s">
        <v>4658</v>
      </c>
      <c r="T983" t="s">
        <v>6469</v>
      </c>
      <c r="U983">
        <v>853</v>
      </c>
      <c r="V983" t="s">
        <v>2497</v>
      </c>
      <c r="W983">
        <v>4</v>
      </c>
      <c r="X983">
        <v>12</v>
      </c>
      <c r="Y983">
        <v>2</v>
      </c>
      <c r="Z983">
        <v>4</v>
      </c>
      <c r="AA983">
        <v>85083851.088200003</v>
      </c>
      <c r="AB983">
        <v>65200.927330500002</v>
      </c>
      <c r="AC983">
        <v>562512.09805000003</v>
      </c>
      <c r="AD983">
        <v>956795.35172000004</v>
      </c>
      <c r="AE983" t="s">
        <v>6470</v>
      </c>
      <c r="AF983" t="s">
        <v>7134</v>
      </c>
      <c r="AG983" t="s">
        <v>4723</v>
      </c>
      <c r="AH983" t="str">
        <f t="shared" si="78"/>
        <v>04013853</v>
      </c>
      <c r="AJ983" t="s">
        <v>4723</v>
      </c>
      <c r="AK983" t="s">
        <v>9718</v>
      </c>
      <c r="AL983" t="s">
        <v>6470</v>
      </c>
    </row>
    <row r="984" spans="1:38" x14ac:dyDescent="0.25">
      <c r="A984">
        <v>1053987</v>
      </c>
      <c r="B984">
        <v>0.91491100000000003</v>
      </c>
      <c r="C984" t="s">
        <v>2909</v>
      </c>
      <c r="D984" t="s">
        <v>4723</v>
      </c>
      <c r="E984" t="s">
        <v>4756</v>
      </c>
      <c r="F984" t="s">
        <v>1367</v>
      </c>
      <c r="G984" t="s">
        <v>1368</v>
      </c>
      <c r="H984" t="s">
        <v>2910</v>
      </c>
      <c r="I984" t="s">
        <v>4760</v>
      </c>
      <c r="J984">
        <v>1125</v>
      </c>
      <c r="K984" s="34" t="s">
        <v>9719</v>
      </c>
      <c r="M984" s="29" t="str">
        <f t="shared" si="75"/>
        <v>NO</v>
      </c>
      <c r="N984" s="9" t="str">
        <f t="shared" si="76"/>
        <v>YES</v>
      </c>
      <c r="O984" s="9">
        <f t="shared" si="77"/>
        <v>0.99148077694711789</v>
      </c>
      <c r="P984" s="9" t="str">
        <f t="shared" si="79"/>
        <v>YES</v>
      </c>
      <c r="Q984" s="9" t="s">
        <v>4658</v>
      </c>
      <c r="R984" s="30" t="s">
        <v>4658</v>
      </c>
      <c r="T984" t="s">
        <v>6471</v>
      </c>
      <c r="U984">
        <v>854</v>
      </c>
      <c r="V984" t="s">
        <v>2910</v>
      </c>
      <c r="W984">
        <v>2</v>
      </c>
      <c r="X984">
        <v>8</v>
      </c>
      <c r="Y984">
        <v>5</v>
      </c>
      <c r="Z984">
        <v>2</v>
      </c>
      <c r="AA984">
        <v>25725415.3741</v>
      </c>
      <c r="AB984">
        <v>22043.077588600001</v>
      </c>
      <c r="AC984">
        <v>731475.56006199995</v>
      </c>
      <c r="AD984">
        <v>936924.90668100002</v>
      </c>
      <c r="AE984" t="s">
        <v>6472</v>
      </c>
      <c r="AF984" t="s">
        <v>7135</v>
      </c>
      <c r="AG984" t="s">
        <v>4723</v>
      </c>
      <c r="AH984" t="str">
        <f t="shared" si="78"/>
        <v>04013854</v>
      </c>
      <c r="AJ984" t="s">
        <v>4723</v>
      </c>
      <c r="AK984" t="s">
        <v>9719</v>
      </c>
      <c r="AL984" t="s">
        <v>6472</v>
      </c>
    </row>
    <row r="985" spans="1:38" x14ac:dyDescent="0.25">
      <c r="A985">
        <v>1274822</v>
      </c>
      <c r="B985">
        <v>0.42453999999999997</v>
      </c>
      <c r="C985" t="s">
        <v>2040</v>
      </c>
      <c r="D985" t="s">
        <v>4723</v>
      </c>
      <c r="E985" t="s">
        <v>4756</v>
      </c>
      <c r="F985" t="s">
        <v>1367</v>
      </c>
      <c r="G985" t="s">
        <v>6400</v>
      </c>
      <c r="H985" t="s">
        <v>2041</v>
      </c>
      <c r="I985" t="s">
        <v>4760</v>
      </c>
      <c r="J985">
        <v>2688</v>
      </c>
      <c r="K985" s="34" t="s">
        <v>9720</v>
      </c>
      <c r="M985" s="29" t="str">
        <f t="shared" si="75"/>
        <v>YES</v>
      </c>
      <c r="N985" s="9" t="str">
        <f t="shared" si="76"/>
        <v>YES</v>
      </c>
      <c r="O985" s="9">
        <f t="shared" si="77"/>
        <v>0.99065229198520721</v>
      </c>
      <c r="P985" s="9" t="str">
        <f t="shared" si="79"/>
        <v>YES</v>
      </c>
      <c r="Q985" s="9" t="s">
        <v>4658</v>
      </c>
      <c r="R985" s="30" t="s">
        <v>4658</v>
      </c>
      <c r="T985" t="s">
        <v>6473</v>
      </c>
      <c r="U985">
        <v>855</v>
      </c>
      <c r="V985" t="s">
        <v>2041</v>
      </c>
      <c r="W985">
        <v>4</v>
      </c>
      <c r="X985">
        <v>9</v>
      </c>
      <c r="Y985">
        <v>2</v>
      </c>
      <c r="Z985">
        <v>4</v>
      </c>
      <c r="AA985">
        <v>11947174.6361</v>
      </c>
      <c r="AB985">
        <v>15650.2465371</v>
      </c>
      <c r="AC985">
        <v>620286.51477100002</v>
      </c>
      <c r="AD985">
        <v>948389.95611100004</v>
      </c>
      <c r="AE985" t="s">
        <v>6474</v>
      </c>
      <c r="AF985" t="s">
        <v>2040</v>
      </c>
      <c r="AG985" t="s">
        <v>4723</v>
      </c>
      <c r="AH985" t="str">
        <f t="shared" si="78"/>
        <v>04013855</v>
      </c>
      <c r="AJ985" t="s">
        <v>4723</v>
      </c>
      <c r="AK985" t="s">
        <v>9720</v>
      </c>
      <c r="AL985" t="s">
        <v>6474</v>
      </c>
    </row>
    <row r="986" spans="1:38" x14ac:dyDescent="0.25">
      <c r="A986">
        <v>1183976</v>
      </c>
      <c r="B986">
        <v>0.41309099999999999</v>
      </c>
      <c r="C986" t="s">
        <v>4018</v>
      </c>
      <c r="D986" t="s">
        <v>4723</v>
      </c>
      <c r="E986" t="s">
        <v>4756</v>
      </c>
      <c r="F986" t="s">
        <v>1367</v>
      </c>
      <c r="G986" t="s">
        <v>4758</v>
      </c>
      <c r="H986" t="s">
        <v>4019</v>
      </c>
      <c r="I986" t="s">
        <v>4760</v>
      </c>
      <c r="J986">
        <v>1861</v>
      </c>
      <c r="K986" s="34" t="s">
        <v>9721</v>
      </c>
      <c r="M986" s="29" t="str">
        <f t="shared" si="75"/>
        <v>YES</v>
      </c>
      <c r="N986" s="9" t="str">
        <f t="shared" si="76"/>
        <v>YES</v>
      </c>
      <c r="O986" s="9">
        <f t="shared" si="77"/>
        <v>1.0125269363137084</v>
      </c>
      <c r="P986" s="9" t="str">
        <f t="shared" si="79"/>
        <v>YES</v>
      </c>
      <c r="Q986" s="9" t="s">
        <v>4658</v>
      </c>
      <c r="R986" s="30" t="s">
        <v>4658</v>
      </c>
      <c r="T986" t="s">
        <v>6475</v>
      </c>
      <c r="U986">
        <v>856</v>
      </c>
      <c r="V986" t="s">
        <v>4019</v>
      </c>
      <c r="W986">
        <v>3</v>
      </c>
      <c r="X986">
        <v>17</v>
      </c>
      <c r="Y986">
        <v>5</v>
      </c>
      <c r="Z986">
        <v>3</v>
      </c>
      <c r="AA986">
        <v>11373836.8051</v>
      </c>
      <c r="AB986">
        <v>14307.5910269</v>
      </c>
      <c r="AC986">
        <v>694865.269447</v>
      </c>
      <c r="AD986">
        <v>895596.18328500004</v>
      </c>
      <c r="AE986" t="s">
        <v>6476</v>
      </c>
      <c r="AF986" t="s">
        <v>4018</v>
      </c>
      <c r="AG986" t="s">
        <v>4723</v>
      </c>
      <c r="AH986" t="str">
        <f t="shared" si="78"/>
        <v>04013856</v>
      </c>
      <c r="AJ986" t="s">
        <v>4723</v>
      </c>
      <c r="AK986" t="s">
        <v>9721</v>
      </c>
      <c r="AL986" t="s">
        <v>6476</v>
      </c>
    </row>
    <row r="987" spans="1:38" x14ac:dyDescent="0.25">
      <c r="A987">
        <v>282208</v>
      </c>
      <c r="B987">
        <v>1.0185029999999999</v>
      </c>
      <c r="C987" t="s">
        <v>3790</v>
      </c>
      <c r="D987" t="s">
        <v>4723</v>
      </c>
      <c r="E987" t="s">
        <v>4756</v>
      </c>
      <c r="F987" t="s">
        <v>1367</v>
      </c>
      <c r="G987" t="s">
        <v>2610</v>
      </c>
      <c r="H987" t="s">
        <v>3791</v>
      </c>
      <c r="I987" t="s">
        <v>4760</v>
      </c>
      <c r="J987">
        <v>5866</v>
      </c>
      <c r="K987" s="34" t="s">
        <v>9722</v>
      </c>
      <c r="M987" s="29" t="str">
        <f t="shared" si="75"/>
        <v>YES</v>
      </c>
      <c r="N987" s="9" t="str">
        <f t="shared" si="76"/>
        <v>YES</v>
      </c>
      <c r="O987" s="9">
        <f t="shared" si="77"/>
        <v>1.0045967255000869</v>
      </c>
      <c r="P987" s="9" t="str">
        <f t="shared" si="79"/>
        <v>YES</v>
      </c>
      <c r="Q987" s="9" t="s">
        <v>4658</v>
      </c>
      <c r="R987" s="30" t="s">
        <v>4658</v>
      </c>
      <c r="T987" t="s">
        <v>6477</v>
      </c>
      <c r="U987">
        <v>857</v>
      </c>
      <c r="V987" t="s">
        <v>3791</v>
      </c>
      <c r="W987">
        <v>2</v>
      </c>
      <c r="X987">
        <v>22</v>
      </c>
      <c r="Y987">
        <v>6</v>
      </c>
      <c r="Z987">
        <v>2</v>
      </c>
      <c r="AA987">
        <v>28264310.757199999</v>
      </c>
      <c r="AB987">
        <v>22163.903926200001</v>
      </c>
      <c r="AC987">
        <v>772604.68583099998</v>
      </c>
      <c r="AD987">
        <v>863114.563372</v>
      </c>
      <c r="AE987" t="s">
        <v>6478</v>
      </c>
      <c r="AF987" t="s">
        <v>3790</v>
      </c>
      <c r="AG987" t="s">
        <v>4723</v>
      </c>
      <c r="AH987" t="str">
        <f t="shared" si="78"/>
        <v>04013857</v>
      </c>
      <c r="AJ987" t="s">
        <v>4723</v>
      </c>
      <c r="AK987" t="s">
        <v>9722</v>
      </c>
      <c r="AL987" t="s">
        <v>6478</v>
      </c>
    </row>
    <row r="988" spans="1:38" x14ac:dyDescent="0.25">
      <c r="A988">
        <v>303920</v>
      </c>
      <c r="B988">
        <v>0.68928400000000001</v>
      </c>
      <c r="C988" t="s">
        <v>2515</v>
      </c>
      <c r="D988" t="s">
        <v>4723</v>
      </c>
      <c r="E988" t="s">
        <v>4756</v>
      </c>
      <c r="F988" t="s">
        <v>1367</v>
      </c>
      <c r="G988" t="s">
        <v>2479</v>
      </c>
      <c r="H988" t="s">
        <v>2516</v>
      </c>
      <c r="I988" t="s">
        <v>4760</v>
      </c>
      <c r="J988">
        <v>3829</v>
      </c>
      <c r="K988" s="34" t="s">
        <v>9723</v>
      </c>
      <c r="M988" s="29" t="str">
        <f t="shared" si="75"/>
        <v>YES</v>
      </c>
      <c r="N988" s="9" t="str">
        <f t="shared" si="76"/>
        <v>YES</v>
      </c>
      <c r="O988" s="9">
        <f t="shared" si="77"/>
        <v>0.99315503741369093</v>
      </c>
      <c r="P988" s="9" t="str">
        <f t="shared" si="79"/>
        <v>YES</v>
      </c>
      <c r="Q988" s="9" t="s">
        <v>4658</v>
      </c>
      <c r="R988" s="30" t="s">
        <v>4658</v>
      </c>
      <c r="T988" t="s">
        <v>6479</v>
      </c>
      <c r="U988">
        <v>858</v>
      </c>
      <c r="V988" t="s">
        <v>2516</v>
      </c>
      <c r="W988">
        <v>4</v>
      </c>
      <c r="X988">
        <v>12</v>
      </c>
      <c r="Y988">
        <v>2</v>
      </c>
      <c r="Z988">
        <v>4</v>
      </c>
      <c r="AA988">
        <v>19348575.339899998</v>
      </c>
      <c r="AB988">
        <v>25105.232484100001</v>
      </c>
      <c r="AC988">
        <v>573130.57686300005</v>
      </c>
      <c r="AD988">
        <v>956870.27037200006</v>
      </c>
      <c r="AE988" t="s">
        <v>6480</v>
      </c>
      <c r="AF988" t="s">
        <v>2515</v>
      </c>
      <c r="AG988" t="s">
        <v>4723</v>
      </c>
      <c r="AH988" t="str">
        <f t="shared" si="78"/>
        <v>04013858</v>
      </c>
      <c r="AJ988" t="s">
        <v>4723</v>
      </c>
      <c r="AK988" t="s">
        <v>9723</v>
      </c>
      <c r="AL988" t="s">
        <v>6480</v>
      </c>
    </row>
    <row r="989" spans="1:38" x14ac:dyDescent="0.25">
      <c r="A989">
        <v>1054171</v>
      </c>
      <c r="B989">
        <v>0.55119200000000002</v>
      </c>
      <c r="C989" t="s">
        <v>1426</v>
      </c>
      <c r="D989" t="s">
        <v>4723</v>
      </c>
      <c r="E989" t="s">
        <v>4756</v>
      </c>
      <c r="F989" t="s">
        <v>1367</v>
      </c>
      <c r="G989" t="s">
        <v>1368</v>
      </c>
      <c r="H989" t="s">
        <v>1427</v>
      </c>
      <c r="I989" t="s">
        <v>4760</v>
      </c>
      <c r="J989">
        <v>2500</v>
      </c>
      <c r="K989" s="34" t="s">
        <v>9724</v>
      </c>
      <c r="M989" s="29" t="str">
        <f t="shared" si="75"/>
        <v>YES</v>
      </c>
      <c r="N989" s="9" t="str">
        <f t="shared" si="76"/>
        <v>YES</v>
      </c>
      <c r="O989" s="9">
        <f t="shared" si="77"/>
        <v>1.0024103315531794</v>
      </c>
      <c r="P989" s="9" t="str">
        <f t="shared" si="79"/>
        <v>YES</v>
      </c>
      <c r="Q989" s="9" t="s">
        <v>4658</v>
      </c>
      <c r="R989" s="30" t="s">
        <v>4658</v>
      </c>
      <c r="T989" t="s">
        <v>6481</v>
      </c>
      <c r="U989">
        <v>859</v>
      </c>
      <c r="V989" t="s">
        <v>1427</v>
      </c>
      <c r="W989">
        <v>2</v>
      </c>
      <c r="X989">
        <v>8</v>
      </c>
      <c r="Y989">
        <v>5</v>
      </c>
      <c r="Z989">
        <v>2</v>
      </c>
      <c r="AA989">
        <v>15329402.111199999</v>
      </c>
      <c r="AB989">
        <v>16629.272296399999</v>
      </c>
      <c r="AC989">
        <v>715630.11653400003</v>
      </c>
      <c r="AD989">
        <v>948773.88891099999</v>
      </c>
      <c r="AE989" t="s">
        <v>6482</v>
      </c>
      <c r="AF989" t="s">
        <v>1426</v>
      </c>
      <c r="AG989" t="s">
        <v>4723</v>
      </c>
      <c r="AH989" t="str">
        <f t="shared" si="78"/>
        <v>04013859</v>
      </c>
      <c r="AJ989" t="s">
        <v>4723</v>
      </c>
      <c r="AK989" t="s">
        <v>9724</v>
      </c>
      <c r="AL989" t="s">
        <v>6482</v>
      </c>
    </row>
    <row r="990" spans="1:38" x14ac:dyDescent="0.25">
      <c r="A990">
        <v>1247643</v>
      </c>
      <c r="B990">
        <v>0.50114599999999998</v>
      </c>
      <c r="C990" t="s">
        <v>2380</v>
      </c>
      <c r="D990" t="s">
        <v>4723</v>
      </c>
      <c r="E990" t="s">
        <v>4756</v>
      </c>
      <c r="F990" t="s">
        <v>1367</v>
      </c>
      <c r="G990" t="s">
        <v>2348</v>
      </c>
      <c r="H990" t="s">
        <v>2381</v>
      </c>
      <c r="I990" t="s">
        <v>4760</v>
      </c>
      <c r="J990">
        <v>3091</v>
      </c>
      <c r="K990" s="34" t="s">
        <v>9725</v>
      </c>
      <c r="M990" s="29" t="str">
        <f t="shared" si="75"/>
        <v>YES</v>
      </c>
      <c r="N990" s="9" t="str">
        <f t="shared" si="76"/>
        <v>YES</v>
      </c>
      <c r="O990" s="9">
        <f t="shared" si="77"/>
        <v>0.9988781469227116</v>
      </c>
      <c r="P990" s="9" t="str">
        <f t="shared" si="79"/>
        <v>YES</v>
      </c>
      <c r="Q990" s="9" t="s">
        <v>4658</v>
      </c>
      <c r="R990" s="30" t="s">
        <v>4658</v>
      </c>
      <c r="T990" t="s">
        <v>7603</v>
      </c>
      <c r="U990">
        <v>86</v>
      </c>
      <c r="V990" t="s">
        <v>2381</v>
      </c>
      <c r="W990">
        <v>4</v>
      </c>
      <c r="X990">
        <v>9</v>
      </c>
      <c r="Y990">
        <v>2</v>
      </c>
      <c r="Z990">
        <v>4</v>
      </c>
      <c r="AA990">
        <v>13986839.8257</v>
      </c>
      <c r="AB990">
        <v>15905.4095311</v>
      </c>
      <c r="AC990">
        <v>607559.61870899994</v>
      </c>
      <c r="AD990">
        <v>943143.00760600006</v>
      </c>
      <c r="AE990" t="s">
        <v>7604</v>
      </c>
      <c r="AF990" t="s">
        <v>2380</v>
      </c>
      <c r="AG990" t="s">
        <v>4723</v>
      </c>
      <c r="AH990" t="str">
        <f t="shared" si="78"/>
        <v>0401386</v>
      </c>
      <c r="AJ990" t="s">
        <v>4723</v>
      </c>
      <c r="AK990" t="s">
        <v>9725</v>
      </c>
      <c r="AL990" t="s">
        <v>7604</v>
      </c>
    </row>
    <row r="991" spans="1:38" x14ac:dyDescent="0.25">
      <c r="A991">
        <v>1070053</v>
      </c>
      <c r="B991">
        <v>1.192018</v>
      </c>
      <c r="C991" t="s">
        <v>2360</v>
      </c>
      <c r="D991" t="s">
        <v>4723</v>
      </c>
      <c r="E991" t="s">
        <v>4756</v>
      </c>
      <c r="F991" t="s">
        <v>1367</v>
      </c>
      <c r="G991" t="s">
        <v>2348</v>
      </c>
      <c r="H991" t="s">
        <v>2361</v>
      </c>
      <c r="I991" t="s">
        <v>4760</v>
      </c>
      <c r="J991">
        <v>5232</v>
      </c>
      <c r="K991" s="34" t="s">
        <v>9726</v>
      </c>
      <c r="M991" s="29" t="str">
        <f t="shared" si="75"/>
        <v>YES</v>
      </c>
      <c r="N991" s="9" t="str">
        <f t="shared" si="76"/>
        <v>YES</v>
      </c>
      <c r="O991" s="9">
        <f t="shared" si="77"/>
        <v>0.99346491879386312</v>
      </c>
      <c r="P991" s="9" t="str">
        <f t="shared" si="79"/>
        <v>YES</v>
      </c>
      <c r="Q991" s="9" t="s">
        <v>4658</v>
      </c>
      <c r="R991" s="30" t="s">
        <v>4658</v>
      </c>
      <c r="T991" t="s">
        <v>6483</v>
      </c>
      <c r="U991">
        <v>860</v>
      </c>
      <c r="V991" t="s">
        <v>2361</v>
      </c>
      <c r="W991">
        <v>4</v>
      </c>
      <c r="X991">
        <v>9</v>
      </c>
      <c r="Y991">
        <v>2</v>
      </c>
      <c r="Z991">
        <v>4</v>
      </c>
      <c r="AA991">
        <v>33450154.0845</v>
      </c>
      <c r="AB991">
        <v>30899.116193000002</v>
      </c>
      <c r="AC991">
        <v>598926.15310600004</v>
      </c>
      <c r="AD991">
        <v>947834.95973899995</v>
      </c>
      <c r="AE991" t="s">
        <v>6484</v>
      </c>
      <c r="AF991" t="s">
        <v>2360</v>
      </c>
      <c r="AG991" t="s">
        <v>4723</v>
      </c>
      <c r="AH991" t="str">
        <f t="shared" si="78"/>
        <v>04013860</v>
      </c>
      <c r="AJ991" t="s">
        <v>4723</v>
      </c>
      <c r="AK991" t="s">
        <v>9726</v>
      </c>
      <c r="AL991" t="s">
        <v>6484</v>
      </c>
    </row>
    <row r="992" spans="1:38" x14ac:dyDescent="0.25">
      <c r="A992">
        <v>1069858</v>
      </c>
      <c r="B992">
        <v>2.8060879999999999</v>
      </c>
      <c r="C992" t="s">
        <v>3661</v>
      </c>
      <c r="D992" t="s">
        <v>4723</v>
      </c>
      <c r="E992" t="s">
        <v>4756</v>
      </c>
      <c r="F992" t="s">
        <v>1367</v>
      </c>
      <c r="G992" t="s">
        <v>3637</v>
      </c>
      <c r="H992" t="s">
        <v>3662</v>
      </c>
      <c r="I992" t="s">
        <v>4760</v>
      </c>
      <c r="J992">
        <v>4574</v>
      </c>
      <c r="K992" s="34" t="s">
        <v>9727</v>
      </c>
      <c r="M992" s="29" t="str">
        <f t="shared" si="75"/>
        <v>NO</v>
      </c>
      <c r="N992" s="9" t="str">
        <f t="shared" si="76"/>
        <v>NO</v>
      </c>
      <c r="O992" s="9">
        <f t="shared" si="77"/>
        <v>1.0046357196115214</v>
      </c>
      <c r="P992" s="9" t="str">
        <f t="shared" si="79"/>
        <v>YES</v>
      </c>
      <c r="Q992" s="9" t="s">
        <v>4658</v>
      </c>
      <c r="R992" s="30" t="s">
        <v>4658</v>
      </c>
      <c r="T992" t="s">
        <v>6485</v>
      </c>
      <c r="U992">
        <v>861</v>
      </c>
      <c r="V992" t="s">
        <v>6486</v>
      </c>
      <c r="W992">
        <v>4</v>
      </c>
      <c r="X992">
        <v>12</v>
      </c>
      <c r="Y992">
        <v>2</v>
      </c>
      <c r="Z992">
        <v>4</v>
      </c>
      <c r="AA992">
        <v>77868268.240999997</v>
      </c>
      <c r="AB992">
        <v>38770.660169499999</v>
      </c>
      <c r="AC992">
        <v>560708.10589500004</v>
      </c>
      <c r="AD992">
        <v>898854.76883399999</v>
      </c>
      <c r="AE992" t="s">
        <v>6487</v>
      </c>
      <c r="AF992" t="s">
        <v>7136</v>
      </c>
      <c r="AG992" t="s">
        <v>4723</v>
      </c>
      <c r="AH992" t="str">
        <f t="shared" si="78"/>
        <v>04013861</v>
      </c>
      <c r="AJ992" t="s">
        <v>4723</v>
      </c>
      <c r="AK992" t="s">
        <v>9727</v>
      </c>
      <c r="AL992" t="s">
        <v>6487</v>
      </c>
    </row>
    <row r="993" spans="1:38" x14ac:dyDescent="0.25">
      <c r="A993">
        <v>96423</v>
      </c>
      <c r="B993">
        <v>0.59489199999999998</v>
      </c>
      <c r="C993" t="s">
        <v>2146</v>
      </c>
      <c r="D993" t="s">
        <v>4723</v>
      </c>
      <c r="E993" t="s">
        <v>4756</v>
      </c>
      <c r="F993" t="s">
        <v>4758</v>
      </c>
      <c r="G993" t="s">
        <v>4758</v>
      </c>
      <c r="H993" t="s">
        <v>2147</v>
      </c>
      <c r="I993" t="s">
        <v>4760</v>
      </c>
      <c r="J993">
        <v>3386</v>
      </c>
      <c r="K993" s="34" t="s">
        <v>9728</v>
      </c>
      <c r="M993" s="29" t="str">
        <f t="shared" si="75"/>
        <v>YES</v>
      </c>
      <c r="N993" s="9" t="str">
        <f t="shared" si="76"/>
        <v>YES</v>
      </c>
      <c r="O993" s="9">
        <f t="shared" si="77"/>
        <v>0.99884135182368294</v>
      </c>
      <c r="P993" s="9" t="str">
        <f t="shared" si="79"/>
        <v>YES</v>
      </c>
      <c r="Q993" s="9" t="s">
        <v>4658</v>
      </c>
      <c r="R993" s="30" t="s">
        <v>4658</v>
      </c>
      <c r="T993" t="s">
        <v>6488</v>
      </c>
      <c r="U993">
        <v>862</v>
      </c>
      <c r="V993" t="s">
        <v>2147</v>
      </c>
      <c r="W993">
        <v>1</v>
      </c>
      <c r="X993">
        <v>20</v>
      </c>
      <c r="Y993">
        <v>5</v>
      </c>
      <c r="Z993">
        <v>1</v>
      </c>
      <c r="AA993">
        <v>16603875.182499999</v>
      </c>
      <c r="AB993">
        <v>19898.570974900002</v>
      </c>
      <c r="AC993">
        <v>673778.946627</v>
      </c>
      <c r="AD993">
        <v>835917.48608800001</v>
      </c>
      <c r="AE993" t="s">
        <v>6489</v>
      </c>
      <c r="AF993" t="s">
        <v>2146</v>
      </c>
      <c r="AG993" t="s">
        <v>4723</v>
      </c>
      <c r="AH993" t="str">
        <f t="shared" si="78"/>
        <v>04013862</v>
      </c>
      <c r="AJ993" t="s">
        <v>4723</v>
      </c>
      <c r="AK993" t="s">
        <v>9728</v>
      </c>
      <c r="AL993" t="s">
        <v>6489</v>
      </c>
    </row>
    <row r="994" spans="1:38" x14ac:dyDescent="0.25">
      <c r="A994">
        <v>208061</v>
      </c>
      <c r="B994">
        <v>0.79301200000000005</v>
      </c>
      <c r="C994" t="s">
        <v>6397</v>
      </c>
      <c r="D994" t="s">
        <v>4723</v>
      </c>
      <c r="E994" t="s">
        <v>4756</v>
      </c>
      <c r="F994" t="s">
        <v>1367</v>
      </c>
      <c r="G994" t="s">
        <v>1463</v>
      </c>
      <c r="H994" t="s">
        <v>6398</v>
      </c>
      <c r="I994" t="s">
        <v>4760</v>
      </c>
      <c r="J994">
        <v>3438</v>
      </c>
      <c r="K994" s="34" t="s">
        <v>9729</v>
      </c>
      <c r="M994" s="29" t="str">
        <f t="shared" si="75"/>
        <v>YES</v>
      </c>
      <c r="N994" s="9" t="str">
        <f t="shared" si="76"/>
        <v>YES</v>
      </c>
      <c r="O994" s="9">
        <f t="shared" si="77"/>
        <v>0.99316269272048396</v>
      </c>
      <c r="P994" s="9" t="str">
        <f t="shared" si="79"/>
        <v>YES</v>
      </c>
      <c r="Q994" s="9" t="s">
        <v>4658</v>
      </c>
      <c r="R994" s="30" t="s">
        <v>4658</v>
      </c>
      <c r="T994" t="s">
        <v>6490</v>
      </c>
      <c r="U994">
        <v>863</v>
      </c>
      <c r="V994" t="s">
        <v>6398</v>
      </c>
      <c r="W994">
        <v>3</v>
      </c>
      <c r="X994">
        <v>6</v>
      </c>
      <c r="Y994">
        <v>3</v>
      </c>
      <c r="Z994">
        <v>3</v>
      </c>
      <c r="AA994">
        <v>22260104.918200001</v>
      </c>
      <c r="AB994">
        <v>19126.5366789</v>
      </c>
      <c r="AC994">
        <v>642127.21387900005</v>
      </c>
      <c r="AD994">
        <v>968358.35969399998</v>
      </c>
      <c r="AE994" t="s">
        <v>6491</v>
      </c>
      <c r="AF994" t="s">
        <v>6397</v>
      </c>
      <c r="AG994" t="s">
        <v>4723</v>
      </c>
      <c r="AH994" t="str">
        <f t="shared" si="78"/>
        <v>04013863</v>
      </c>
      <c r="AJ994" t="s">
        <v>4723</v>
      </c>
      <c r="AK994" t="s">
        <v>9729</v>
      </c>
      <c r="AL994" t="s">
        <v>6491</v>
      </c>
    </row>
    <row r="995" spans="1:38" x14ac:dyDescent="0.25">
      <c r="A995">
        <v>1197241</v>
      </c>
      <c r="B995">
        <v>10.394289000000001</v>
      </c>
      <c r="C995" t="s">
        <v>2854</v>
      </c>
      <c r="D995" t="s">
        <v>4723</v>
      </c>
      <c r="E995" t="s">
        <v>4756</v>
      </c>
      <c r="F995" t="s">
        <v>1367</v>
      </c>
      <c r="G995" t="s">
        <v>4758</v>
      </c>
      <c r="H995" t="s">
        <v>2855</v>
      </c>
      <c r="I995" t="s">
        <v>4760</v>
      </c>
      <c r="J995">
        <v>5386</v>
      </c>
      <c r="K995" s="34" t="s">
        <v>9730</v>
      </c>
      <c r="M995" s="29" t="str">
        <f t="shared" si="75"/>
        <v>YES</v>
      </c>
      <c r="N995" s="9" t="str">
        <f t="shared" si="76"/>
        <v>YES</v>
      </c>
      <c r="O995" s="9">
        <f t="shared" si="77"/>
        <v>1.0041506199013746</v>
      </c>
      <c r="P995" s="9" t="str">
        <f t="shared" si="79"/>
        <v>YES</v>
      </c>
      <c r="Q995" s="9" t="s">
        <v>4658</v>
      </c>
      <c r="R995" s="30" t="s">
        <v>4658</v>
      </c>
      <c r="T995" t="s">
        <v>6492</v>
      </c>
      <c r="U995">
        <v>864</v>
      </c>
      <c r="V995" t="s">
        <v>2855</v>
      </c>
      <c r="W995">
        <v>3</v>
      </c>
      <c r="X995">
        <v>7</v>
      </c>
      <c r="Y995">
        <v>3</v>
      </c>
      <c r="Z995">
        <v>3</v>
      </c>
      <c r="AA995">
        <v>288578367.34299999</v>
      </c>
      <c r="AB995">
        <v>68150.793747799995</v>
      </c>
      <c r="AC995">
        <v>690148.65056900005</v>
      </c>
      <c r="AD995">
        <v>971932.54941600002</v>
      </c>
      <c r="AE995" t="s">
        <v>6493</v>
      </c>
      <c r="AF995" t="s">
        <v>2854</v>
      </c>
      <c r="AG995" t="s">
        <v>4723</v>
      </c>
      <c r="AH995" t="str">
        <f t="shared" si="78"/>
        <v>04013864</v>
      </c>
      <c r="AJ995" t="s">
        <v>4723</v>
      </c>
      <c r="AK995" t="s">
        <v>9730</v>
      </c>
      <c r="AL995" t="s">
        <v>6493</v>
      </c>
    </row>
    <row r="996" spans="1:38" x14ac:dyDescent="0.25">
      <c r="A996">
        <v>1239557</v>
      </c>
      <c r="B996">
        <v>0.44881100000000002</v>
      </c>
      <c r="C996" t="s">
        <v>4012</v>
      </c>
      <c r="D996" t="s">
        <v>4723</v>
      </c>
      <c r="E996" t="s">
        <v>4756</v>
      </c>
      <c r="F996" t="s">
        <v>1367</v>
      </c>
      <c r="G996" t="s">
        <v>2256</v>
      </c>
      <c r="H996" t="s">
        <v>4013</v>
      </c>
      <c r="I996" t="s">
        <v>4760</v>
      </c>
      <c r="J996">
        <v>3200</v>
      </c>
      <c r="K996" s="34" t="s">
        <v>9731</v>
      </c>
      <c r="M996" s="29" t="str">
        <f t="shared" si="75"/>
        <v>YES</v>
      </c>
      <c r="N996" s="9" t="str">
        <f t="shared" si="76"/>
        <v>NO</v>
      </c>
      <c r="O996" s="9">
        <f t="shared" si="77"/>
        <v>0.97390843646583647</v>
      </c>
      <c r="P996" s="9" t="str">
        <f t="shared" si="79"/>
        <v>YES</v>
      </c>
      <c r="Q996" s="9" t="s">
        <v>4658</v>
      </c>
      <c r="R996" s="30" t="s">
        <v>4658</v>
      </c>
      <c r="T996" t="s">
        <v>6494</v>
      </c>
      <c r="U996">
        <v>865</v>
      </c>
      <c r="V996" t="s">
        <v>6495</v>
      </c>
      <c r="W996">
        <v>1</v>
      </c>
      <c r="X996">
        <v>17</v>
      </c>
      <c r="Y996">
        <v>5</v>
      </c>
      <c r="Z996">
        <v>1</v>
      </c>
      <c r="AA996">
        <v>12847339.7641</v>
      </c>
      <c r="AB996">
        <v>14733.2038646</v>
      </c>
      <c r="AC996">
        <v>694687.11788499996</v>
      </c>
      <c r="AD996">
        <v>893014.68536</v>
      </c>
      <c r="AE996" t="s">
        <v>6496</v>
      </c>
      <c r="AF996" t="s">
        <v>4012</v>
      </c>
      <c r="AG996" t="s">
        <v>4723</v>
      </c>
      <c r="AH996" t="str">
        <f t="shared" si="78"/>
        <v>04013865</v>
      </c>
      <c r="AJ996" t="s">
        <v>4723</v>
      </c>
      <c r="AK996" t="s">
        <v>9731</v>
      </c>
      <c r="AL996" t="s">
        <v>6496</v>
      </c>
    </row>
    <row r="997" spans="1:38" x14ac:dyDescent="0.25">
      <c r="A997">
        <v>282149</v>
      </c>
      <c r="B997">
        <v>1.791844</v>
      </c>
      <c r="C997" t="s">
        <v>2258</v>
      </c>
      <c r="D997" t="s">
        <v>4723</v>
      </c>
      <c r="E997" t="s">
        <v>4756</v>
      </c>
      <c r="F997" t="s">
        <v>1367</v>
      </c>
      <c r="G997" t="s">
        <v>4758</v>
      </c>
      <c r="H997" t="s">
        <v>2259</v>
      </c>
      <c r="I997" t="s">
        <v>4760</v>
      </c>
      <c r="J997">
        <v>2558</v>
      </c>
      <c r="K997" s="34" t="s">
        <v>9732</v>
      </c>
      <c r="M997" s="29" t="str">
        <f t="shared" si="75"/>
        <v>YES</v>
      </c>
      <c r="N997" s="9" t="str">
        <f t="shared" si="76"/>
        <v>NO</v>
      </c>
      <c r="O997" s="9">
        <f t="shared" si="77"/>
        <v>1.0001325827351424</v>
      </c>
      <c r="P997" s="9" t="str">
        <f t="shared" si="79"/>
        <v>YES</v>
      </c>
      <c r="Q997" s="9" t="s">
        <v>4658</v>
      </c>
      <c r="R997" s="30" t="s">
        <v>4658</v>
      </c>
      <c r="T997" t="s">
        <v>6497</v>
      </c>
      <c r="U997">
        <v>866</v>
      </c>
      <c r="V997" t="s">
        <v>6498</v>
      </c>
      <c r="W997">
        <v>1</v>
      </c>
      <c r="X997">
        <v>17</v>
      </c>
      <c r="Y997">
        <v>5</v>
      </c>
      <c r="Z997">
        <v>1</v>
      </c>
      <c r="AA997">
        <v>49947121.643600002</v>
      </c>
      <c r="AB997">
        <v>34486.798717799997</v>
      </c>
      <c r="AC997">
        <v>692151.65303199994</v>
      </c>
      <c r="AD997">
        <v>888580.53706999996</v>
      </c>
      <c r="AE997" t="s">
        <v>6499</v>
      </c>
      <c r="AF997" t="s">
        <v>2258</v>
      </c>
      <c r="AG997" t="s">
        <v>4723</v>
      </c>
      <c r="AH997" t="str">
        <f t="shared" si="78"/>
        <v>04013866</v>
      </c>
      <c r="AJ997" t="s">
        <v>4723</v>
      </c>
      <c r="AK997" t="s">
        <v>9732</v>
      </c>
      <c r="AL997" t="s">
        <v>6499</v>
      </c>
    </row>
    <row r="998" spans="1:38" x14ac:dyDescent="0.25">
      <c r="A998">
        <v>238512</v>
      </c>
      <c r="B998">
        <v>0.99185000000000001</v>
      </c>
      <c r="C998" t="s">
        <v>4014</v>
      </c>
      <c r="D998" t="s">
        <v>4723</v>
      </c>
      <c r="E998" t="s">
        <v>4756</v>
      </c>
      <c r="F998" t="s">
        <v>1367</v>
      </c>
      <c r="G998" t="s">
        <v>4758</v>
      </c>
      <c r="H998" t="s">
        <v>4015</v>
      </c>
      <c r="I998" t="s">
        <v>4760</v>
      </c>
      <c r="J998">
        <v>2887</v>
      </c>
      <c r="K998" s="34" t="s">
        <v>9733</v>
      </c>
      <c r="M998" s="29" t="str">
        <f t="shared" si="75"/>
        <v>YES</v>
      </c>
      <c r="N998" s="9" t="str">
        <f t="shared" si="76"/>
        <v>NO</v>
      </c>
      <c r="O998" s="9">
        <f t="shared" si="77"/>
        <v>1.0145297750002991</v>
      </c>
      <c r="P998" s="9" t="str">
        <f t="shared" si="79"/>
        <v>YES</v>
      </c>
      <c r="Q998" s="9" t="s">
        <v>4658</v>
      </c>
      <c r="R998" s="30" t="s">
        <v>4658</v>
      </c>
      <c r="T998" t="s">
        <v>6500</v>
      </c>
      <c r="U998">
        <v>867</v>
      </c>
      <c r="V998" t="s">
        <v>6501</v>
      </c>
      <c r="W998">
        <v>1</v>
      </c>
      <c r="X998">
        <v>17</v>
      </c>
      <c r="Y998">
        <v>5</v>
      </c>
      <c r="Z998">
        <v>1</v>
      </c>
      <c r="AA998">
        <v>27255179.4155</v>
      </c>
      <c r="AB998">
        <v>23850.263652599999</v>
      </c>
      <c r="AC998">
        <v>699607.42576300004</v>
      </c>
      <c r="AD998">
        <v>888896.28296900005</v>
      </c>
      <c r="AE998" t="s">
        <v>6502</v>
      </c>
      <c r="AF998" t="s">
        <v>4014</v>
      </c>
      <c r="AG998" t="s">
        <v>4723</v>
      </c>
      <c r="AH998" t="str">
        <f t="shared" si="78"/>
        <v>04013867</v>
      </c>
      <c r="AJ998" t="s">
        <v>4723</v>
      </c>
      <c r="AK998" t="s">
        <v>9733</v>
      </c>
      <c r="AL998" t="s">
        <v>6502</v>
      </c>
    </row>
    <row r="999" spans="1:38" x14ac:dyDescent="0.25">
      <c r="A999">
        <v>282168</v>
      </c>
      <c r="B999">
        <v>1.545801</v>
      </c>
      <c r="C999" t="s">
        <v>2253</v>
      </c>
      <c r="D999" t="s">
        <v>4723</v>
      </c>
      <c r="E999" t="s">
        <v>4756</v>
      </c>
      <c r="F999" t="s">
        <v>1367</v>
      </c>
      <c r="G999" t="s">
        <v>4758</v>
      </c>
      <c r="H999" t="s">
        <v>2254</v>
      </c>
      <c r="I999" t="s">
        <v>4760</v>
      </c>
      <c r="J999">
        <v>3497</v>
      </c>
      <c r="K999" s="34" t="s">
        <v>9734</v>
      </c>
      <c r="M999" s="29" t="str">
        <f t="shared" si="75"/>
        <v>YES</v>
      </c>
      <c r="N999" s="9" t="str">
        <f t="shared" si="76"/>
        <v>NO</v>
      </c>
      <c r="O999" s="9">
        <f t="shared" si="77"/>
        <v>1.0175419539107275</v>
      </c>
      <c r="P999" s="9" t="str">
        <f t="shared" si="79"/>
        <v>YES</v>
      </c>
      <c r="Q999" s="9" t="s">
        <v>4658</v>
      </c>
      <c r="R999" s="30" t="s">
        <v>4658</v>
      </c>
      <c r="T999" t="s">
        <v>6503</v>
      </c>
      <c r="U999">
        <v>868</v>
      </c>
      <c r="V999" t="s">
        <v>6504</v>
      </c>
      <c r="W999">
        <v>1</v>
      </c>
      <c r="X999">
        <v>17</v>
      </c>
      <c r="Y999">
        <v>5</v>
      </c>
      <c r="Z999">
        <v>1</v>
      </c>
      <c r="AA999">
        <v>42351530.010899998</v>
      </c>
      <c r="AB999">
        <v>27162.139510199999</v>
      </c>
      <c r="AC999">
        <v>685158.60124999995</v>
      </c>
      <c r="AD999">
        <v>883708.98928500002</v>
      </c>
      <c r="AE999" t="s">
        <v>6505</v>
      </c>
      <c r="AF999" t="s">
        <v>2253</v>
      </c>
      <c r="AG999" t="s">
        <v>4723</v>
      </c>
      <c r="AH999" t="str">
        <f t="shared" si="78"/>
        <v>04013868</v>
      </c>
      <c r="AJ999" t="s">
        <v>4723</v>
      </c>
      <c r="AK999" t="s">
        <v>9734</v>
      </c>
      <c r="AL999" t="s">
        <v>6505</v>
      </c>
    </row>
    <row r="1000" spans="1:38" x14ac:dyDescent="0.25">
      <c r="A1000">
        <v>238473</v>
      </c>
      <c r="B1000">
        <v>0.65843499999999999</v>
      </c>
      <c r="C1000" t="s">
        <v>2255</v>
      </c>
      <c r="D1000" t="s">
        <v>4723</v>
      </c>
      <c r="E1000" t="s">
        <v>4756</v>
      </c>
      <c r="F1000" t="s">
        <v>1367</v>
      </c>
      <c r="G1000" t="s">
        <v>2256</v>
      </c>
      <c r="H1000" t="s">
        <v>2257</v>
      </c>
      <c r="I1000" t="s">
        <v>4760</v>
      </c>
      <c r="J1000">
        <v>3295</v>
      </c>
      <c r="K1000" s="34" t="s">
        <v>9735</v>
      </c>
      <c r="M1000" s="29" t="str">
        <f t="shared" si="75"/>
        <v>YES</v>
      </c>
      <c r="N1000" s="9" t="str">
        <f t="shared" si="76"/>
        <v>NO</v>
      </c>
      <c r="O1000" s="9">
        <f t="shared" si="77"/>
        <v>0.99639572196295456</v>
      </c>
      <c r="P1000" s="9" t="str">
        <f t="shared" si="79"/>
        <v>YES</v>
      </c>
      <c r="Q1000" s="9" t="s">
        <v>4658</v>
      </c>
      <c r="R1000" s="30" t="s">
        <v>4658</v>
      </c>
      <c r="T1000" t="s">
        <v>6506</v>
      </c>
      <c r="U1000">
        <v>869</v>
      </c>
      <c r="V1000" t="s">
        <v>6507</v>
      </c>
      <c r="W1000">
        <v>1</v>
      </c>
      <c r="X1000">
        <v>17</v>
      </c>
      <c r="Y1000">
        <v>5</v>
      </c>
      <c r="Z1000">
        <v>1</v>
      </c>
      <c r="AA1000">
        <v>18422514.167199999</v>
      </c>
      <c r="AB1000">
        <v>17166.507184400001</v>
      </c>
      <c r="AC1000">
        <v>690901.06966599997</v>
      </c>
      <c r="AD1000">
        <v>883529.69181800005</v>
      </c>
      <c r="AE1000" t="s">
        <v>6508</v>
      </c>
      <c r="AF1000" t="s">
        <v>2255</v>
      </c>
      <c r="AG1000" t="s">
        <v>4723</v>
      </c>
      <c r="AH1000" t="str">
        <f t="shared" si="78"/>
        <v>04013869</v>
      </c>
      <c r="AJ1000" t="s">
        <v>4723</v>
      </c>
      <c r="AK1000" t="s">
        <v>9735</v>
      </c>
      <c r="AL1000" t="s">
        <v>6508</v>
      </c>
    </row>
    <row r="1001" spans="1:38" x14ac:dyDescent="0.25">
      <c r="A1001">
        <v>238493</v>
      </c>
      <c r="B1001">
        <v>1.548484</v>
      </c>
      <c r="C1001" t="s">
        <v>3764</v>
      </c>
      <c r="D1001" t="s">
        <v>4723</v>
      </c>
      <c r="E1001" t="s">
        <v>4756</v>
      </c>
      <c r="F1001" t="s">
        <v>1367</v>
      </c>
      <c r="G1001" t="s">
        <v>3738</v>
      </c>
      <c r="H1001" t="s">
        <v>3765</v>
      </c>
      <c r="I1001" t="s">
        <v>4760</v>
      </c>
      <c r="J1001">
        <v>6044</v>
      </c>
      <c r="K1001" s="34" t="s">
        <v>9736</v>
      </c>
      <c r="M1001" s="29" t="str">
        <f t="shared" si="75"/>
        <v>YES</v>
      </c>
      <c r="N1001" s="9" t="str">
        <f t="shared" si="76"/>
        <v>YES</v>
      </c>
      <c r="O1001" s="9">
        <f t="shared" si="77"/>
        <v>1.0008146649324623</v>
      </c>
      <c r="P1001" s="9" t="str">
        <f t="shared" si="79"/>
        <v>YES</v>
      </c>
      <c r="Q1001" s="9" t="s">
        <v>4658</v>
      </c>
      <c r="R1001" s="30" t="s">
        <v>4658</v>
      </c>
      <c r="T1001" t="s">
        <v>7605</v>
      </c>
      <c r="U1001">
        <v>87</v>
      </c>
      <c r="V1001" t="s">
        <v>3765</v>
      </c>
      <c r="W1001">
        <v>2</v>
      </c>
      <c r="X1001">
        <v>22</v>
      </c>
      <c r="Y1001">
        <v>6</v>
      </c>
      <c r="Z1001">
        <v>2</v>
      </c>
      <c r="AA1001">
        <v>43134116.493500002</v>
      </c>
      <c r="AB1001">
        <v>27286.0671463</v>
      </c>
      <c r="AC1001">
        <v>760652.72913200001</v>
      </c>
      <c r="AD1001">
        <v>857682.521083</v>
      </c>
      <c r="AE1001" t="s">
        <v>7606</v>
      </c>
      <c r="AF1001" t="s">
        <v>3764</v>
      </c>
      <c r="AG1001" t="s">
        <v>4723</v>
      </c>
      <c r="AH1001" t="str">
        <f t="shared" si="78"/>
        <v>0401387</v>
      </c>
      <c r="AJ1001" t="s">
        <v>4723</v>
      </c>
      <c r="AK1001" t="s">
        <v>9736</v>
      </c>
      <c r="AL1001" t="s">
        <v>7606</v>
      </c>
    </row>
    <row r="1002" spans="1:38" x14ac:dyDescent="0.25">
      <c r="A1002">
        <v>303668</v>
      </c>
      <c r="B1002">
        <v>1.7418769999999999</v>
      </c>
      <c r="C1002" t="s">
        <v>4010</v>
      </c>
      <c r="D1002" t="s">
        <v>4723</v>
      </c>
      <c r="E1002" t="s">
        <v>4756</v>
      </c>
      <c r="F1002" t="s">
        <v>1367</v>
      </c>
      <c r="G1002" t="s">
        <v>2256</v>
      </c>
      <c r="H1002" t="s">
        <v>4011</v>
      </c>
      <c r="I1002" t="s">
        <v>4760</v>
      </c>
      <c r="J1002">
        <v>3274</v>
      </c>
      <c r="K1002" s="34" t="s">
        <v>9737</v>
      </c>
      <c r="M1002" s="29" t="str">
        <f t="shared" si="75"/>
        <v>YES</v>
      </c>
      <c r="N1002" s="9" t="str">
        <f t="shared" si="76"/>
        <v>NO</v>
      </c>
      <c r="O1002" s="9">
        <f t="shared" si="77"/>
        <v>1.0025944469688441</v>
      </c>
      <c r="P1002" s="9" t="str">
        <f t="shared" si="79"/>
        <v>YES</v>
      </c>
      <c r="Q1002" s="9" t="s">
        <v>4658</v>
      </c>
      <c r="R1002" s="30" t="s">
        <v>4658</v>
      </c>
      <c r="T1002" t="s">
        <v>6509</v>
      </c>
      <c r="U1002">
        <v>870</v>
      </c>
      <c r="V1002" t="s">
        <v>6510</v>
      </c>
      <c r="W1002">
        <v>1</v>
      </c>
      <c r="X1002">
        <v>17</v>
      </c>
      <c r="Y1002">
        <v>5</v>
      </c>
      <c r="Z1002">
        <v>1</v>
      </c>
      <c r="AA1002">
        <v>48435081.506399997</v>
      </c>
      <c r="AB1002">
        <v>29926.9555798</v>
      </c>
      <c r="AC1002">
        <v>697550.55405499996</v>
      </c>
      <c r="AD1002">
        <v>883626.76943700004</v>
      </c>
      <c r="AE1002" t="s">
        <v>6511</v>
      </c>
      <c r="AF1002" t="s">
        <v>4010</v>
      </c>
      <c r="AG1002" t="s">
        <v>4723</v>
      </c>
      <c r="AH1002" t="str">
        <f t="shared" si="78"/>
        <v>04013870</v>
      </c>
      <c r="AJ1002" t="s">
        <v>4723</v>
      </c>
      <c r="AK1002" t="s">
        <v>9737</v>
      </c>
      <c r="AL1002" t="s">
        <v>6511</v>
      </c>
    </row>
    <row r="1003" spans="1:38" x14ac:dyDescent="0.25">
      <c r="A1003">
        <v>282128</v>
      </c>
      <c r="B1003">
        <v>1.2557160000000001</v>
      </c>
      <c r="C1003" t="s">
        <v>6934</v>
      </c>
      <c r="D1003" t="s">
        <v>4723</v>
      </c>
      <c r="E1003" t="s">
        <v>4756</v>
      </c>
      <c r="F1003" t="s">
        <v>1367</v>
      </c>
      <c r="G1003" t="s">
        <v>4758</v>
      </c>
      <c r="H1003" t="s">
        <v>6935</v>
      </c>
      <c r="I1003" t="s">
        <v>4760</v>
      </c>
      <c r="J1003">
        <v>2295</v>
      </c>
      <c r="K1003" s="34" t="s">
        <v>9738</v>
      </c>
      <c r="M1003" s="29" t="str">
        <f t="shared" si="75"/>
        <v>YES</v>
      </c>
      <c r="N1003" s="9" t="str">
        <f t="shared" si="76"/>
        <v>NO</v>
      </c>
      <c r="O1003" s="9">
        <f t="shared" si="77"/>
        <v>0.99832504239326336</v>
      </c>
      <c r="P1003" s="9" t="str">
        <f t="shared" si="79"/>
        <v>YES</v>
      </c>
      <c r="Q1003" s="9" t="s">
        <v>4658</v>
      </c>
      <c r="R1003" s="30" t="s">
        <v>4658</v>
      </c>
      <c r="T1003" t="s">
        <v>6512</v>
      </c>
      <c r="U1003">
        <v>871</v>
      </c>
      <c r="V1003" t="s">
        <v>6513</v>
      </c>
      <c r="W1003">
        <v>1</v>
      </c>
      <c r="X1003">
        <v>17</v>
      </c>
      <c r="Y1003">
        <v>5</v>
      </c>
      <c r="Z1003">
        <v>1</v>
      </c>
      <c r="AA1003">
        <v>35066087.143799998</v>
      </c>
      <c r="AB1003">
        <v>26610.474494099999</v>
      </c>
      <c r="AC1003">
        <v>705715.01575000002</v>
      </c>
      <c r="AD1003">
        <v>883486.56720499997</v>
      </c>
      <c r="AE1003" t="s">
        <v>6514</v>
      </c>
      <c r="AF1003" t="s">
        <v>6934</v>
      </c>
      <c r="AG1003" t="s">
        <v>4723</v>
      </c>
      <c r="AH1003" t="str">
        <f t="shared" si="78"/>
        <v>04013871</v>
      </c>
      <c r="AJ1003" t="s">
        <v>4723</v>
      </c>
      <c r="AK1003" t="s">
        <v>9738</v>
      </c>
      <c r="AL1003" t="s">
        <v>6514</v>
      </c>
    </row>
    <row r="1004" spans="1:38" x14ac:dyDescent="0.25">
      <c r="A1004">
        <v>282403</v>
      </c>
      <c r="B1004">
        <v>0.82476099999999997</v>
      </c>
      <c r="C1004" t="s">
        <v>2711</v>
      </c>
      <c r="D1004" t="s">
        <v>4723</v>
      </c>
      <c r="E1004" t="s">
        <v>4756</v>
      </c>
      <c r="F1004" t="s">
        <v>1367</v>
      </c>
      <c r="G1004" t="s">
        <v>2256</v>
      </c>
      <c r="H1004" t="s">
        <v>2712</v>
      </c>
      <c r="I1004" t="s">
        <v>4760</v>
      </c>
      <c r="J1004">
        <v>1489</v>
      </c>
      <c r="K1004" s="34" t="s">
        <v>9739</v>
      </c>
      <c r="M1004" s="29" t="str">
        <f t="shared" si="75"/>
        <v>YES</v>
      </c>
      <c r="N1004" s="9" t="str">
        <f t="shared" si="76"/>
        <v>NO</v>
      </c>
      <c r="O1004" s="9">
        <f t="shared" si="77"/>
        <v>0.9871919568567582</v>
      </c>
      <c r="P1004" s="9" t="str">
        <f t="shared" si="79"/>
        <v>YES</v>
      </c>
      <c r="Q1004" s="9" t="s">
        <v>4658</v>
      </c>
      <c r="R1004" s="30" t="s">
        <v>4658</v>
      </c>
      <c r="T1004" t="s">
        <v>6515</v>
      </c>
      <c r="U1004">
        <v>872</v>
      </c>
      <c r="V1004" t="s">
        <v>6516</v>
      </c>
      <c r="W1004">
        <v>1</v>
      </c>
      <c r="X1004">
        <v>17</v>
      </c>
      <c r="Y1004">
        <v>5</v>
      </c>
      <c r="Z1004">
        <v>1</v>
      </c>
      <c r="AA1004">
        <v>23291333.4663</v>
      </c>
      <c r="AB1004">
        <v>22214.473439599999</v>
      </c>
      <c r="AC1004">
        <v>685050.66231599997</v>
      </c>
      <c r="AD1004">
        <v>879584.11205500003</v>
      </c>
      <c r="AE1004" t="s">
        <v>6517</v>
      </c>
      <c r="AF1004" t="s">
        <v>2711</v>
      </c>
      <c r="AG1004" t="s">
        <v>4723</v>
      </c>
      <c r="AH1004" t="str">
        <f t="shared" si="78"/>
        <v>04013872</v>
      </c>
      <c r="AJ1004" t="s">
        <v>4723</v>
      </c>
      <c r="AK1004" t="s">
        <v>9739</v>
      </c>
      <c r="AL1004" t="s">
        <v>6517</v>
      </c>
    </row>
    <row r="1005" spans="1:38" x14ac:dyDescent="0.25">
      <c r="A1005">
        <v>222874</v>
      </c>
      <c r="B1005">
        <v>0.35555100000000001</v>
      </c>
      <c r="C1005" t="s">
        <v>2715</v>
      </c>
      <c r="D1005" t="s">
        <v>4723</v>
      </c>
      <c r="E1005" t="s">
        <v>4756</v>
      </c>
      <c r="F1005" t="s">
        <v>1367</v>
      </c>
      <c r="G1005" t="s">
        <v>2256</v>
      </c>
      <c r="H1005" t="s">
        <v>2716</v>
      </c>
      <c r="I1005" t="s">
        <v>4760</v>
      </c>
      <c r="J1005">
        <v>1843</v>
      </c>
      <c r="K1005" s="34" t="s">
        <v>9740</v>
      </c>
      <c r="M1005" s="29" t="str">
        <f t="shared" si="75"/>
        <v>YES</v>
      </c>
      <c r="N1005" s="9" t="str">
        <f t="shared" si="76"/>
        <v>NO</v>
      </c>
      <c r="O1005" s="9">
        <f t="shared" si="77"/>
        <v>0.99951094566051235</v>
      </c>
      <c r="P1005" s="9" t="str">
        <f t="shared" si="79"/>
        <v>YES</v>
      </c>
      <c r="Q1005" s="9" t="s">
        <v>4658</v>
      </c>
      <c r="R1005" s="30" t="s">
        <v>4658</v>
      </c>
      <c r="T1005" t="s">
        <v>6518</v>
      </c>
      <c r="U1005">
        <v>873</v>
      </c>
      <c r="V1005" t="s">
        <v>6519</v>
      </c>
      <c r="W1005">
        <v>1</v>
      </c>
      <c r="X1005">
        <v>17</v>
      </c>
      <c r="Y1005">
        <v>5</v>
      </c>
      <c r="Z1005">
        <v>1</v>
      </c>
      <c r="AA1005">
        <v>9917042.9713000003</v>
      </c>
      <c r="AB1005">
        <v>12752.929792200001</v>
      </c>
      <c r="AC1005">
        <v>691014.42833499995</v>
      </c>
      <c r="AD1005">
        <v>879713.39850400004</v>
      </c>
      <c r="AE1005" t="s">
        <v>6520</v>
      </c>
      <c r="AF1005" t="s">
        <v>2715</v>
      </c>
      <c r="AG1005" t="s">
        <v>4723</v>
      </c>
      <c r="AH1005" t="str">
        <f t="shared" si="78"/>
        <v>04013873</v>
      </c>
      <c r="AJ1005" t="s">
        <v>4723</v>
      </c>
      <c r="AK1005" t="s">
        <v>9740</v>
      </c>
      <c r="AL1005" t="s">
        <v>6520</v>
      </c>
    </row>
    <row r="1006" spans="1:38" x14ac:dyDescent="0.25">
      <c r="A1006">
        <v>222915</v>
      </c>
      <c r="B1006">
        <v>0.72604299999999999</v>
      </c>
      <c r="C1006" t="s">
        <v>7124</v>
      </c>
      <c r="D1006" t="s">
        <v>4723</v>
      </c>
      <c r="E1006" t="s">
        <v>4756</v>
      </c>
      <c r="F1006" t="s">
        <v>1367</v>
      </c>
      <c r="G1006" t="s">
        <v>2256</v>
      </c>
      <c r="H1006" t="s">
        <v>7125</v>
      </c>
      <c r="I1006" t="s">
        <v>4760</v>
      </c>
      <c r="J1006">
        <v>12458</v>
      </c>
      <c r="K1006" s="34" t="s">
        <v>9741</v>
      </c>
      <c r="M1006" s="29" t="str">
        <f t="shared" si="75"/>
        <v>YES</v>
      </c>
      <c r="N1006" s="9" t="str">
        <f t="shared" si="76"/>
        <v>YES</v>
      </c>
      <c r="O1006" s="9">
        <f t="shared" si="77"/>
        <v>1.0050833077590025</v>
      </c>
      <c r="P1006" s="9" t="str">
        <f t="shared" si="79"/>
        <v>YES</v>
      </c>
      <c r="Q1006" s="9" t="s">
        <v>4658</v>
      </c>
      <c r="R1006" s="30" t="s">
        <v>4658</v>
      </c>
      <c r="T1006" t="s">
        <v>6521</v>
      </c>
      <c r="U1006">
        <v>874</v>
      </c>
      <c r="V1006" t="s">
        <v>7125</v>
      </c>
      <c r="W1006">
        <v>1</v>
      </c>
      <c r="X1006">
        <v>17</v>
      </c>
      <c r="Y1006">
        <v>5</v>
      </c>
      <c r="Z1006">
        <v>1</v>
      </c>
      <c r="AA1006">
        <v>20138546.7403</v>
      </c>
      <c r="AB1006">
        <v>21699.935852499999</v>
      </c>
      <c r="AC1006">
        <v>696280.11588299996</v>
      </c>
      <c r="AD1006">
        <v>879537.35128199996</v>
      </c>
      <c r="AE1006" t="s">
        <v>6522</v>
      </c>
      <c r="AF1006" t="s">
        <v>7124</v>
      </c>
      <c r="AG1006" t="s">
        <v>4723</v>
      </c>
      <c r="AH1006" t="str">
        <f t="shared" si="78"/>
        <v>04013874</v>
      </c>
      <c r="AJ1006" t="s">
        <v>4723</v>
      </c>
      <c r="AK1006" t="s">
        <v>9741</v>
      </c>
      <c r="AL1006" t="s">
        <v>6522</v>
      </c>
    </row>
    <row r="1007" spans="1:38" x14ac:dyDescent="0.25">
      <c r="A1007">
        <v>263649</v>
      </c>
      <c r="B1007">
        <v>0.24890000000000001</v>
      </c>
      <c r="C1007" t="s">
        <v>2670</v>
      </c>
      <c r="D1007" t="s">
        <v>4723</v>
      </c>
      <c r="E1007" t="s">
        <v>4756</v>
      </c>
      <c r="F1007" t="s">
        <v>1367</v>
      </c>
      <c r="G1007" t="s">
        <v>2256</v>
      </c>
      <c r="H1007" t="s">
        <v>2671</v>
      </c>
      <c r="I1007" t="s">
        <v>4760</v>
      </c>
      <c r="J1007">
        <v>2392</v>
      </c>
      <c r="K1007" s="34" t="s">
        <v>9742</v>
      </c>
      <c r="M1007" s="29" t="str">
        <f t="shared" si="75"/>
        <v>YES</v>
      </c>
      <c r="N1007" s="9" t="str">
        <f t="shared" si="76"/>
        <v>YES</v>
      </c>
      <c r="O1007" s="9">
        <f t="shared" si="77"/>
        <v>0.99907282576861778</v>
      </c>
      <c r="P1007" s="9" t="str">
        <f t="shared" si="79"/>
        <v>YES</v>
      </c>
      <c r="Q1007" s="9" t="s">
        <v>4658</v>
      </c>
      <c r="R1007" s="30" t="s">
        <v>4658</v>
      </c>
      <c r="T1007" t="s">
        <v>6523</v>
      </c>
      <c r="U1007">
        <v>875</v>
      </c>
      <c r="V1007" t="s">
        <v>2671</v>
      </c>
      <c r="W1007">
        <v>1</v>
      </c>
      <c r="X1007">
        <v>17</v>
      </c>
      <c r="Y1007">
        <v>5</v>
      </c>
      <c r="Z1007">
        <v>1</v>
      </c>
      <c r="AA1007">
        <v>6945373.3311799997</v>
      </c>
      <c r="AB1007">
        <v>10526.1227151</v>
      </c>
      <c r="AC1007">
        <v>700998.42425599997</v>
      </c>
      <c r="AD1007">
        <v>879753.99274300004</v>
      </c>
      <c r="AE1007" t="s">
        <v>6524</v>
      </c>
      <c r="AF1007" t="s">
        <v>2670</v>
      </c>
      <c r="AG1007" t="s">
        <v>4723</v>
      </c>
      <c r="AH1007" t="str">
        <f t="shared" si="78"/>
        <v>04013875</v>
      </c>
      <c r="AJ1007" t="s">
        <v>4723</v>
      </c>
      <c r="AK1007" t="s">
        <v>9742</v>
      </c>
      <c r="AL1007" t="s">
        <v>6524</v>
      </c>
    </row>
    <row r="1008" spans="1:38" x14ac:dyDescent="0.25">
      <c r="A1008">
        <v>263763</v>
      </c>
      <c r="B1008">
        <v>0.24859800000000001</v>
      </c>
      <c r="C1008" t="s">
        <v>2672</v>
      </c>
      <c r="D1008" t="s">
        <v>4723</v>
      </c>
      <c r="E1008" t="s">
        <v>4756</v>
      </c>
      <c r="F1008" t="s">
        <v>1367</v>
      </c>
      <c r="G1008" t="s">
        <v>2256</v>
      </c>
      <c r="H1008" t="s">
        <v>2673</v>
      </c>
      <c r="I1008" t="s">
        <v>4760</v>
      </c>
      <c r="J1008">
        <v>3112</v>
      </c>
      <c r="K1008" s="34" t="s">
        <v>9743</v>
      </c>
      <c r="M1008" s="29" t="str">
        <f t="shared" si="75"/>
        <v>YES</v>
      </c>
      <c r="N1008" s="9" t="str">
        <f t="shared" si="76"/>
        <v>YES</v>
      </c>
      <c r="O1008" s="9">
        <f t="shared" si="77"/>
        <v>1.0001925402407046</v>
      </c>
      <c r="P1008" s="9" t="str">
        <f t="shared" si="79"/>
        <v>YES</v>
      </c>
      <c r="Q1008" s="9" t="s">
        <v>4658</v>
      </c>
      <c r="R1008" s="30" t="s">
        <v>4658</v>
      </c>
      <c r="T1008" t="s">
        <v>6525</v>
      </c>
      <c r="U1008">
        <v>876</v>
      </c>
      <c r="V1008" t="s">
        <v>2673</v>
      </c>
      <c r="W1008">
        <v>1</v>
      </c>
      <c r="X1008">
        <v>17</v>
      </c>
      <c r="Y1008">
        <v>5</v>
      </c>
      <c r="Z1008">
        <v>1</v>
      </c>
      <c r="AA1008">
        <v>6929180.33715</v>
      </c>
      <c r="AB1008">
        <v>10536.5988366</v>
      </c>
      <c r="AC1008">
        <v>703630.19078599999</v>
      </c>
      <c r="AD1008">
        <v>879762.99967699999</v>
      </c>
      <c r="AE1008" t="s">
        <v>6526</v>
      </c>
      <c r="AF1008" t="s">
        <v>2672</v>
      </c>
      <c r="AG1008" t="s">
        <v>4723</v>
      </c>
      <c r="AH1008" t="str">
        <f t="shared" si="78"/>
        <v>04013876</v>
      </c>
      <c r="AJ1008" t="s">
        <v>4723</v>
      </c>
      <c r="AK1008" t="s">
        <v>9743</v>
      </c>
      <c r="AL1008" t="s">
        <v>6526</v>
      </c>
    </row>
    <row r="1009" spans="1:38" x14ac:dyDescent="0.25">
      <c r="A1009">
        <v>263781</v>
      </c>
      <c r="B1009">
        <v>0.45183800000000002</v>
      </c>
      <c r="C1009" t="s">
        <v>7038</v>
      </c>
      <c r="D1009" t="s">
        <v>4723</v>
      </c>
      <c r="E1009" t="s">
        <v>4756</v>
      </c>
      <c r="F1009" t="s">
        <v>1367</v>
      </c>
      <c r="G1009" t="s">
        <v>2256</v>
      </c>
      <c r="H1009" t="s">
        <v>7039</v>
      </c>
      <c r="I1009" t="s">
        <v>4760</v>
      </c>
      <c r="J1009">
        <v>2420</v>
      </c>
      <c r="K1009" s="34" t="s">
        <v>9744</v>
      </c>
      <c r="M1009" s="29" t="str">
        <f t="shared" si="75"/>
        <v>YES</v>
      </c>
      <c r="N1009" s="9" t="str">
        <f t="shared" si="76"/>
        <v>NO</v>
      </c>
      <c r="O1009" s="9">
        <f t="shared" si="77"/>
        <v>1.0073120344756856</v>
      </c>
      <c r="P1009" s="9" t="str">
        <f t="shared" si="79"/>
        <v>YES</v>
      </c>
      <c r="Q1009" s="9" t="s">
        <v>4658</v>
      </c>
      <c r="R1009" s="30" t="s">
        <v>4658</v>
      </c>
      <c r="T1009" t="s">
        <v>6527</v>
      </c>
      <c r="U1009">
        <v>877</v>
      </c>
      <c r="V1009" t="s">
        <v>2710</v>
      </c>
      <c r="W1009">
        <v>1</v>
      </c>
      <c r="X1009">
        <v>17</v>
      </c>
      <c r="Y1009">
        <v>5</v>
      </c>
      <c r="Z1009">
        <v>1</v>
      </c>
      <c r="AA1009">
        <v>12505082.901900001</v>
      </c>
      <c r="AB1009">
        <v>17494.503086000001</v>
      </c>
      <c r="AC1009">
        <v>709025.73287299997</v>
      </c>
      <c r="AD1009">
        <v>879208.39323799999</v>
      </c>
      <c r="AE1009" t="s">
        <v>6528</v>
      </c>
      <c r="AF1009" t="s">
        <v>7038</v>
      </c>
      <c r="AG1009" t="s">
        <v>4723</v>
      </c>
      <c r="AH1009" t="str">
        <f t="shared" si="78"/>
        <v>04013877</v>
      </c>
      <c r="AJ1009" t="s">
        <v>4723</v>
      </c>
      <c r="AK1009" t="s">
        <v>9744</v>
      </c>
      <c r="AL1009" t="s">
        <v>6528</v>
      </c>
    </row>
    <row r="1010" spans="1:38" x14ac:dyDescent="0.25">
      <c r="A1010">
        <v>269242</v>
      </c>
      <c r="B1010">
        <v>0.57173099999999999</v>
      </c>
      <c r="C1010" t="s">
        <v>2709</v>
      </c>
      <c r="D1010" t="s">
        <v>4723</v>
      </c>
      <c r="E1010" t="s">
        <v>4756</v>
      </c>
      <c r="F1010" t="s">
        <v>1367</v>
      </c>
      <c r="G1010" t="s">
        <v>2256</v>
      </c>
      <c r="H1010" t="s">
        <v>2710</v>
      </c>
      <c r="I1010" t="s">
        <v>4760</v>
      </c>
      <c r="J1010">
        <v>2009</v>
      </c>
      <c r="K1010" s="34" t="s">
        <v>9745</v>
      </c>
      <c r="M1010" s="29" t="str">
        <f t="shared" si="75"/>
        <v>YES</v>
      </c>
      <c r="N1010" s="9" t="str">
        <f t="shared" si="76"/>
        <v>NO</v>
      </c>
      <c r="O1010" s="9">
        <f t="shared" si="77"/>
        <v>0.99250852393631439</v>
      </c>
      <c r="P1010" s="9" t="str">
        <f t="shared" si="79"/>
        <v>YES</v>
      </c>
      <c r="Q1010" s="9" t="s">
        <v>4658</v>
      </c>
      <c r="R1010" s="30" t="s">
        <v>4658</v>
      </c>
      <c r="T1010" t="s">
        <v>6529</v>
      </c>
      <c r="U1010">
        <v>878</v>
      </c>
      <c r="V1010" t="s">
        <v>2714</v>
      </c>
      <c r="W1010">
        <v>1</v>
      </c>
      <c r="X1010">
        <v>17</v>
      </c>
      <c r="Y1010">
        <v>5</v>
      </c>
      <c r="Z1010">
        <v>1</v>
      </c>
      <c r="AA1010">
        <v>16059253.02</v>
      </c>
      <c r="AB1010">
        <v>20516.001535399999</v>
      </c>
      <c r="AC1010">
        <v>685794.39273800002</v>
      </c>
      <c r="AD1010">
        <v>877089.03059800004</v>
      </c>
      <c r="AE1010" t="s">
        <v>6530</v>
      </c>
      <c r="AF1010" t="s">
        <v>2709</v>
      </c>
      <c r="AG1010" t="s">
        <v>4723</v>
      </c>
      <c r="AH1010" t="str">
        <f t="shared" si="78"/>
        <v>04013878</v>
      </c>
      <c r="AJ1010" t="s">
        <v>4723</v>
      </c>
      <c r="AK1010" t="s">
        <v>9745</v>
      </c>
      <c r="AL1010" t="s">
        <v>6530</v>
      </c>
    </row>
    <row r="1011" spans="1:38" x14ac:dyDescent="0.25">
      <c r="A1011">
        <v>222855</v>
      </c>
      <c r="B1011">
        <v>0.35593799999999998</v>
      </c>
      <c r="C1011" t="s">
        <v>2713</v>
      </c>
      <c r="D1011" t="s">
        <v>4723</v>
      </c>
      <c r="E1011" t="s">
        <v>4756</v>
      </c>
      <c r="F1011" t="s">
        <v>1367</v>
      </c>
      <c r="G1011" t="s">
        <v>2256</v>
      </c>
      <c r="H1011" t="s">
        <v>2714</v>
      </c>
      <c r="I1011" t="s">
        <v>4760</v>
      </c>
      <c r="J1011">
        <v>1429</v>
      </c>
      <c r="K1011" s="34" t="s">
        <v>9746</v>
      </c>
      <c r="M1011" s="29" t="str">
        <f t="shared" si="75"/>
        <v>YES</v>
      </c>
      <c r="N1011" s="9" t="str">
        <f t="shared" si="76"/>
        <v>NO</v>
      </c>
      <c r="O1011" s="9">
        <f t="shared" si="77"/>
        <v>1.0011239770433107</v>
      </c>
      <c r="P1011" s="9" t="str">
        <f t="shared" si="79"/>
        <v>YES</v>
      </c>
      <c r="Q1011" s="9" t="s">
        <v>4658</v>
      </c>
      <c r="R1011" s="30" t="s">
        <v>4658</v>
      </c>
      <c r="T1011" t="s">
        <v>6531</v>
      </c>
      <c r="U1011">
        <v>879</v>
      </c>
      <c r="V1011" t="s">
        <v>7123</v>
      </c>
      <c r="W1011">
        <v>1</v>
      </c>
      <c r="X1011">
        <v>17</v>
      </c>
      <c r="Y1011">
        <v>5</v>
      </c>
      <c r="Z1011">
        <v>1</v>
      </c>
      <c r="AA1011">
        <v>9911841.2571699992</v>
      </c>
      <c r="AB1011">
        <v>12870.0132335</v>
      </c>
      <c r="AC1011">
        <v>691059.11768200004</v>
      </c>
      <c r="AD1011">
        <v>877068.409583</v>
      </c>
      <c r="AE1011" t="s">
        <v>6532</v>
      </c>
      <c r="AF1011" t="s">
        <v>2713</v>
      </c>
      <c r="AG1011" t="s">
        <v>4723</v>
      </c>
      <c r="AH1011" t="str">
        <f t="shared" si="78"/>
        <v>04013879</v>
      </c>
      <c r="AJ1011" t="s">
        <v>4723</v>
      </c>
      <c r="AK1011" t="s">
        <v>9746</v>
      </c>
      <c r="AL1011" t="s">
        <v>6532</v>
      </c>
    </row>
    <row r="1012" spans="1:38" x14ac:dyDescent="0.25">
      <c r="A1012">
        <v>222894</v>
      </c>
      <c r="B1012">
        <v>1.053674</v>
      </c>
      <c r="C1012" t="s">
        <v>3920</v>
      </c>
      <c r="D1012" t="s">
        <v>4723</v>
      </c>
      <c r="E1012" t="s">
        <v>4756</v>
      </c>
      <c r="F1012" t="s">
        <v>4758</v>
      </c>
      <c r="G1012" t="s">
        <v>4758</v>
      </c>
      <c r="H1012" t="s">
        <v>3921</v>
      </c>
      <c r="I1012" t="s">
        <v>4760</v>
      </c>
      <c r="J1012">
        <v>1711</v>
      </c>
      <c r="K1012" s="34" t="s">
        <v>9747</v>
      </c>
      <c r="M1012" s="29" t="str">
        <f t="shared" si="75"/>
        <v>YES</v>
      </c>
      <c r="N1012" s="9" t="str">
        <f t="shared" si="76"/>
        <v>YES</v>
      </c>
      <c r="O1012" s="9">
        <f t="shared" si="77"/>
        <v>1.0185792652748922</v>
      </c>
      <c r="P1012" s="9" t="str">
        <f t="shared" si="79"/>
        <v>YES</v>
      </c>
      <c r="Q1012" s="9" t="s">
        <v>4658</v>
      </c>
      <c r="R1012" s="30" t="s">
        <v>4658</v>
      </c>
      <c r="T1012" t="s">
        <v>7607</v>
      </c>
      <c r="U1012">
        <v>88</v>
      </c>
      <c r="V1012" t="s">
        <v>3921</v>
      </c>
      <c r="W1012">
        <v>1</v>
      </c>
      <c r="X1012">
        <v>20</v>
      </c>
      <c r="Y1012">
        <v>5</v>
      </c>
      <c r="Z1012">
        <v>1</v>
      </c>
      <c r="AA1012">
        <v>28838938.944699999</v>
      </c>
      <c r="AB1012">
        <v>26091.488118400001</v>
      </c>
      <c r="AC1012">
        <v>687104.12465100002</v>
      </c>
      <c r="AD1012">
        <v>847278.89991000004</v>
      </c>
      <c r="AE1012" t="s">
        <v>7608</v>
      </c>
      <c r="AF1012" t="s">
        <v>3920</v>
      </c>
      <c r="AG1012" t="s">
        <v>4723</v>
      </c>
      <c r="AH1012" t="str">
        <f t="shared" si="78"/>
        <v>0401388</v>
      </c>
      <c r="AJ1012" t="s">
        <v>4723</v>
      </c>
      <c r="AK1012" t="s">
        <v>9747</v>
      </c>
      <c r="AL1012" t="s">
        <v>7608</v>
      </c>
    </row>
    <row r="1013" spans="1:38" x14ac:dyDescent="0.25">
      <c r="A1013">
        <v>215999</v>
      </c>
      <c r="B1013">
        <v>0.31121100000000002</v>
      </c>
      <c r="C1013" t="s">
        <v>7122</v>
      </c>
      <c r="D1013" t="s">
        <v>4723</v>
      </c>
      <c r="E1013" t="s">
        <v>4756</v>
      </c>
      <c r="F1013" t="s">
        <v>1367</v>
      </c>
      <c r="G1013" t="s">
        <v>2256</v>
      </c>
      <c r="H1013" t="s">
        <v>7123</v>
      </c>
      <c r="I1013" t="s">
        <v>4760</v>
      </c>
      <c r="J1013">
        <v>1189</v>
      </c>
      <c r="K1013" s="34" t="s">
        <v>9748</v>
      </c>
      <c r="M1013" s="29" t="str">
        <f t="shared" si="75"/>
        <v>YES</v>
      </c>
      <c r="N1013" s="9" t="str">
        <f t="shared" si="76"/>
        <v>NO</v>
      </c>
      <c r="O1013" s="9">
        <f t="shared" si="77"/>
        <v>0.99081622450291174</v>
      </c>
      <c r="P1013" s="9" t="str">
        <f t="shared" si="79"/>
        <v>YES</v>
      </c>
      <c r="Q1013" s="9" t="s">
        <v>4658</v>
      </c>
      <c r="R1013" s="30" t="s">
        <v>4658</v>
      </c>
      <c r="T1013" t="s">
        <v>6533</v>
      </c>
      <c r="U1013">
        <v>880</v>
      </c>
      <c r="V1013" t="s">
        <v>2669</v>
      </c>
      <c r="W1013">
        <v>1</v>
      </c>
      <c r="X1013">
        <v>17</v>
      </c>
      <c r="Y1013">
        <v>5</v>
      </c>
      <c r="Z1013">
        <v>1</v>
      </c>
      <c r="AA1013">
        <v>8756482.3100799993</v>
      </c>
      <c r="AB1013">
        <v>13572.117211000001</v>
      </c>
      <c r="AC1013">
        <v>694684.75439400005</v>
      </c>
      <c r="AD1013">
        <v>876922.60759699997</v>
      </c>
      <c r="AE1013" t="s">
        <v>6534</v>
      </c>
      <c r="AF1013" t="s">
        <v>7122</v>
      </c>
      <c r="AG1013" t="s">
        <v>4723</v>
      </c>
      <c r="AH1013" t="str">
        <f t="shared" si="78"/>
        <v>04013880</v>
      </c>
      <c r="AJ1013" t="s">
        <v>4723</v>
      </c>
      <c r="AK1013" t="s">
        <v>9748</v>
      </c>
      <c r="AL1013" t="s">
        <v>6534</v>
      </c>
    </row>
    <row r="1014" spans="1:38" x14ac:dyDescent="0.25">
      <c r="A1014">
        <v>263629</v>
      </c>
      <c r="B1014">
        <v>0.25892500000000002</v>
      </c>
      <c r="C1014" t="s">
        <v>2668</v>
      </c>
      <c r="D1014" t="s">
        <v>4723</v>
      </c>
      <c r="E1014" t="s">
        <v>4756</v>
      </c>
      <c r="F1014" t="s">
        <v>1367</v>
      </c>
      <c r="G1014" t="s">
        <v>2256</v>
      </c>
      <c r="H1014" t="s">
        <v>2669</v>
      </c>
      <c r="I1014" t="s">
        <v>4760</v>
      </c>
      <c r="J1014">
        <v>2144</v>
      </c>
      <c r="K1014" s="34" t="s">
        <v>9749</v>
      </c>
      <c r="M1014" s="29" t="str">
        <f t="shared" si="75"/>
        <v>YES</v>
      </c>
      <c r="N1014" s="9" t="str">
        <f t="shared" si="76"/>
        <v>NO</v>
      </c>
      <c r="O1014" s="9">
        <f t="shared" si="77"/>
        <v>0.99128221109513193</v>
      </c>
      <c r="P1014" s="9" t="str">
        <f t="shared" si="79"/>
        <v>YES</v>
      </c>
      <c r="Q1014" s="9" t="s">
        <v>4658</v>
      </c>
      <c r="R1014" s="30" t="s">
        <v>4658</v>
      </c>
      <c r="T1014" t="s">
        <v>6535</v>
      </c>
      <c r="U1014">
        <v>881</v>
      </c>
      <c r="V1014" t="s">
        <v>2667</v>
      </c>
      <c r="W1014">
        <v>1</v>
      </c>
      <c r="X1014">
        <v>17</v>
      </c>
      <c r="Y1014">
        <v>5</v>
      </c>
      <c r="Z1014">
        <v>1</v>
      </c>
      <c r="AA1014">
        <v>7281896.7587700002</v>
      </c>
      <c r="AB1014">
        <v>13307.290524100001</v>
      </c>
      <c r="AC1014">
        <v>699670.99831900001</v>
      </c>
      <c r="AD1014">
        <v>877744.316903</v>
      </c>
      <c r="AE1014" t="s">
        <v>6536</v>
      </c>
      <c r="AF1014" t="s">
        <v>2668</v>
      </c>
      <c r="AG1014" t="s">
        <v>4723</v>
      </c>
      <c r="AH1014" t="str">
        <f t="shared" si="78"/>
        <v>04013881</v>
      </c>
      <c r="AJ1014" t="s">
        <v>4723</v>
      </c>
      <c r="AK1014" t="s">
        <v>9749</v>
      </c>
      <c r="AL1014" t="s">
        <v>6536</v>
      </c>
    </row>
    <row r="1015" spans="1:38" x14ac:dyDescent="0.25">
      <c r="A1015">
        <v>263745</v>
      </c>
      <c r="B1015">
        <v>0.23852300000000001</v>
      </c>
      <c r="C1015" t="s">
        <v>2666</v>
      </c>
      <c r="D1015" t="s">
        <v>4723</v>
      </c>
      <c r="E1015" t="s">
        <v>4756</v>
      </c>
      <c r="F1015" t="s">
        <v>1367</v>
      </c>
      <c r="G1015" t="s">
        <v>2256</v>
      </c>
      <c r="H1015" t="s">
        <v>2667</v>
      </c>
      <c r="I1015" t="s">
        <v>4760</v>
      </c>
      <c r="J1015">
        <v>2958</v>
      </c>
      <c r="K1015" s="34" t="s">
        <v>9750</v>
      </c>
      <c r="M1015" s="29" t="str">
        <f t="shared" si="75"/>
        <v>YES</v>
      </c>
      <c r="N1015" s="9" t="str">
        <f t="shared" si="76"/>
        <v>NO</v>
      </c>
      <c r="O1015" s="9">
        <f t="shared" si="77"/>
        <v>1.0119871311013344</v>
      </c>
      <c r="P1015" s="9" t="str">
        <f t="shared" si="79"/>
        <v>YES</v>
      </c>
      <c r="Q1015" s="9" t="s">
        <v>4658</v>
      </c>
      <c r="R1015" s="30" t="s">
        <v>4658</v>
      </c>
      <c r="T1015" t="s">
        <v>6537</v>
      </c>
      <c r="U1015">
        <v>882</v>
      </c>
      <c r="V1015" t="s">
        <v>7035</v>
      </c>
      <c r="W1015">
        <v>1</v>
      </c>
      <c r="X1015">
        <v>17</v>
      </c>
      <c r="Y1015">
        <v>5</v>
      </c>
      <c r="Z1015">
        <v>1</v>
      </c>
      <c r="AA1015">
        <v>6570873.6789600002</v>
      </c>
      <c r="AB1015">
        <v>12955.318955799999</v>
      </c>
      <c r="AC1015">
        <v>699705.52743599995</v>
      </c>
      <c r="AD1015">
        <v>876423.83959500003</v>
      </c>
      <c r="AE1015" t="s">
        <v>6538</v>
      </c>
      <c r="AF1015" t="s">
        <v>2666</v>
      </c>
      <c r="AG1015" t="s">
        <v>4723</v>
      </c>
      <c r="AH1015" t="str">
        <f t="shared" si="78"/>
        <v>04013882</v>
      </c>
      <c r="AJ1015" t="s">
        <v>4723</v>
      </c>
      <c r="AK1015" t="s">
        <v>9750</v>
      </c>
      <c r="AL1015" t="s">
        <v>6538</v>
      </c>
    </row>
    <row r="1016" spans="1:38" x14ac:dyDescent="0.25">
      <c r="A1016">
        <v>263726</v>
      </c>
      <c r="B1016">
        <v>0.49665599999999999</v>
      </c>
      <c r="C1016" t="s">
        <v>7034</v>
      </c>
      <c r="D1016" t="s">
        <v>4723</v>
      </c>
      <c r="E1016" t="s">
        <v>4756</v>
      </c>
      <c r="F1016" t="s">
        <v>1367</v>
      </c>
      <c r="G1016" t="s">
        <v>2256</v>
      </c>
      <c r="H1016" t="s">
        <v>7035</v>
      </c>
      <c r="I1016" t="s">
        <v>4760</v>
      </c>
      <c r="J1016">
        <v>3232</v>
      </c>
      <c r="K1016" s="34" t="s">
        <v>9751</v>
      </c>
      <c r="M1016" s="29" t="str">
        <f t="shared" si="75"/>
        <v>YES</v>
      </c>
      <c r="N1016" s="9" t="str">
        <f t="shared" si="76"/>
        <v>NO</v>
      </c>
      <c r="O1016" s="9">
        <f t="shared" si="77"/>
        <v>1.0002157520908785</v>
      </c>
      <c r="P1016" s="9" t="str">
        <f t="shared" si="79"/>
        <v>YES</v>
      </c>
      <c r="Q1016" s="9" t="s">
        <v>4658</v>
      </c>
      <c r="R1016" s="30" t="s">
        <v>4658</v>
      </c>
      <c r="T1016" t="s">
        <v>6539</v>
      </c>
      <c r="U1016">
        <v>883</v>
      </c>
      <c r="V1016" t="s">
        <v>2689</v>
      </c>
      <c r="W1016">
        <v>1</v>
      </c>
      <c r="X1016">
        <v>17</v>
      </c>
      <c r="Y1016">
        <v>5</v>
      </c>
      <c r="Z1016">
        <v>1</v>
      </c>
      <c r="AA1016">
        <v>13842987.9768</v>
      </c>
      <c r="AB1016">
        <v>15752.483742</v>
      </c>
      <c r="AC1016">
        <v>704924.56860999996</v>
      </c>
      <c r="AD1016">
        <v>877118.08346999995</v>
      </c>
      <c r="AE1016" t="s">
        <v>6540</v>
      </c>
      <c r="AF1016" t="s">
        <v>7034</v>
      </c>
      <c r="AG1016" t="s">
        <v>4723</v>
      </c>
      <c r="AH1016" t="str">
        <f t="shared" si="78"/>
        <v>04013883</v>
      </c>
      <c r="AJ1016" t="s">
        <v>4723</v>
      </c>
      <c r="AK1016" t="s">
        <v>9751</v>
      </c>
      <c r="AL1016" t="s">
        <v>6540</v>
      </c>
    </row>
    <row r="1017" spans="1:38" x14ac:dyDescent="0.25">
      <c r="A1017">
        <v>269202</v>
      </c>
      <c r="B1017">
        <v>1.3211029999999999</v>
      </c>
      <c r="C1017" t="s">
        <v>2688</v>
      </c>
      <c r="D1017" t="s">
        <v>4723</v>
      </c>
      <c r="E1017" t="s">
        <v>4756</v>
      </c>
      <c r="F1017" t="s">
        <v>1367</v>
      </c>
      <c r="G1017" t="s">
        <v>4758</v>
      </c>
      <c r="H1017" t="s">
        <v>2689</v>
      </c>
      <c r="I1017" t="s">
        <v>4760</v>
      </c>
      <c r="J1017">
        <v>2977</v>
      </c>
      <c r="K1017" s="34" t="s">
        <v>9752</v>
      </c>
      <c r="M1017" s="29" t="str">
        <f t="shared" si="75"/>
        <v>YES</v>
      </c>
      <c r="N1017" s="9" t="str">
        <f t="shared" si="76"/>
        <v>NO</v>
      </c>
      <c r="O1017" s="9">
        <f t="shared" si="77"/>
        <v>0.96366644554498448</v>
      </c>
      <c r="P1017" s="9" t="str">
        <f t="shared" si="79"/>
        <v>NO</v>
      </c>
      <c r="Q1017" s="9" t="s">
        <v>4658</v>
      </c>
      <c r="R1017" s="30" t="s">
        <v>4658</v>
      </c>
      <c r="T1017" t="s">
        <v>6541</v>
      </c>
      <c r="U1017">
        <v>884</v>
      </c>
      <c r="V1017" t="s">
        <v>2708</v>
      </c>
      <c r="W1017">
        <v>1</v>
      </c>
      <c r="X1017">
        <v>17</v>
      </c>
      <c r="Y1017">
        <v>5</v>
      </c>
      <c r="Z1017">
        <v>1</v>
      </c>
      <c r="AA1017">
        <v>38218865.091200002</v>
      </c>
      <c r="AB1017">
        <v>30074.408981600001</v>
      </c>
      <c r="AC1017">
        <v>682774.37037400005</v>
      </c>
      <c r="AD1017">
        <v>870524.19511700002</v>
      </c>
      <c r="AE1017" t="s">
        <v>6542</v>
      </c>
      <c r="AF1017" t="s">
        <v>2688</v>
      </c>
      <c r="AG1017" t="s">
        <v>4723</v>
      </c>
      <c r="AH1017" t="str">
        <f t="shared" si="78"/>
        <v>04013884</v>
      </c>
      <c r="AJ1017" t="s">
        <v>4723</v>
      </c>
      <c r="AK1017" t="s">
        <v>9752</v>
      </c>
      <c r="AL1017" t="s">
        <v>6542</v>
      </c>
    </row>
    <row r="1018" spans="1:38" x14ac:dyDescent="0.25">
      <c r="A1018">
        <v>222650</v>
      </c>
      <c r="B1018">
        <v>1.6784790000000001</v>
      </c>
      <c r="C1018" t="s">
        <v>2707</v>
      </c>
      <c r="D1018" t="s">
        <v>4723</v>
      </c>
      <c r="E1018" t="s">
        <v>4756</v>
      </c>
      <c r="F1018" t="s">
        <v>1367</v>
      </c>
      <c r="G1018" t="s">
        <v>2256</v>
      </c>
      <c r="H1018" t="s">
        <v>2708</v>
      </c>
      <c r="I1018" t="s">
        <v>4760</v>
      </c>
      <c r="J1018">
        <v>2112</v>
      </c>
      <c r="K1018" s="34" t="s">
        <v>9753</v>
      </c>
      <c r="M1018" s="29" t="str">
        <f t="shared" si="75"/>
        <v>YES</v>
      </c>
      <c r="N1018" s="9" t="str">
        <f t="shared" si="76"/>
        <v>NO</v>
      </c>
      <c r="O1018" s="9">
        <f t="shared" si="77"/>
        <v>1.0172525993578374</v>
      </c>
      <c r="P1018" s="9" t="str">
        <f t="shared" si="79"/>
        <v>YES</v>
      </c>
      <c r="Q1018" s="9" t="s">
        <v>4658</v>
      </c>
      <c r="R1018" s="30" t="s">
        <v>4658</v>
      </c>
      <c r="T1018" t="s">
        <v>6543</v>
      </c>
      <c r="U1018">
        <v>885</v>
      </c>
      <c r="V1018" t="s">
        <v>7119</v>
      </c>
      <c r="W1018">
        <v>1</v>
      </c>
      <c r="X1018">
        <v>17</v>
      </c>
      <c r="Y1018">
        <v>5</v>
      </c>
      <c r="Z1018">
        <v>1</v>
      </c>
      <c r="AA1018">
        <v>45999694.651199996</v>
      </c>
      <c r="AB1018">
        <v>30149.765570200001</v>
      </c>
      <c r="AC1018">
        <v>688610.42874</v>
      </c>
      <c r="AD1018">
        <v>873190.88870999997</v>
      </c>
      <c r="AE1018" t="s">
        <v>6544</v>
      </c>
      <c r="AF1018" t="s">
        <v>2707</v>
      </c>
      <c r="AG1018" t="s">
        <v>4723</v>
      </c>
      <c r="AH1018" t="str">
        <f t="shared" si="78"/>
        <v>04013885</v>
      </c>
      <c r="AJ1018" t="s">
        <v>4723</v>
      </c>
      <c r="AK1018" t="s">
        <v>9753</v>
      </c>
      <c r="AL1018" t="s">
        <v>6544</v>
      </c>
    </row>
    <row r="1019" spans="1:38" x14ac:dyDescent="0.25">
      <c r="A1019">
        <v>222830</v>
      </c>
      <c r="B1019">
        <v>0.39047900000000002</v>
      </c>
      <c r="C1019" t="s">
        <v>7118</v>
      </c>
      <c r="D1019" t="s">
        <v>4723</v>
      </c>
      <c r="E1019" t="s">
        <v>4756</v>
      </c>
      <c r="F1019" t="s">
        <v>1367</v>
      </c>
      <c r="G1019" t="s">
        <v>2256</v>
      </c>
      <c r="H1019" t="s">
        <v>7119</v>
      </c>
      <c r="I1019" t="s">
        <v>4760</v>
      </c>
      <c r="J1019">
        <v>2254</v>
      </c>
      <c r="K1019" s="34" t="s">
        <v>9754</v>
      </c>
      <c r="M1019" s="29" t="str">
        <f t="shared" si="75"/>
        <v>YES</v>
      </c>
      <c r="N1019" s="9" t="str">
        <f t="shared" si="76"/>
        <v>NO</v>
      </c>
      <c r="O1019" s="9">
        <f t="shared" si="77"/>
        <v>1.0015102599027552</v>
      </c>
      <c r="P1019" s="9" t="str">
        <f t="shared" si="79"/>
        <v>YES</v>
      </c>
      <c r="Q1019" s="9" t="s">
        <v>4658</v>
      </c>
      <c r="R1019" s="30" t="s">
        <v>4658</v>
      </c>
      <c r="T1019" t="s">
        <v>6545</v>
      </c>
      <c r="U1019">
        <v>886</v>
      </c>
      <c r="V1019" t="s">
        <v>2663</v>
      </c>
      <c r="W1019">
        <v>1</v>
      </c>
      <c r="X1019">
        <v>17</v>
      </c>
      <c r="Y1019">
        <v>5</v>
      </c>
      <c r="Z1019">
        <v>1</v>
      </c>
      <c r="AA1019">
        <v>10869513.9625</v>
      </c>
      <c r="AB1019">
        <v>13506.550571199999</v>
      </c>
      <c r="AC1019">
        <v>695008.54478300002</v>
      </c>
      <c r="AD1019">
        <v>874454.03469500004</v>
      </c>
      <c r="AE1019" t="s">
        <v>6546</v>
      </c>
      <c r="AF1019" t="s">
        <v>7118</v>
      </c>
      <c r="AG1019" t="s">
        <v>4723</v>
      </c>
      <c r="AH1019" t="str">
        <f t="shared" si="78"/>
        <v>04013886</v>
      </c>
      <c r="AJ1019" t="s">
        <v>4723</v>
      </c>
      <c r="AK1019" t="s">
        <v>9754</v>
      </c>
      <c r="AL1019" t="s">
        <v>6546</v>
      </c>
    </row>
    <row r="1020" spans="1:38" x14ac:dyDescent="0.25">
      <c r="A1020">
        <v>263590</v>
      </c>
      <c r="B1020">
        <v>0.40191300000000002</v>
      </c>
      <c r="C1020" t="s">
        <v>7128</v>
      </c>
      <c r="D1020" t="s">
        <v>4723</v>
      </c>
      <c r="E1020" t="s">
        <v>4756</v>
      </c>
      <c r="F1020" t="s">
        <v>1367</v>
      </c>
      <c r="G1020" t="s">
        <v>2256</v>
      </c>
      <c r="H1020" t="s">
        <v>2663</v>
      </c>
      <c r="I1020" t="s">
        <v>4760</v>
      </c>
      <c r="J1020">
        <v>2148</v>
      </c>
      <c r="K1020" s="34" t="s">
        <v>9755</v>
      </c>
      <c r="M1020" s="29" t="str">
        <f t="shared" si="75"/>
        <v>YES</v>
      </c>
      <c r="N1020" s="9" t="str">
        <f t="shared" si="76"/>
        <v>NO</v>
      </c>
      <c r="O1020" s="9">
        <f t="shared" si="77"/>
        <v>1.0003172169149368</v>
      </c>
      <c r="P1020" s="9" t="str">
        <f t="shared" si="79"/>
        <v>YES</v>
      </c>
      <c r="Q1020" s="9" t="s">
        <v>4658</v>
      </c>
      <c r="R1020" s="30" t="s">
        <v>4658</v>
      </c>
      <c r="T1020" t="s">
        <v>6547</v>
      </c>
      <c r="U1020">
        <v>887</v>
      </c>
      <c r="V1020" t="s">
        <v>2665</v>
      </c>
      <c r="W1020">
        <v>1</v>
      </c>
      <c r="X1020">
        <v>17</v>
      </c>
      <c r="Y1020">
        <v>5</v>
      </c>
      <c r="Z1020">
        <v>1</v>
      </c>
      <c r="AA1020">
        <v>11201138.1887</v>
      </c>
      <c r="AB1020">
        <v>15700.175657899999</v>
      </c>
      <c r="AC1020">
        <v>699289.80933800002</v>
      </c>
      <c r="AD1020">
        <v>874638.36765999999</v>
      </c>
      <c r="AE1020" t="s">
        <v>6548</v>
      </c>
      <c r="AF1020" t="s">
        <v>7128</v>
      </c>
      <c r="AG1020" t="s">
        <v>4723</v>
      </c>
      <c r="AH1020" t="str">
        <f t="shared" si="78"/>
        <v>04013887</v>
      </c>
      <c r="AJ1020" t="s">
        <v>4723</v>
      </c>
      <c r="AK1020" t="s">
        <v>9755</v>
      </c>
      <c r="AL1020" t="s">
        <v>6548</v>
      </c>
    </row>
    <row r="1021" spans="1:38" x14ac:dyDescent="0.25">
      <c r="A1021">
        <v>263687</v>
      </c>
      <c r="B1021">
        <v>0.49665799999999999</v>
      </c>
      <c r="C1021" t="s">
        <v>2664</v>
      </c>
      <c r="D1021" t="s">
        <v>4723</v>
      </c>
      <c r="E1021" t="s">
        <v>4756</v>
      </c>
      <c r="F1021" t="s">
        <v>1367</v>
      </c>
      <c r="G1021" t="s">
        <v>2256</v>
      </c>
      <c r="H1021" t="s">
        <v>2665</v>
      </c>
      <c r="I1021" t="s">
        <v>4760</v>
      </c>
      <c r="J1021">
        <v>2629</v>
      </c>
      <c r="K1021" s="34" t="s">
        <v>9756</v>
      </c>
      <c r="M1021" s="29" t="str">
        <f t="shared" si="75"/>
        <v>YES</v>
      </c>
      <c r="N1021" s="9" t="str">
        <f t="shared" si="76"/>
        <v>NO</v>
      </c>
      <c r="O1021" s="9">
        <f t="shared" si="77"/>
        <v>1.0017053156139708</v>
      </c>
      <c r="P1021" s="9" t="str">
        <f t="shared" si="79"/>
        <v>YES</v>
      </c>
      <c r="Q1021" s="9" t="s">
        <v>4658</v>
      </c>
      <c r="R1021" s="30" t="s">
        <v>4658</v>
      </c>
      <c r="T1021" t="s">
        <v>6549</v>
      </c>
      <c r="U1021">
        <v>888</v>
      </c>
      <c r="V1021" t="s">
        <v>7031</v>
      </c>
      <c r="W1021">
        <v>1</v>
      </c>
      <c r="X1021">
        <v>17</v>
      </c>
      <c r="Y1021">
        <v>5</v>
      </c>
      <c r="Z1021">
        <v>1</v>
      </c>
      <c r="AA1021">
        <v>13822458.7325</v>
      </c>
      <c r="AB1021">
        <v>15809.0467192</v>
      </c>
      <c r="AC1021">
        <v>703612.33415000001</v>
      </c>
      <c r="AD1021">
        <v>873151.60880499997</v>
      </c>
      <c r="AE1021" t="s">
        <v>6550</v>
      </c>
      <c r="AF1021" t="s">
        <v>2664</v>
      </c>
      <c r="AG1021" t="s">
        <v>4723</v>
      </c>
      <c r="AH1021" t="str">
        <f t="shared" si="78"/>
        <v>04013888</v>
      </c>
      <c r="AJ1021" t="s">
        <v>4723</v>
      </c>
      <c r="AK1021" t="s">
        <v>9756</v>
      </c>
      <c r="AL1021" t="s">
        <v>6550</v>
      </c>
    </row>
    <row r="1022" spans="1:38" x14ac:dyDescent="0.25">
      <c r="A1022">
        <v>263707</v>
      </c>
      <c r="B1022">
        <v>0.492946</v>
      </c>
      <c r="C1022" t="s">
        <v>7030</v>
      </c>
      <c r="D1022" t="s">
        <v>4723</v>
      </c>
      <c r="E1022" t="s">
        <v>4756</v>
      </c>
      <c r="F1022" t="s">
        <v>1367</v>
      </c>
      <c r="G1022" t="s">
        <v>2256</v>
      </c>
      <c r="H1022" t="s">
        <v>7031</v>
      </c>
      <c r="I1022" t="s">
        <v>4760</v>
      </c>
      <c r="J1022">
        <v>1891</v>
      </c>
      <c r="K1022" s="34" t="s">
        <v>9757</v>
      </c>
      <c r="M1022" s="29" t="str">
        <f t="shared" si="75"/>
        <v>YES</v>
      </c>
      <c r="N1022" s="9" t="str">
        <f t="shared" si="76"/>
        <v>NO</v>
      </c>
      <c r="O1022" s="9">
        <f t="shared" si="77"/>
        <v>0.99985997174523977</v>
      </c>
      <c r="P1022" s="9" t="str">
        <f t="shared" si="79"/>
        <v>YES</v>
      </c>
      <c r="Q1022" s="9" t="s">
        <v>4658</v>
      </c>
      <c r="R1022" s="30" t="s">
        <v>4658</v>
      </c>
      <c r="T1022" t="s">
        <v>6551</v>
      </c>
      <c r="U1022">
        <v>889</v>
      </c>
      <c r="V1022" t="s">
        <v>7033</v>
      </c>
      <c r="W1022">
        <v>1</v>
      </c>
      <c r="X1022">
        <v>17</v>
      </c>
      <c r="Y1022">
        <v>5</v>
      </c>
      <c r="Z1022">
        <v>1</v>
      </c>
      <c r="AA1022">
        <v>13744470.3806</v>
      </c>
      <c r="AB1022">
        <v>15768.0835591</v>
      </c>
      <c r="AC1022">
        <v>706223.88081100001</v>
      </c>
      <c r="AD1022">
        <v>873154.662686</v>
      </c>
      <c r="AE1022" t="s">
        <v>6552</v>
      </c>
      <c r="AF1022" t="s">
        <v>7030</v>
      </c>
      <c r="AG1022" t="s">
        <v>4723</v>
      </c>
      <c r="AH1022" t="str">
        <f t="shared" si="78"/>
        <v>04013889</v>
      </c>
      <c r="AJ1022" t="s">
        <v>4723</v>
      </c>
      <c r="AK1022" t="s">
        <v>9757</v>
      </c>
      <c r="AL1022" t="s">
        <v>6552</v>
      </c>
    </row>
    <row r="1023" spans="1:38" x14ac:dyDescent="0.25">
      <c r="A1023">
        <v>269165</v>
      </c>
      <c r="B1023">
        <v>0.49929000000000001</v>
      </c>
      <c r="C1023" t="s">
        <v>1462</v>
      </c>
      <c r="D1023" t="s">
        <v>4723</v>
      </c>
      <c r="E1023" t="s">
        <v>4756</v>
      </c>
      <c r="F1023" t="s">
        <v>1367</v>
      </c>
      <c r="G1023" t="s">
        <v>1463</v>
      </c>
      <c r="H1023" t="s">
        <v>1464</v>
      </c>
      <c r="I1023" t="s">
        <v>4760</v>
      </c>
      <c r="J1023">
        <v>2387</v>
      </c>
      <c r="K1023" s="34" t="s">
        <v>9758</v>
      </c>
      <c r="M1023" s="29" t="str">
        <f t="shared" si="75"/>
        <v>YES</v>
      </c>
      <c r="N1023" s="9" t="str">
        <f t="shared" si="76"/>
        <v>YES</v>
      </c>
      <c r="O1023" s="9">
        <f t="shared" si="77"/>
        <v>1.000839137026641</v>
      </c>
      <c r="P1023" s="9" t="str">
        <f t="shared" si="79"/>
        <v>YES</v>
      </c>
      <c r="Q1023" s="9" t="s">
        <v>4658</v>
      </c>
      <c r="R1023" s="30" t="s">
        <v>4658</v>
      </c>
      <c r="T1023" t="s">
        <v>7609</v>
      </c>
      <c r="U1023">
        <v>89</v>
      </c>
      <c r="V1023" t="s">
        <v>1464</v>
      </c>
      <c r="W1023">
        <v>3</v>
      </c>
      <c r="X1023">
        <v>7</v>
      </c>
      <c r="Y1023">
        <v>3</v>
      </c>
      <c r="Z1023">
        <v>3</v>
      </c>
      <c r="AA1023">
        <v>13907735.8399</v>
      </c>
      <c r="AB1023">
        <v>15818.4524721</v>
      </c>
      <c r="AC1023">
        <v>669203.39878599998</v>
      </c>
      <c r="AD1023">
        <v>963251.973015</v>
      </c>
      <c r="AE1023" t="s">
        <v>7610</v>
      </c>
      <c r="AF1023" t="s">
        <v>1462</v>
      </c>
      <c r="AG1023" t="s">
        <v>4723</v>
      </c>
      <c r="AH1023" t="str">
        <f t="shared" si="78"/>
        <v>0401389</v>
      </c>
      <c r="AJ1023" t="s">
        <v>4723</v>
      </c>
      <c r="AK1023" t="s">
        <v>9758</v>
      </c>
      <c r="AL1023" t="s">
        <v>7610</v>
      </c>
    </row>
    <row r="1024" spans="1:38" x14ac:dyDescent="0.25">
      <c r="A1024">
        <v>1219538</v>
      </c>
      <c r="B1024">
        <v>0.41910900000000001</v>
      </c>
      <c r="C1024" t="s">
        <v>7032</v>
      </c>
      <c r="D1024" t="s">
        <v>4723</v>
      </c>
      <c r="E1024" t="s">
        <v>4756</v>
      </c>
      <c r="F1024" t="s">
        <v>1367</v>
      </c>
      <c r="G1024" t="s">
        <v>2256</v>
      </c>
      <c r="H1024" t="s">
        <v>7033</v>
      </c>
      <c r="I1024" t="s">
        <v>4760</v>
      </c>
      <c r="J1024">
        <v>1433</v>
      </c>
      <c r="K1024" s="34" t="s">
        <v>9759</v>
      </c>
      <c r="M1024" s="29" t="str">
        <f t="shared" si="75"/>
        <v>YES</v>
      </c>
      <c r="N1024" s="9" t="str">
        <f t="shared" si="76"/>
        <v>NO</v>
      </c>
      <c r="O1024" s="9">
        <f t="shared" si="77"/>
        <v>0.98679657613565652</v>
      </c>
      <c r="P1024" s="9" t="str">
        <f t="shared" si="79"/>
        <v>YES</v>
      </c>
      <c r="Q1024" s="9" t="s">
        <v>4658</v>
      </c>
      <c r="R1024" s="30" t="s">
        <v>4658</v>
      </c>
      <c r="T1024" t="s">
        <v>6553</v>
      </c>
      <c r="U1024">
        <v>890</v>
      </c>
      <c r="V1024" t="s">
        <v>7117</v>
      </c>
      <c r="W1024">
        <v>1</v>
      </c>
      <c r="X1024">
        <v>17</v>
      </c>
      <c r="Y1024">
        <v>5</v>
      </c>
      <c r="Z1024">
        <v>1</v>
      </c>
      <c r="AA1024">
        <v>11840422.462099999</v>
      </c>
      <c r="AB1024">
        <v>15904.462263400001</v>
      </c>
      <c r="AC1024">
        <v>708772.68346099998</v>
      </c>
      <c r="AD1024">
        <v>872651.79279400001</v>
      </c>
      <c r="AE1024" t="s">
        <v>6554</v>
      </c>
      <c r="AF1024" t="s">
        <v>7032</v>
      </c>
      <c r="AG1024" t="s">
        <v>4723</v>
      </c>
      <c r="AH1024" t="str">
        <f t="shared" si="78"/>
        <v>04013890</v>
      </c>
      <c r="AJ1024" t="s">
        <v>4723</v>
      </c>
      <c r="AK1024" t="s">
        <v>9759</v>
      </c>
      <c r="AL1024" t="s">
        <v>6554</v>
      </c>
    </row>
    <row r="1025" spans="1:38" x14ac:dyDescent="0.25">
      <c r="A1025">
        <v>269183</v>
      </c>
      <c r="B1025">
        <v>0.16919600000000001</v>
      </c>
      <c r="C1025" t="s">
        <v>7116</v>
      </c>
      <c r="D1025" t="s">
        <v>4723</v>
      </c>
      <c r="E1025" t="s">
        <v>4756</v>
      </c>
      <c r="F1025" t="s">
        <v>1367</v>
      </c>
      <c r="G1025" t="s">
        <v>2256</v>
      </c>
      <c r="H1025" t="s">
        <v>7117</v>
      </c>
      <c r="I1025" t="s">
        <v>4760</v>
      </c>
      <c r="J1025">
        <v>867</v>
      </c>
      <c r="K1025" s="34" t="s">
        <v>9760</v>
      </c>
      <c r="M1025" s="29" t="str">
        <f t="shared" si="75"/>
        <v>YES</v>
      </c>
      <c r="N1025" s="9" t="str">
        <f t="shared" si="76"/>
        <v>NO</v>
      </c>
      <c r="O1025" s="9">
        <f t="shared" si="77"/>
        <v>0.99923358888568736</v>
      </c>
      <c r="P1025" s="9" t="str">
        <f t="shared" si="79"/>
        <v>YES</v>
      </c>
      <c r="Q1025" s="9" t="s">
        <v>4658</v>
      </c>
      <c r="R1025" s="30" t="s">
        <v>4658</v>
      </c>
      <c r="T1025" t="s">
        <v>6555</v>
      </c>
      <c r="U1025">
        <v>891</v>
      </c>
      <c r="V1025" t="s">
        <v>7115</v>
      </c>
      <c r="W1025">
        <v>1</v>
      </c>
      <c r="X1025">
        <v>17</v>
      </c>
      <c r="Y1025">
        <v>5</v>
      </c>
      <c r="Z1025">
        <v>1</v>
      </c>
      <c r="AA1025">
        <v>4720531.6343099996</v>
      </c>
      <c r="AB1025">
        <v>10913.0413611</v>
      </c>
      <c r="AC1025">
        <v>694975.26918399998</v>
      </c>
      <c r="AD1025">
        <v>872544.84228900005</v>
      </c>
      <c r="AE1025" t="s">
        <v>6556</v>
      </c>
      <c r="AF1025" t="s">
        <v>7116</v>
      </c>
      <c r="AG1025" t="s">
        <v>4723</v>
      </c>
      <c r="AH1025" t="str">
        <f t="shared" si="78"/>
        <v>04013891</v>
      </c>
      <c r="AJ1025" t="s">
        <v>4723</v>
      </c>
      <c r="AK1025" t="s">
        <v>9760</v>
      </c>
      <c r="AL1025" t="s">
        <v>6556</v>
      </c>
    </row>
    <row r="1026" spans="1:38" x14ac:dyDescent="0.25">
      <c r="A1026">
        <v>263571</v>
      </c>
      <c r="B1026">
        <v>0.21528</v>
      </c>
      <c r="C1026" t="s">
        <v>7114</v>
      </c>
      <c r="D1026" t="s">
        <v>4723</v>
      </c>
      <c r="E1026" t="s">
        <v>4756</v>
      </c>
      <c r="F1026" t="s">
        <v>1367</v>
      </c>
      <c r="G1026" t="s">
        <v>2256</v>
      </c>
      <c r="H1026" t="s">
        <v>7115</v>
      </c>
      <c r="I1026" t="s">
        <v>4760</v>
      </c>
      <c r="J1026">
        <v>1157</v>
      </c>
      <c r="K1026" s="34" t="s">
        <v>9761</v>
      </c>
      <c r="M1026" s="29" t="str">
        <f t="shared" si="75"/>
        <v>YES</v>
      </c>
      <c r="N1026" s="9" t="str">
        <f t="shared" si="76"/>
        <v>NO</v>
      </c>
      <c r="O1026" s="9">
        <f t="shared" si="77"/>
        <v>1.0006277222747593</v>
      </c>
      <c r="P1026" s="9" t="str">
        <f t="shared" si="79"/>
        <v>YES</v>
      </c>
      <c r="Q1026" s="9" t="s">
        <v>4658</v>
      </c>
      <c r="R1026" s="30" t="s">
        <v>4658</v>
      </c>
      <c r="T1026" t="s">
        <v>6557</v>
      </c>
      <c r="U1026">
        <v>892</v>
      </c>
      <c r="V1026" t="s">
        <v>7127</v>
      </c>
      <c r="W1026">
        <v>1</v>
      </c>
      <c r="X1026">
        <v>17</v>
      </c>
      <c r="Y1026">
        <v>5</v>
      </c>
      <c r="Z1026">
        <v>1</v>
      </c>
      <c r="AA1026">
        <v>5997896.9384899996</v>
      </c>
      <c r="AB1026">
        <v>11509.9063243</v>
      </c>
      <c r="AC1026">
        <v>695057.16592499998</v>
      </c>
      <c r="AD1026">
        <v>871235.20713600004</v>
      </c>
      <c r="AE1026" t="s">
        <v>6558</v>
      </c>
      <c r="AF1026" t="s">
        <v>7114</v>
      </c>
      <c r="AG1026" t="s">
        <v>4723</v>
      </c>
      <c r="AH1026" t="str">
        <f t="shared" si="78"/>
        <v>04013892</v>
      </c>
      <c r="AJ1026" t="s">
        <v>4723</v>
      </c>
      <c r="AK1026" t="s">
        <v>9761</v>
      </c>
      <c r="AL1026" t="s">
        <v>6558</v>
      </c>
    </row>
    <row r="1027" spans="1:38" x14ac:dyDescent="0.25">
      <c r="A1027">
        <v>263550</v>
      </c>
      <c r="B1027">
        <v>0.31067099999999997</v>
      </c>
      <c r="C1027">
        <v>4013893</v>
      </c>
      <c r="D1027" t="s">
        <v>4723</v>
      </c>
      <c r="E1027" t="s">
        <v>4756</v>
      </c>
      <c r="F1027" t="s">
        <v>1367</v>
      </c>
      <c r="G1027" t="s">
        <v>2256</v>
      </c>
      <c r="H1027" t="s">
        <v>7127</v>
      </c>
      <c r="I1027" t="s">
        <v>4760</v>
      </c>
      <c r="J1027">
        <v>1951</v>
      </c>
      <c r="K1027" s="34" t="s">
        <v>9762</v>
      </c>
      <c r="M1027" s="29" t="str">
        <f t="shared" ref="M1027:M1090" si="80">IF(C1027=AH1027,"YES","NO")</f>
        <v>NO</v>
      </c>
      <c r="N1027" s="9" t="str">
        <f t="shared" ref="N1027:N1090" si="81">IF(H1027=V1027,"YES","NO")</f>
        <v>NO</v>
      </c>
      <c r="O1027" s="9">
        <f t="shared" ref="O1027:O1090" si="82">(B1027*(5280*5280))/AA1027</f>
        <v>0.99993258240384086</v>
      </c>
      <c r="P1027" s="9" t="str">
        <f t="shared" si="79"/>
        <v>YES</v>
      </c>
      <c r="Q1027" s="9" t="s">
        <v>4658</v>
      </c>
      <c r="R1027" s="30" t="s">
        <v>4658</v>
      </c>
      <c r="T1027" t="s">
        <v>6559</v>
      </c>
      <c r="U1027">
        <v>893</v>
      </c>
      <c r="V1027" t="s">
        <v>2704</v>
      </c>
      <c r="W1027">
        <v>1</v>
      </c>
      <c r="X1027">
        <v>17</v>
      </c>
      <c r="Y1027">
        <v>5</v>
      </c>
      <c r="Z1027">
        <v>1</v>
      </c>
      <c r="AA1027">
        <v>8661594.3502699994</v>
      </c>
      <c r="AB1027">
        <v>12994.0384779</v>
      </c>
      <c r="AC1027">
        <v>701210.29691100004</v>
      </c>
      <c r="AD1027">
        <v>872365.91628500004</v>
      </c>
      <c r="AE1027" t="s">
        <v>6560</v>
      </c>
      <c r="AF1027" t="s">
        <v>7126</v>
      </c>
      <c r="AG1027" t="s">
        <v>4723</v>
      </c>
      <c r="AH1027" t="str">
        <f t="shared" ref="AH1027:AH1090" si="83">CONCATENATE(AG1027,U1027)</f>
        <v>04013893</v>
      </c>
      <c r="AJ1027" t="s">
        <v>4723</v>
      </c>
      <c r="AK1027" t="s">
        <v>9762</v>
      </c>
      <c r="AL1027" t="s">
        <v>6560</v>
      </c>
    </row>
    <row r="1028" spans="1:38" x14ac:dyDescent="0.25">
      <c r="A1028">
        <v>263669</v>
      </c>
      <c r="B1028">
        <v>0.37185200000000002</v>
      </c>
      <c r="C1028" t="s">
        <v>2699</v>
      </c>
      <c r="D1028" t="s">
        <v>4723</v>
      </c>
      <c r="E1028" t="s">
        <v>4756</v>
      </c>
      <c r="F1028" t="s">
        <v>1367</v>
      </c>
      <c r="G1028" t="s">
        <v>2256</v>
      </c>
      <c r="H1028" t="s">
        <v>2700</v>
      </c>
      <c r="I1028" t="s">
        <v>4760</v>
      </c>
      <c r="J1028">
        <v>3082</v>
      </c>
      <c r="K1028" s="34" t="s">
        <v>9763</v>
      </c>
      <c r="M1028" s="29" t="str">
        <f t="shared" si="80"/>
        <v>YES</v>
      </c>
      <c r="N1028" s="9" t="str">
        <f t="shared" si="81"/>
        <v>NO</v>
      </c>
      <c r="O1028" s="9">
        <f t="shared" si="82"/>
        <v>1.0910193413351388</v>
      </c>
      <c r="P1028" s="9" t="str">
        <f t="shared" ref="P1028:P1091" si="84">IF(O1028&gt;0.970001,IF(O1028&lt;1.02999,"YES","NO"),"NO")</f>
        <v>NO</v>
      </c>
      <c r="Q1028" s="9" t="s">
        <v>4658</v>
      </c>
      <c r="R1028" s="30" t="s">
        <v>4658</v>
      </c>
      <c r="T1028" t="s">
        <v>6561</v>
      </c>
      <c r="U1028">
        <v>894</v>
      </c>
      <c r="V1028" t="s">
        <v>2706</v>
      </c>
      <c r="W1028">
        <v>1</v>
      </c>
      <c r="X1028">
        <v>17</v>
      </c>
      <c r="Y1028">
        <v>5</v>
      </c>
      <c r="Z1028">
        <v>1</v>
      </c>
      <c r="AA1028">
        <v>9501791.9518400002</v>
      </c>
      <c r="AB1028">
        <v>13361.7024107</v>
      </c>
      <c r="AC1028">
        <v>687093.79781300004</v>
      </c>
      <c r="AD1028">
        <v>869402.40691999998</v>
      </c>
      <c r="AE1028" t="s">
        <v>6562</v>
      </c>
      <c r="AF1028" t="s">
        <v>2699</v>
      </c>
      <c r="AG1028" t="s">
        <v>4723</v>
      </c>
      <c r="AH1028" t="str">
        <f t="shared" si="83"/>
        <v>04013894</v>
      </c>
      <c r="AJ1028" t="s">
        <v>4723</v>
      </c>
      <c r="AK1028" t="s">
        <v>9763</v>
      </c>
      <c r="AL1028" t="s">
        <v>6562</v>
      </c>
    </row>
    <row r="1029" spans="1:38" x14ac:dyDescent="0.25">
      <c r="A1029">
        <v>222755</v>
      </c>
      <c r="B1029">
        <v>0.25930900000000001</v>
      </c>
      <c r="C1029" t="s">
        <v>2703</v>
      </c>
      <c r="D1029" t="s">
        <v>4723</v>
      </c>
      <c r="E1029" t="s">
        <v>4756</v>
      </c>
      <c r="F1029" t="s">
        <v>1367</v>
      </c>
      <c r="G1029" t="s">
        <v>2256</v>
      </c>
      <c r="H1029" t="s">
        <v>2704</v>
      </c>
      <c r="I1029" t="s">
        <v>4760</v>
      </c>
      <c r="J1029">
        <v>1704</v>
      </c>
      <c r="K1029" s="34" t="s">
        <v>9764</v>
      </c>
      <c r="M1029" s="29" t="str">
        <f t="shared" si="80"/>
        <v>YES</v>
      </c>
      <c r="N1029" s="9" t="str">
        <f t="shared" si="81"/>
        <v>NO</v>
      </c>
      <c r="O1029" s="9">
        <f t="shared" si="82"/>
        <v>1.0452305369526076</v>
      </c>
      <c r="P1029" s="9" t="str">
        <f t="shared" si="84"/>
        <v>NO</v>
      </c>
      <c r="Q1029" s="9" t="s">
        <v>4658</v>
      </c>
      <c r="R1029" s="30" t="s">
        <v>4658</v>
      </c>
      <c r="T1029" t="s">
        <v>6563</v>
      </c>
      <c r="U1029">
        <v>895</v>
      </c>
      <c r="V1029" t="s">
        <v>7097</v>
      </c>
      <c r="W1029">
        <v>1</v>
      </c>
      <c r="X1029">
        <v>17</v>
      </c>
      <c r="Y1029">
        <v>5</v>
      </c>
      <c r="Z1029">
        <v>1</v>
      </c>
      <c r="AA1029">
        <v>6916292.4063400002</v>
      </c>
      <c r="AB1029">
        <v>10464.782749800001</v>
      </c>
      <c r="AC1029">
        <v>690440.31114899996</v>
      </c>
      <c r="AD1029">
        <v>869140.694992</v>
      </c>
      <c r="AE1029" t="s">
        <v>6564</v>
      </c>
      <c r="AF1029" t="s">
        <v>2703</v>
      </c>
      <c r="AG1029" t="s">
        <v>4723</v>
      </c>
      <c r="AH1029" t="str">
        <f t="shared" si="83"/>
        <v>04013895</v>
      </c>
      <c r="AJ1029" t="s">
        <v>4723</v>
      </c>
      <c r="AK1029" t="s">
        <v>9764</v>
      </c>
      <c r="AL1029" t="s">
        <v>6564</v>
      </c>
    </row>
    <row r="1030" spans="1:38" x14ac:dyDescent="0.25">
      <c r="A1030">
        <v>222794</v>
      </c>
      <c r="B1030">
        <v>0.25022699999999998</v>
      </c>
      <c r="C1030" t="s">
        <v>2705</v>
      </c>
      <c r="D1030" t="s">
        <v>4723</v>
      </c>
      <c r="E1030" t="s">
        <v>4756</v>
      </c>
      <c r="F1030" t="s">
        <v>1367</v>
      </c>
      <c r="G1030" t="s">
        <v>2256</v>
      </c>
      <c r="H1030" t="s">
        <v>2706</v>
      </c>
      <c r="I1030" t="s">
        <v>4760</v>
      </c>
      <c r="J1030">
        <v>2341</v>
      </c>
      <c r="K1030" s="34" t="s">
        <v>9765</v>
      </c>
      <c r="M1030" s="29" t="str">
        <f t="shared" si="80"/>
        <v>YES</v>
      </c>
      <c r="N1030" s="9" t="str">
        <f t="shared" si="81"/>
        <v>NO</v>
      </c>
      <c r="O1030" s="9">
        <f t="shared" si="82"/>
        <v>0.99746452170150934</v>
      </c>
      <c r="P1030" s="9" t="str">
        <f t="shared" si="84"/>
        <v>YES</v>
      </c>
      <c r="Q1030" s="9" t="s">
        <v>4658</v>
      </c>
      <c r="R1030" s="30" t="s">
        <v>4658</v>
      </c>
      <c r="T1030" t="s">
        <v>6565</v>
      </c>
      <c r="U1030">
        <v>896</v>
      </c>
      <c r="V1030" t="s">
        <v>7101</v>
      </c>
      <c r="W1030">
        <v>1</v>
      </c>
      <c r="X1030">
        <v>17</v>
      </c>
      <c r="Y1030">
        <v>5</v>
      </c>
      <c r="Z1030">
        <v>1</v>
      </c>
      <c r="AA1030">
        <v>6993660.6716600005</v>
      </c>
      <c r="AB1030">
        <v>10581.9173501</v>
      </c>
      <c r="AC1030">
        <v>693083.33253000001</v>
      </c>
      <c r="AD1030">
        <v>869159.63688600005</v>
      </c>
      <c r="AE1030" t="s">
        <v>6566</v>
      </c>
      <c r="AF1030" t="s">
        <v>2705</v>
      </c>
      <c r="AG1030" t="s">
        <v>4723</v>
      </c>
      <c r="AH1030" t="str">
        <f t="shared" si="83"/>
        <v>04013896</v>
      </c>
      <c r="AJ1030" t="s">
        <v>4723</v>
      </c>
      <c r="AK1030" t="s">
        <v>9765</v>
      </c>
      <c r="AL1030" t="s">
        <v>6566</v>
      </c>
    </row>
    <row r="1031" spans="1:38" x14ac:dyDescent="0.25">
      <c r="A1031">
        <v>222811</v>
      </c>
      <c r="B1031">
        <v>0.25235999999999997</v>
      </c>
      <c r="C1031" t="s">
        <v>7096</v>
      </c>
      <c r="D1031" t="s">
        <v>4723</v>
      </c>
      <c r="E1031" t="s">
        <v>4756</v>
      </c>
      <c r="F1031" t="s">
        <v>1367</v>
      </c>
      <c r="G1031" t="s">
        <v>2256</v>
      </c>
      <c r="H1031" t="s">
        <v>7097</v>
      </c>
      <c r="I1031" t="s">
        <v>4760</v>
      </c>
      <c r="J1031">
        <v>974</v>
      </c>
      <c r="K1031" s="34" t="s">
        <v>9766</v>
      </c>
      <c r="M1031" s="29" t="str">
        <f t="shared" si="80"/>
        <v>YES</v>
      </c>
      <c r="N1031" s="9" t="str">
        <f t="shared" si="81"/>
        <v>NO</v>
      </c>
      <c r="O1031" s="9">
        <f t="shared" si="82"/>
        <v>1.0132864379981157</v>
      </c>
      <c r="P1031" s="9" t="str">
        <f t="shared" si="84"/>
        <v>YES</v>
      </c>
      <c r="Q1031" s="9" t="s">
        <v>4658</v>
      </c>
      <c r="R1031" s="30" t="s">
        <v>4658</v>
      </c>
      <c r="T1031" t="s">
        <v>6567</v>
      </c>
      <c r="U1031">
        <v>897</v>
      </c>
      <c r="V1031" t="s">
        <v>7113</v>
      </c>
      <c r="W1031">
        <v>1</v>
      </c>
      <c r="X1031">
        <v>17</v>
      </c>
      <c r="Y1031">
        <v>5</v>
      </c>
      <c r="Z1031">
        <v>1</v>
      </c>
      <c r="AA1031">
        <v>6943143.3799700001</v>
      </c>
      <c r="AB1031">
        <v>10543.270484500001</v>
      </c>
      <c r="AC1031">
        <v>695718.04607699998</v>
      </c>
      <c r="AD1031">
        <v>869171.198263</v>
      </c>
      <c r="AE1031" t="s">
        <v>6568</v>
      </c>
      <c r="AF1031" t="s">
        <v>7096</v>
      </c>
      <c r="AG1031" t="s">
        <v>4723</v>
      </c>
      <c r="AH1031" t="str">
        <f t="shared" si="83"/>
        <v>04013897</v>
      </c>
      <c r="AJ1031" t="s">
        <v>4723</v>
      </c>
      <c r="AK1031" t="s">
        <v>9766</v>
      </c>
      <c r="AL1031" t="s">
        <v>6568</v>
      </c>
    </row>
    <row r="1032" spans="1:38" x14ac:dyDescent="0.25">
      <c r="A1032">
        <v>263384</v>
      </c>
      <c r="B1032">
        <v>0.26256099999999999</v>
      </c>
      <c r="C1032" t="s">
        <v>7100</v>
      </c>
      <c r="D1032" t="s">
        <v>4723</v>
      </c>
      <c r="E1032" t="s">
        <v>4756</v>
      </c>
      <c r="F1032" t="s">
        <v>1367</v>
      </c>
      <c r="G1032" t="s">
        <v>2256</v>
      </c>
      <c r="H1032" t="s">
        <v>7101</v>
      </c>
      <c r="I1032" t="s">
        <v>4760</v>
      </c>
      <c r="J1032">
        <v>1439</v>
      </c>
      <c r="K1032" s="34" t="s">
        <v>9767</v>
      </c>
      <c r="M1032" s="29" t="str">
        <f t="shared" si="80"/>
        <v>YES</v>
      </c>
      <c r="N1032" s="9" t="str">
        <f t="shared" si="81"/>
        <v>NO</v>
      </c>
      <c r="O1032" s="9">
        <f t="shared" si="82"/>
        <v>1.0203677107346651</v>
      </c>
      <c r="P1032" s="9" t="str">
        <f t="shared" si="84"/>
        <v>YES</v>
      </c>
      <c r="Q1032" s="9" t="s">
        <v>4658</v>
      </c>
      <c r="R1032" s="30" t="s">
        <v>4658</v>
      </c>
      <c r="T1032" t="s">
        <v>6569</v>
      </c>
      <c r="U1032">
        <v>898</v>
      </c>
      <c r="V1032" t="s">
        <v>7019</v>
      </c>
      <c r="W1032">
        <v>1</v>
      </c>
      <c r="X1032">
        <v>17</v>
      </c>
      <c r="Y1032">
        <v>5</v>
      </c>
      <c r="Z1032">
        <v>1</v>
      </c>
      <c r="AA1032">
        <v>7173669.3599699996</v>
      </c>
      <c r="AB1032">
        <v>10797.780430999999</v>
      </c>
      <c r="AC1032">
        <v>698380.31297099998</v>
      </c>
      <c r="AD1032">
        <v>869165.29222299997</v>
      </c>
      <c r="AE1032" t="s">
        <v>6570</v>
      </c>
      <c r="AF1032" t="s">
        <v>7100</v>
      </c>
      <c r="AG1032" t="s">
        <v>4723</v>
      </c>
      <c r="AH1032" t="str">
        <f t="shared" si="83"/>
        <v>04013898</v>
      </c>
      <c r="AJ1032" t="s">
        <v>4723</v>
      </c>
      <c r="AK1032" t="s">
        <v>9767</v>
      </c>
      <c r="AL1032" t="s">
        <v>6570</v>
      </c>
    </row>
    <row r="1033" spans="1:38" x14ac:dyDescent="0.25">
      <c r="A1033">
        <v>263421</v>
      </c>
      <c r="B1033">
        <v>0.24518400000000001</v>
      </c>
      <c r="C1033" t="s">
        <v>7112</v>
      </c>
      <c r="D1033" t="s">
        <v>4723</v>
      </c>
      <c r="E1033" t="s">
        <v>4756</v>
      </c>
      <c r="F1033" t="s">
        <v>1367</v>
      </c>
      <c r="G1033" t="s">
        <v>2256</v>
      </c>
      <c r="H1033" t="s">
        <v>7113</v>
      </c>
      <c r="I1033" t="s">
        <v>4760</v>
      </c>
      <c r="J1033">
        <v>1373</v>
      </c>
      <c r="K1033" s="34" t="s">
        <v>9768</v>
      </c>
      <c r="M1033" s="29" t="str">
        <f t="shared" si="80"/>
        <v>YES</v>
      </c>
      <c r="N1033" s="9" t="str">
        <f t="shared" si="81"/>
        <v>NO</v>
      </c>
      <c r="O1033" s="9">
        <f t="shared" si="82"/>
        <v>1.0144386710558206</v>
      </c>
      <c r="P1033" s="9" t="str">
        <f t="shared" si="84"/>
        <v>YES</v>
      </c>
      <c r="Q1033" s="9" t="s">
        <v>4658</v>
      </c>
      <c r="R1033" s="30" t="s">
        <v>4658</v>
      </c>
      <c r="T1033" t="s">
        <v>6571</v>
      </c>
      <c r="U1033">
        <v>899</v>
      </c>
      <c r="V1033" t="s">
        <v>7021</v>
      </c>
      <c r="W1033">
        <v>1</v>
      </c>
      <c r="X1033">
        <v>17</v>
      </c>
      <c r="Y1033">
        <v>5</v>
      </c>
      <c r="Z1033">
        <v>1</v>
      </c>
      <c r="AA1033">
        <v>6738049.1503600003</v>
      </c>
      <c r="AB1033">
        <v>10456.329310499999</v>
      </c>
      <c r="AC1033">
        <v>701011.86180800002</v>
      </c>
      <c r="AD1033">
        <v>869216.015793</v>
      </c>
      <c r="AE1033" t="s">
        <v>6572</v>
      </c>
      <c r="AF1033" t="s">
        <v>7112</v>
      </c>
      <c r="AG1033" t="s">
        <v>4723</v>
      </c>
      <c r="AH1033" t="str">
        <f t="shared" si="83"/>
        <v>04013899</v>
      </c>
      <c r="AJ1033" t="s">
        <v>4723</v>
      </c>
      <c r="AK1033" t="s">
        <v>9768</v>
      </c>
      <c r="AL1033" t="s">
        <v>6572</v>
      </c>
    </row>
    <row r="1034" spans="1:38" x14ac:dyDescent="0.25">
      <c r="A1034">
        <v>263532</v>
      </c>
      <c r="B1034">
        <v>0.35791800000000001</v>
      </c>
      <c r="C1034" t="s">
        <v>3838</v>
      </c>
      <c r="D1034" t="s">
        <v>4723</v>
      </c>
      <c r="E1034" t="s">
        <v>4756</v>
      </c>
      <c r="F1034" t="s">
        <v>2297</v>
      </c>
      <c r="G1034" t="s">
        <v>2256</v>
      </c>
      <c r="H1034" t="s">
        <v>3839</v>
      </c>
      <c r="I1034" t="s">
        <v>4760</v>
      </c>
      <c r="J1034">
        <v>1601</v>
      </c>
      <c r="K1034" s="34" t="s">
        <v>9769</v>
      </c>
      <c r="M1034" s="29" t="str">
        <f t="shared" si="80"/>
        <v>YES</v>
      </c>
      <c r="N1034" s="9" t="str">
        <f t="shared" si="81"/>
        <v>YES</v>
      </c>
      <c r="O1034" s="9">
        <f t="shared" si="82"/>
        <v>1.0115379616498936</v>
      </c>
      <c r="P1034" s="9" t="str">
        <f t="shared" si="84"/>
        <v>YES</v>
      </c>
      <c r="Q1034" s="9" t="s">
        <v>4658</v>
      </c>
      <c r="R1034" s="30" t="s">
        <v>4658</v>
      </c>
      <c r="T1034" t="s">
        <v>7465</v>
      </c>
      <c r="U1034">
        <v>9</v>
      </c>
      <c r="V1034" t="s">
        <v>3839</v>
      </c>
      <c r="W1034">
        <v>1</v>
      </c>
      <c r="X1034">
        <v>20</v>
      </c>
      <c r="Y1034">
        <v>5</v>
      </c>
      <c r="Z1034">
        <v>1</v>
      </c>
      <c r="AA1034">
        <v>9864366.4889499992</v>
      </c>
      <c r="AB1034">
        <v>16450.646108500001</v>
      </c>
      <c r="AC1034">
        <v>694301.43708800001</v>
      </c>
      <c r="AD1034">
        <v>845440.09989700001</v>
      </c>
      <c r="AE1034" t="s">
        <v>7466</v>
      </c>
      <c r="AF1034" t="s">
        <v>3838</v>
      </c>
      <c r="AG1034" t="s">
        <v>4723</v>
      </c>
      <c r="AH1034" t="str">
        <f t="shared" si="83"/>
        <v>040139</v>
      </c>
      <c r="AJ1034" t="s">
        <v>4723</v>
      </c>
      <c r="AK1034" t="s">
        <v>9769</v>
      </c>
      <c r="AL1034" t="s">
        <v>7466</v>
      </c>
    </row>
    <row r="1035" spans="1:38" x14ac:dyDescent="0.25">
      <c r="A1035">
        <v>258238</v>
      </c>
      <c r="B1035">
        <v>0.50282899999999997</v>
      </c>
      <c r="C1035" t="s">
        <v>1970</v>
      </c>
      <c r="D1035" t="s">
        <v>4723</v>
      </c>
      <c r="E1035" t="s">
        <v>4756</v>
      </c>
      <c r="F1035" t="s">
        <v>1367</v>
      </c>
      <c r="G1035" t="s">
        <v>1463</v>
      </c>
      <c r="H1035" t="s">
        <v>1971</v>
      </c>
      <c r="I1035" t="s">
        <v>4760</v>
      </c>
      <c r="J1035">
        <v>3640</v>
      </c>
      <c r="K1035" s="34" t="s">
        <v>9770</v>
      </c>
      <c r="M1035" s="29" t="str">
        <f t="shared" si="80"/>
        <v>YES</v>
      </c>
      <c r="N1035" s="9" t="str">
        <f t="shared" si="81"/>
        <v>YES</v>
      </c>
      <c r="O1035" s="9">
        <f t="shared" si="82"/>
        <v>1.0032304765039057</v>
      </c>
      <c r="P1035" s="9" t="str">
        <f t="shared" si="84"/>
        <v>YES</v>
      </c>
      <c r="Q1035" s="9" t="s">
        <v>4658</v>
      </c>
      <c r="R1035" s="30" t="s">
        <v>4658</v>
      </c>
      <c r="T1035" t="s">
        <v>4585</v>
      </c>
      <c r="U1035">
        <v>90</v>
      </c>
      <c r="V1035" t="s">
        <v>1971</v>
      </c>
      <c r="W1035">
        <v>5</v>
      </c>
      <c r="X1035">
        <v>14</v>
      </c>
      <c r="Y1035">
        <v>4</v>
      </c>
      <c r="Z1035">
        <v>5</v>
      </c>
      <c r="AA1035">
        <v>13972928.7755</v>
      </c>
      <c r="AB1035">
        <v>15844.074931900001</v>
      </c>
      <c r="AC1035">
        <v>629684.89744900004</v>
      </c>
      <c r="AD1035">
        <v>905059.36807299999</v>
      </c>
      <c r="AE1035" t="s">
        <v>7611</v>
      </c>
      <c r="AF1035" t="s">
        <v>1970</v>
      </c>
      <c r="AG1035" t="s">
        <v>4723</v>
      </c>
      <c r="AH1035" t="str">
        <f t="shared" si="83"/>
        <v>0401390</v>
      </c>
      <c r="AJ1035" t="s">
        <v>4723</v>
      </c>
      <c r="AK1035" t="s">
        <v>9770</v>
      </c>
      <c r="AL1035" t="s">
        <v>7611</v>
      </c>
    </row>
    <row r="1036" spans="1:38" x14ac:dyDescent="0.25">
      <c r="A1036">
        <v>195545</v>
      </c>
      <c r="B1036">
        <v>0.49402200000000002</v>
      </c>
      <c r="C1036" t="s">
        <v>7018</v>
      </c>
      <c r="D1036" t="s">
        <v>4723</v>
      </c>
      <c r="E1036" t="s">
        <v>4756</v>
      </c>
      <c r="F1036" t="s">
        <v>1367</v>
      </c>
      <c r="G1036" t="s">
        <v>2256</v>
      </c>
      <c r="H1036" t="s">
        <v>7019</v>
      </c>
      <c r="I1036" t="s">
        <v>4760</v>
      </c>
      <c r="J1036">
        <v>1991</v>
      </c>
      <c r="K1036" s="34" t="s">
        <v>9771</v>
      </c>
      <c r="M1036" s="29" t="str">
        <f t="shared" si="80"/>
        <v>YES</v>
      </c>
      <c r="N1036" s="9" t="str">
        <f t="shared" si="81"/>
        <v>NO</v>
      </c>
      <c r="O1036" s="9">
        <f t="shared" si="82"/>
        <v>1.0180656903471874</v>
      </c>
      <c r="P1036" s="9" t="str">
        <f t="shared" si="84"/>
        <v>YES</v>
      </c>
      <c r="Q1036" s="9" t="s">
        <v>4658</v>
      </c>
      <c r="R1036" s="30" t="s">
        <v>4658</v>
      </c>
      <c r="T1036" t="s">
        <v>6573</v>
      </c>
      <c r="U1036">
        <v>900</v>
      </c>
      <c r="V1036" t="s">
        <v>2698</v>
      </c>
      <c r="W1036">
        <v>1</v>
      </c>
      <c r="X1036">
        <v>17</v>
      </c>
      <c r="Y1036">
        <v>5</v>
      </c>
      <c r="Z1036">
        <v>1</v>
      </c>
      <c r="AA1036">
        <v>13528147.599300001</v>
      </c>
      <c r="AB1036">
        <v>15552.876962</v>
      </c>
      <c r="AC1036">
        <v>704878.81077500002</v>
      </c>
      <c r="AD1036">
        <v>869212.05555799999</v>
      </c>
      <c r="AE1036" t="s">
        <v>6574</v>
      </c>
      <c r="AF1036" t="s">
        <v>7018</v>
      </c>
      <c r="AG1036" t="s">
        <v>4723</v>
      </c>
      <c r="AH1036" t="str">
        <f t="shared" si="83"/>
        <v>04013900</v>
      </c>
      <c r="AJ1036" t="s">
        <v>4723</v>
      </c>
      <c r="AK1036" t="s">
        <v>9771</v>
      </c>
      <c r="AL1036" t="s">
        <v>6574</v>
      </c>
    </row>
    <row r="1037" spans="1:38" x14ac:dyDescent="0.25">
      <c r="A1037">
        <v>269047</v>
      </c>
      <c r="B1037">
        <v>0.455374</v>
      </c>
      <c r="C1037" t="s">
        <v>7020</v>
      </c>
      <c r="D1037" t="s">
        <v>4723</v>
      </c>
      <c r="E1037" t="s">
        <v>4756</v>
      </c>
      <c r="F1037" t="s">
        <v>1367</v>
      </c>
      <c r="G1037" t="s">
        <v>2256</v>
      </c>
      <c r="H1037" t="s">
        <v>7021</v>
      </c>
      <c r="I1037" t="s">
        <v>4760</v>
      </c>
      <c r="J1037">
        <v>1900</v>
      </c>
      <c r="K1037" s="34" t="s">
        <v>9772</v>
      </c>
      <c r="M1037" s="29" t="str">
        <f t="shared" si="80"/>
        <v>YES</v>
      </c>
      <c r="N1037" s="9" t="str">
        <f t="shared" si="81"/>
        <v>NO</v>
      </c>
      <c r="O1037" s="9">
        <f t="shared" si="82"/>
        <v>1.0565523943903863</v>
      </c>
      <c r="P1037" s="9" t="str">
        <f t="shared" si="84"/>
        <v>NO</v>
      </c>
      <c r="Q1037" s="9" t="s">
        <v>4658</v>
      </c>
      <c r="R1037" s="30" t="s">
        <v>4658</v>
      </c>
      <c r="T1037" t="s">
        <v>6575</v>
      </c>
      <c r="U1037">
        <v>901</v>
      </c>
      <c r="V1037" t="s">
        <v>6576</v>
      </c>
      <c r="W1037">
        <v>1</v>
      </c>
      <c r="X1037">
        <v>17</v>
      </c>
      <c r="Y1037">
        <v>5</v>
      </c>
      <c r="Z1037">
        <v>1</v>
      </c>
      <c r="AA1037">
        <v>12015588.2368</v>
      </c>
      <c r="AB1037">
        <v>14442.805237299999</v>
      </c>
      <c r="AC1037">
        <v>709179.44903200003</v>
      </c>
      <c r="AD1037">
        <v>868878.60121700005</v>
      </c>
      <c r="AE1037" t="s">
        <v>6577</v>
      </c>
      <c r="AF1037" t="s">
        <v>7020</v>
      </c>
      <c r="AG1037" t="s">
        <v>4723</v>
      </c>
      <c r="AH1037" t="str">
        <f t="shared" si="83"/>
        <v>04013901</v>
      </c>
      <c r="AJ1037" t="s">
        <v>4723</v>
      </c>
      <c r="AK1037" t="s">
        <v>9772</v>
      </c>
      <c r="AL1037" t="s">
        <v>6577</v>
      </c>
    </row>
    <row r="1038" spans="1:38" x14ac:dyDescent="0.25">
      <c r="A1038">
        <v>269066</v>
      </c>
      <c r="B1038">
        <v>0.79336300000000004</v>
      </c>
      <c r="C1038" t="s">
        <v>2697</v>
      </c>
      <c r="D1038" t="s">
        <v>4723</v>
      </c>
      <c r="E1038" t="s">
        <v>4756</v>
      </c>
      <c r="F1038" t="s">
        <v>1367</v>
      </c>
      <c r="G1038" t="s">
        <v>2256</v>
      </c>
      <c r="H1038" t="s">
        <v>2698</v>
      </c>
      <c r="I1038" t="s">
        <v>4760</v>
      </c>
      <c r="J1038">
        <v>4946</v>
      </c>
      <c r="K1038" s="34" t="s">
        <v>9773</v>
      </c>
      <c r="M1038" s="29" t="str">
        <f t="shared" si="80"/>
        <v>YES</v>
      </c>
      <c r="N1038" s="9" t="str">
        <f t="shared" si="81"/>
        <v>NO</v>
      </c>
      <c r="O1038" s="9">
        <f t="shared" si="82"/>
        <v>0.98934163744298642</v>
      </c>
      <c r="P1038" s="9" t="str">
        <f t="shared" si="84"/>
        <v>YES</v>
      </c>
      <c r="Q1038" s="9" t="s">
        <v>4658</v>
      </c>
      <c r="R1038" s="30" t="s">
        <v>4658</v>
      </c>
      <c r="T1038" t="s">
        <v>6578</v>
      </c>
      <c r="U1038">
        <v>902</v>
      </c>
      <c r="V1038" t="s">
        <v>7095</v>
      </c>
      <c r="W1038">
        <v>1</v>
      </c>
      <c r="X1038">
        <v>17</v>
      </c>
      <c r="Y1038">
        <v>5</v>
      </c>
      <c r="Z1038">
        <v>1</v>
      </c>
      <c r="AA1038">
        <v>22355969.083000001</v>
      </c>
      <c r="AB1038">
        <v>23483.853139399998</v>
      </c>
      <c r="AC1038">
        <v>687803.24535800004</v>
      </c>
      <c r="AD1038">
        <v>866711.56917300005</v>
      </c>
      <c r="AE1038" t="s">
        <v>6579</v>
      </c>
      <c r="AF1038" t="s">
        <v>2697</v>
      </c>
      <c r="AG1038" t="s">
        <v>4723</v>
      </c>
      <c r="AH1038" t="str">
        <f t="shared" si="83"/>
        <v>04013902</v>
      </c>
      <c r="AJ1038" t="s">
        <v>4723</v>
      </c>
      <c r="AK1038" t="s">
        <v>9773</v>
      </c>
      <c r="AL1038" t="s">
        <v>6579</v>
      </c>
    </row>
    <row r="1039" spans="1:38" x14ac:dyDescent="0.25">
      <c r="A1039">
        <v>222733</v>
      </c>
      <c r="B1039">
        <v>4.4516020000000003</v>
      </c>
      <c r="C1039" t="s">
        <v>2915</v>
      </c>
      <c r="D1039" t="s">
        <v>4723</v>
      </c>
      <c r="E1039" t="s">
        <v>4756</v>
      </c>
      <c r="F1039" t="s">
        <v>1367</v>
      </c>
      <c r="G1039" t="s">
        <v>1368</v>
      </c>
      <c r="H1039" t="s">
        <v>2916</v>
      </c>
      <c r="I1039" t="s">
        <v>4760</v>
      </c>
      <c r="J1039">
        <v>4646</v>
      </c>
      <c r="K1039" s="34" t="s">
        <v>9774</v>
      </c>
      <c r="M1039" s="29" t="str">
        <f t="shared" si="80"/>
        <v>NO</v>
      </c>
      <c r="N1039" s="9" t="str">
        <f t="shared" si="81"/>
        <v>YES</v>
      </c>
      <c r="O1039" s="9">
        <f t="shared" si="82"/>
        <v>1.0009574373773409</v>
      </c>
      <c r="P1039" s="9" t="str">
        <f t="shared" si="84"/>
        <v>YES</v>
      </c>
      <c r="Q1039" s="9" t="s">
        <v>4658</v>
      </c>
      <c r="R1039" s="30" t="s">
        <v>4658</v>
      </c>
      <c r="T1039" t="s">
        <v>6580</v>
      </c>
      <c r="U1039">
        <v>903</v>
      </c>
      <c r="V1039" t="s">
        <v>2916</v>
      </c>
      <c r="W1039">
        <v>2</v>
      </c>
      <c r="X1039">
        <v>8</v>
      </c>
      <c r="Y1039">
        <v>5</v>
      </c>
      <c r="Z1039">
        <v>2</v>
      </c>
      <c r="AA1039">
        <v>123984833.483</v>
      </c>
      <c r="AB1039">
        <v>51275.338012499997</v>
      </c>
      <c r="AC1039">
        <v>715024.19126300002</v>
      </c>
      <c r="AD1039">
        <v>961616.23265799996</v>
      </c>
      <c r="AE1039" t="s">
        <v>6581</v>
      </c>
      <c r="AF1039" t="s">
        <v>7137</v>
      </c>
      <c r="AG1039" t="s">
        <v>4723</v>
      </c>
      <c r="AH1039" t="str">
        <f t="shared" si="83"/>
        <v>04013903</v>
      </c>
      <c r="AJ1039" t="s">
        <v>4723</v>
      </c>
      <c r="AK1039" t="s">
        <v>9774</v>
      </c>
      <c r="AL1039" t="s">
        <v>6581</v>
      </c>
    </row>
    <row r="1040" spans="1:38" x14ac:dyDescent="0.25">
      <c r="A1040">
        <v>1274880</v>
      </c>
      <c r="B1040">
        <v>0.47051999999999999</v>
      </c>
      <c r="C1040" t="s">
        <v>7094</v>
      </c>
      <c r="D1040" t="s">
        <v>4723</v>
      </c>
      <c r="E1040" t="s">
        <v>4756</v>
      </c>
      <c r="F1040" t="s">
        <v>1367</v>
      </c>
      <c r="G1040" t="s">
        <v>2256</v>
      </c>
      <c r="H1040" t="s">
        <v>7095</v>
      </c>
      <c r="I1040" t="s">
        <v>4760</v>
      </c>
      <c r="J1040">
        <v>3280</v>
      </c>
      <c r="K1040" s="34" t="s">
        <v>9775</v>
      </c>
      <c r="M1040" s="29" t="str">
        <f t="shared" si="80"/>
        <v>YES</v>
      </c>
      <c r="N1040" s="9" t="str">
        <f t="shared" si="81"/>
        <v>NO</v>
      </c>
      <c r="O1040" s="9">
        <f t="shared" si="82"/>
        <v>0.97078415363495196</v>
      </c>
      <c r="P1040" s="9" t="str">
        <f t="shared" si="84"/>
        <v>YES</v>
      </c>
      <c r="Q1040" s="9" t="s">
        <v>4658</v>
      </c>
      <c r="R1040" s="30" t="s">
        <v>4658</v>
      </c>
      <c r="T1040" t="s">
        <v>6582</v>
      </c>
      <c r="U1040">
        <v>904</v>
      </c>
      <c r="V1040" t="s">
        <v>7017</v>
      </c>
      <c r="W1040">
        <v>1</v>
      </c>
      <c r="X1040">
        <v>17</v>
      </c>
      <c r="Y1040">
        <v>5</v>
      </c>
      <c r="Z1040">
        <v>1</v>
      </c>
      <c r="AA1040">
        <v>13512112.573000001</v>
      </c>
      <c r="AB1040">
        <v>15433.3349893</v>
      </c>
      <c r="AC1040">
        <v>694239.04097199999</v>
      </c>
      <c r="AD1040">
        <v>866530.49877199996</v>
      </c>
      <c r="AE1040" t="s">
        <v>6583</v>
      </c>
      <c r="AF1040" t="s">
        <v>7094</v>
      </c>
      <c r="AG1040" t="s">
        <v>4723</v>
      </c>
      <c r="AH1040" t="str">
        <f t="shared" si="83"/>
        <v>04013904</v>
      </c>
      <c r="AJ1040" t="s">
        <v>4723</v>
      </c>
      <c r="AK1040" t="s">
        <v>9775</v>
      </c>
      <c r="AL1040" t="s">
        <v>6583</v>
      </c>
    </row>
    <row r="1041" spans="1:38" x14ac:dyDescent="0.25">
      <c r="A1041">
        <v>263366</v>
      </c>
      <c r="B1041">
        <v>0.52492300000000003</v>
      </c>
      <c r="C1041" t="s">
        <v>7110</v>
      </c>
      <c r="D1041" t="s">
        <v>4723</v>
      </c>
      <c r="E1041" t="s">
        <v>4756</v>
      </c>
      <c r="F1041" t="s">
        <v>1367</v>
      </c>
      <c r="G1041" t="s">
        <v>2256</v>
      </c>
      <c r="H1041" t="s">
        <v>7111</v>
      </c>
      <c r="I1041" t="s">
        <v>4760</v>
      </c>
      <c r="J1041">
        <v>2668</v>
      </c>
      <c r="K1041" s="34" t="s">
        <v>9776</v>
      </c>
      <c r="M1041" s="29" t="str">
        <f t="shared" si="80"/>
        <v>YES</v>
      </c>
      <c r="N1041" s="9" t="str">
        <f t="shared" si="81"/>
        <v>NO</v>
      </c>
      <c r="O1041" s="9">
        <f t="shared" si="82"/>
        <v>0.98458376026559447</v>
      </c>
      <c r="P1041" s="9" t="str">
        <f t="shared" si="84"/>
        <v>YES</v>
      </c>
      <c r="Q1041" s="9" t="s">
        <v>4658</v>
      </c>
      <c r="R1041" s="30" t="s">
        <v>4658</v>
      </c>
      <c r="T1041" t="s">
        <v>6584</v>
      </c>
      <c r="U1041">
        <v>905</v>
      </c>
      <c r="V1041" t="s">
        <v>2696</v>
      </c>
      <c r="W1041">
        <v>1</v>
      </c>
      <c r="X1041">
        <v>17</v>
      </c>
      <c r="Y1041">
        <v>5</v>
      </c>
      <c r="Z1041">
        <v>1</v>
      </c>
      <c r="AA1041">
        <v>14863147.2037</v>
      </c>
      <c r="AB1041">
        <v>16744.026295799998</v>
      </c>
      <c r="AC1041">
        <v>699496.44531800004</v>
      </c>
      <c r="AD1041">
        <v>866492.290668</v>
      </c>
      <c r="AE1041" t="s">
        <v>6585</v>
      </c>
      <c r="AF1041" t="s">
        <v>7110</v>
      </c>
      <c r="AG1041" t="s">
        <v>4723</v>
      </c>
      <c r="AH1041" t="str">
        <f t="shared" si="83"/>
        <v>04013905</v>
      </c>
      <c r="AJ1041" t="s">
        <v>4723</v>
      </c>
      <c r="AK1041" t="s">
        <v>9776</v>
      </c>
      <c r="AL1041" t="s">
        <v>6585</v>
      </c>
    </row>
    <row r="1042" spans="1:38" x14ac:dyDescent="0.25">
      <c r="A1042">
        <v>263511</v>
      </c>
      <c r="B1042">
        <v>0.47228700000000001</v>
      </c>
      <c r="C1042" t="s">
        <v>7016</v>
      </c>
      <c r="D1042" t="s">
        <v>4723</v>
      </c>
      <c r="E1042" t="s">
        <v>4756</v>
      </c>
      <c r="F1042" t="s">
        <v>1367</v>
      </c>
      <c r="G1042" t="s">
        <v>2256</v>
      </c>
      <c r="H1042" t="s">
        <v>7017</v>
      </c>
      <c r="I1042" t="s">
        <v>4760</v>
      </c>
      <c r="J1042">
        <v>2097</v>
      </c>
      <c r="K1042" s="34" t="s">
        <v>9777</v>
      </c>
      <c r="M1042" s="29" t="str">
        <f t="shared" si="80"/>
        <v>YES</v>
      </c>
      <c r="N1042" s="9" t="str">
        <f t="shared" si="81"/>
        <v>NO</v>
      </c>
      <c r="O1042" s="9">
        <f t="shared" si="82"/>
        <v>0.94874482004986049</v>
      </c>
      <c r="P1042" s="9" t="str">
        <f t="shared" si="84"/>
        <v>NO</v>
      </c>
      <c r="Q1042" s="9" t="s">
        <v>4658</v>
      </c>
      <c r="R1042" s="30" t="s">
        <v>4658</v>
      </c>
      <c r="T1042" t="s">
        <v>6586</v>
      </c>
      <c r="U1042">
        <v>906</v>
      </c>
      <c r="V1042" t="s">
        <v>2702</v>
      </c>
      <c r="W1042">
        <v>1</v>
      </c>
      <c r="X1042">
        <v>17</v>
      </c>
      <c r="Y1042">
        <v>5</v>
      </c>
      <c r="Z1042">
        <v>1</v>
      </c>
      <c r="AA1042">
        <v>13877921.2519</v>
      </c>
      <c r="AB1042">
        <v>15546.2337321</v>
      </c>
      <c r="AC1042">
        <v>704870.20584499999</v>
      </c>
      <c r="AD1042">
        <v>866558.24964000005</v>
      </c>
      <c r="AE1042" t="s">
        <v>6587</v>
      </c>
      <c r="AF1042" t="s">
        <v>7016</v>
      </c>
      <c r="AG1042" t="s">
        <v>4723</v>
      </c>
      <c r="AH1042" t="str">
        <f t="shared" si="83"/>
        <v>04013906</v>
      </c>
      <c r="AJ1042" t="s">
        <v>4723</v>
      </c>
      <c r="AK1042" t="s">
        <v>9777</v>
      </c>
      <c r="AL1042" t="s">
        <v>6587</v>
      </c>
    </row>
    <row r="1043" spans="1:38" x14ac:dyDescent="0.25">
      <c r="A1043">
        <v>269027</v>
      </c>
      <c r="B1043">
        <v>0.79047800000000001</v>
      </c>
      <c r="C1043" t="s">
        <v>2695</v>
      </c>
      <c r="D1043" t="s">
        <v>4723</v>
      </c>
      <c r="E1043" t="s">
        <v>4756</v>
      </c>
      <c r="F1043" t="s">
        <v>1367</v>
      </c>
      <c r="G1043" t="s">
        <v>4758</v>
      </c>
      <c r="H1043" t="s">
        <v>2696</v>
      </c>
      <c r="I1043" t="s">
        <v>4760</v>
      </c>
      <c r="J1043">
        <v>6674</v>
      </c>
      <c r="K1043" s="34" t="s">
        <v>9778</v>
      </c>
      <c r="M1043" s="29" t="str">
        <f t="shared" si="80"/>
        <v>YES</v>
      </c>
      <c r="N1043" s="9" t="str">
        <f t="shared" si="81"/>
        <v>NO</v>
      </c>
      <c r="O1043" s="9">
        <f t="shared" si="82"/>
        <v>1.003587496177607</v>
      </c>
      <c r="P1043" s="9" t="str">
        <f t="shared" si="84"/>
        <v>YES</v>
      </c>
      <c r="Q1043" s="9" t="s">
        <v>4658</v>
      </c>
      <c r="R1043" s="30" t="s">
        <v>4658</v>
      </c>
      <c r="T1043" t="s">
        <v>6588</v>
      </c>
      <c r="U1043">
        <v>907</v>
      </c>
      <c r="V1043" t="s">
        <v>7099</v>
      </c>
      <c r="W1043">
        <v>1</v>
      </c>
      <c r="X1043">
        <v>17</v>
      </c>
      <c r="Y1043">
        <v>5</v>
      </c>
      <c r="Z1043">
        <v>1</v>
      </c>
      <c r="AA1043">
        <v>21958485.890999999</v>
      </c>
      <c r="AB1043">
        <v>19701.405849899998</v>
      </c>
      <c r="AC1043">
        <v>688923.24277899996</v>
      </c>
      <c r="AD1043">
        <v>862760.335968</v>
      </c>
      <c r="AE1043" t="s">
        <v>6589</v>
      </c>
      <c r="AF1043" t="s">
        <v>2695</v>
      </c>
      <c r="AG1043" t="s">
        <v>4723</v>
      </c>
      <c r="AH1043" t="str">
        <f t="shared" si="83"/>
        <v>04013907</v>
      </c>
      <c r="AJ1043" t="s">
        <v>4723</v>
      </c>
      <c r="AK1043" t="s">
        <v>9778</v>
      </c>
      <c r="AL1043" t="s">
        <v>6589</v>
      </c>
    </row>
    <row r="1044" spans="1:38" x14ac:dyDescent="0.25">
      <c r="A1044">
        <v>222715</v>
      </c>
      <c r="B1044">
        <v>1.0019180000000001</v>
      </c>
      <c r="C1044" t="s">
        <v>2701</v>
      </c>
      <c r="D1044" t="s">
        <v>4723</v>
      </c>
      <c r="E1044" t="s">
        <v>4756</v>
      </c>
      <c r="F1044" t="s">
        <v>1367</v>
      </c>
      <c r="G1044" t="s">
        <v>4758</v>
      </c>
      <c r="H1044" t="s">
        <v>2702</v>
      </c>
      <c r="I1044" t="s">
        <v>4760</v>
      </c>
      <c r="J1044">
        <v>2472</v>
      </c>
      <c r="K1044" s="34" t="s">
        <v>9779</v>
      </c>
      <c r="M1044" s="29" t="str">
        <f t="shared" si="80"/>
        <v>YES</v>
      </c>
      <c r="N1044" s="9" t="str">
        <f t="shared" si="81"/>
        <v>NO</v>
      </c>
      <c r="O1044" s="9">
        <f t="shared" si="82"/>
        <v>1.0007266424201313</v>
      </c>
      <c r="P1044" s="9" t="str">
        <f t="shared" si="84"/>
        <v>YES</v>
      </c>
      <c r="Q1044" s="9" t="s">
        <v>4658</v>
      </c>
      <c r="R1044" s="30" t="s">
        <v>4658</v>
      </c>
      <c r="T1044" t="s">
        <v>6590</v>
      </c>
      <c r="U1044">
        <v>908</v>
      </c>
      <c r="V1044" t="s">
        <v>7105</v>
      </c>
      <c r="W1044">
        <v>1</v>
      </c>
      <c r="X1044">
        <v>17</v>
      </c>
      <c r="Y1044">
        <v>5</v>
      </c>
      <c r="Z1044">
        <v>1</v>
      </c>
      <c r="AA1044">
        <v>27911589.0266</v>
      </c>
      <c r="AB1044">
        <v>21129.717780700001</v>
      </c>
      <c r="AC1044">
        <v>693701.77563199995</v>
      </c>
      <c r="AD1044">
        <v>862501.42523099994</v>
      </c>
      <c r="AE1044" t="s">
        <v>6591</v>
      </c>
      <c r="AF1044" t="s">
        <v>2701</v>
      </c>
      <c r="AG1044" t="s">
        <v>4723</v>
      </c>
      <c r="AH1044" t="str">
        <f t="shared" si="83"/>
        <v>04013908</v>
      </c>
      <c r="AJ1044" t="s">
        <v>4723</v>
      </c>
      <c r="AK1044" t="s">
        <v>9779</v>
      </c>
      <c r="AL1044" t="s">
        <v>6591</v>
      </c>
    </row>
    <row r="1045" spans="1:38" x14ac:dyDescent="0.25">
      <c r="A1045">
        <v>222774</v>
      </c>
      <c r="B1045">
        <v>0.24842900000000001</v>
      </c>
      <c r="C1045" t="s">
        <v>7098</v>
      </c>
      <c r="D1045" t="s">
        <v>4723</v>
      </c>
      <c r="E1045" t="s">
        <v>4756</v>
      </c>
      <c r="F1045" t="s">
        <v>1367</v>
      </c>
      <c r="G1045" t="s">
        <v>2256</v>
      </c>
      <c r="H1045" t="s">
        <v>7099</v>
      </c>
      <c r="I1045" t="s">
        <v>4760</v>
      </c>
      <c r="J1045">
        <v>2217</v>
      </c>
      <c r="K1045" s="34" t="s">
        <v>9780</v>
      </c>
      <c r="M1045" s="29" t="str">
        <f t="shared" si="80"/>
        <v>YES</v>
      </c>
      <c r="N1045" s="9" t="str">
        <f t="shared" si="81"/>
        <v>NO</v>
      </c>
      <c r="O1045" s="9">
        <f t="shared" si="82"/>
        <v>1.0005957795569314</v>
      </c>
      <c r="P1045" s="9" t="str">
        <f t="shared" si="84"/>
        <v>YES</v>
      </c>
      <c r="Q1045" s="9" t="s">
        <v>4658</v>
      </c>
      <c r="R1045" s="30" t="s">
        <v>4658</v>
      </c>
      <c r="T1045" t="s">
        <v>6592</v>
      </c>
      <c r="U1045">
        <v>909</v>
      </c>
      <c r="V1045" t="s">
        <v>2675</v>
      </c>
      <c r="W1045">
        <v>1</v>
      </c>
      <c r="X1045">
        <v>17</v>
      </c>
      <c r="Y1045">
        <v>5</v>
      </c>
      <c r="Z1045">
        <v>1</v>
      </c>
      <c r="AA1045">
        <v>6921679.2386100003</v>
      </c>
      <c r="AB1045">
        <v>10254.2427505</v>
      </c>
      <c r="AC1045">
        <v>697739.11673500005</v>
      </c>
      <c r="AD1045">
        <v>863902.49187100003</v>
      </c>
      <c r="AE1045" t="s">
        <v>6593</v>
      </c>
      <c r="AF1045" t="s">
        <v>7098</v>
      </c>
      <c r="AG1045" t="s">
        <v>4723</v>
      </c>
      <c r="AH1045" t="str">
        <f t="shared" si="83"/>
        <v>04013909</v>
      </c>
      <c r="AJ1045" t="s">
        <v>4723</v>
      </c>
      <c r="AK1045" t="s">
        <v>9780</v>
      </c>
      <c r="AL1045" t="s">
        <v>6593</v>
      </c>
    </row>
    <row r="1046" spans="1:38" x14ac:dyDescent="0.25">
      <c r="A1046">
        <v>263402</v>
      </c>
      <c r="B1046">
        <v>0.52155200000000002</v>
      </c>
      <c r="C1046" t="s">
        <v>6375</v>
      </c>
      <c r="D1046" t="s">
        <v>4723</v>
      </c>
      <c r="E1046" t="s">
        <v>4756</v>
      </c>
      <c r="F1046" t="s">
        <v>1367</v>
      </c>
      <c r="G1046" t="s">
        <v>1463</v>
      </c>
      <c r="H1046" t="s">
        <v>6376</v>
      </c>
      <c r="I1046" t="s">
        <v>4760</v>
      </c>
      <c r="J1046">
        <v>1595</v>
      </c>
      <c r="K1046" s="34" t="s">
        <v>9781</v>
      </c>
      <c r="M1046" s="29" t="str">
        <f t="shared" si="80"/>
        <v>YES</v>
      </c>
      <c r="N1046" s="9" t="str">
        <f t="shared" si="81"/>
        <v>YES</v>
      </c>
      <c r="O1046" s="9">
        <f t="shared" si="82"/>
        <v>1.0020006025807922</v>
      </c>
      <c r="P1046" s="9" t="str">
        <f t="shared" si="84"/>
        <v>YES</v>
      </c>
      <c r="Q1046" s="9" t="s">
        <v>4658</v>
      </c>
      <c r="R1046" s="30" t="s">
        <v>4658</v>
      </c>
      <c r="T1046" t="s">
        <v>7612</v>
      </c>
      <c r="U1046">
        <v>91</v>
      </c>
      <c r="V1046" t="s">
        <v>6376</v>
      </c>
      <c r="W1046">
        <v>3</v>
      </c>
      <c r="X1046">
        <v>6</v>
      </c>
      <c r="Y1046">
        <v>3</v>
      </c>
      <c r="Z1046">
        <v>3</v>
      </c>
      <c r="AA1046">
        <v>14511004.523700001</v>
      </c>
      <c r="AB1046">
        <v>19593.378636699999</v>
      </c>
      <c r="AC1046">
        <v>654328.17138900002</v>
      </c>
      <c r="AD1046">
        <v>950103.70798299997</v>
      </c>
      <c r="AE1046" t="s">
        <v>7613</v>
      </c>
      <c r="AF1046" t="s">
        <v>6375</v>
      </c>
      <c r="AG1046" t="s">
        <v>4723</v>
      </c>
      <c r="AH1046" t="str">
        <f t="shared" si="83"/>
        <v>0401391</v>
      </c>
      <c r="AJ1046" t="s">
        <v>4723</v>
      </c>
      <c r="AK1046" t="s">
        <v>9781</v>
      </c>
      <c r="AL1046" t="s">
        <v>7613</v>
      </c>
    </row>
    <row r="1047" spans="1:38" x14ac:dyDescent="0.25">
      <c r="A1047">
        <v>1197028</v>
      </c>
      <c r="B1047">
        <v>0.52943899999999999</v>
      </c>
      <c r="C1047" t="s">
        <v>7092</v>
      </c>
      <c r="D1047" t="s">
        <v>4723</v>
      </c>
      <c r="E1047" t="s">
        <v>4756</v>
      </c>
      <c r="F1047" t="s">
        <v>1367</v>
      </c>
      <c r="G1047" t="s">
        <v>2256</v>
      </c>
      <c r="H1047" t="s">
        <v>7093</v>
      </c>
      <c r="I1047" t="s">
        <v>4760</v>
      </c>
      <c r="J1047">
        <v>1860</v>
      </c>
      <c r="K1047" s="34" t="s">
        <v>9782</v>
      </c>
      <c r="M1047" s="29" t="str">
        <f t="shared" si="80"/>
        <v>YES</v>
      </c>
      <c r="N1047" s="9" t="str">
        <f t="shared" si="81"/>
        <v>NO</v>
      </c>
      <c r="O1047" s="9">
        <f t="shared" si="82"/>
        <v>1.0007607437470216</v>
      </c>
      <c r="P1047" s="9" t="str">
        <f t="shared" si="84"/>
        <v>YES</v>
      </c>
      <c r="Q1047" s="9" t="s">
        <v>4658</v>
      </c>
      <c r="R1047" s="30" t="s">
        <v>4658</v>
      </c>
      <c r="T1047" t="s">
        <v>6594</v>
      </c>
      <c r="U1047">
        <v>910</v>
      </c>
      <c r="V1047" t="s">
        <v>3923</v>
      </c>
      <c r="W1047">
        <v>1</v>
      </c>
      <c r="X1047">
        <v>17</v>
      </c>
      <c r="Y1047">
        <v>5</v>
      </c>
      <c r="Z1047">
        <v>1</v>
      </c>
      <c r="AA1047">
        <v>14748692.2422</v>
      </c>
      <c r="AB1047">
        <v>16904.069345299999</v>
      </c>
      <c r="AC1047">
        <v>699007.07359000004</v>
      </c>
      <c r="AD1047">
        <v>861269.48583599995</v>
      </c>
      <c r="AE1047" t="s">
        <v>6595</v>
      </c>
      <c r="AF1047" t="s">
        <v>7092</v>
      </c>
      <c r="AG1047" t="s">
        <v>4723</v>
      </c>
      <c r="AH1047" t="str">
        <f t="shared" si="83"/>
        <v>04013910</v>
      </c>
      <c r="AJ1047" t="s">
        <v>4723</v>
      </c>
      <c r="AK1047" t="s">
        <v>9782</v>
      </c>
      <c r="AL1047" t="s">
        <v>6595</v>
      </c>
    </row>
    <row r="1048" spans="1:38" x14ac:dyDescent="0.25">
      <c r="A1048">
        <v>263345</v>
      </c>
      <c r="B1048">
        <v>0.28181600000000001</v>
      </c>
      <c r="C1048" t="s">
        <v>7104</v>
      </c>
      <c r="D1048" t="s">
        <v>4723</v>
      </c>
      <c r="E1048" t="s">
        <v>4756</v>
      </c>
      <c r="F1048" t="s">
        <v>1367</v>
      </c>
      <c r="G1048" t="s">
        <v>2256</v>
      </c>
      <c r="H1048" t="s">
        <v>7105</v>
      </c>
      <c r="I1048" t="s">
        <v>4760</v>
      </c>
      <c r="J1048">
        <v>1476</v>
      </c>
      <c r="K1048" s="34" t="s">
        <v>9783</v>
      </c>
      <c r="M1048" s="29" t="str">
        <f t="shared" si="80"/>
        <v>YES</v>
      </c>
      <c r="N1048" s="9" t="str">
        <f t="shared" si="81"/>
        <v>NO</v>
      </c>
      <c r="O1048" s="9">
        <f t="shared" si="82"/>
        <v>1.00059366382375</v>
      </c>
      <c r="P1048" s="9" t="str">
        <f t="shared" si="84"/>
        <v>YES</v>
      </c>
      <c r="Q1048" s="9" t="s">
        <v>4658</v>
      </c>
      <c r="R1048" s="30" t="s">
        <v>4658</v>
      </c>
      <c r="T1048" t="s">
        <v>6596</v>
      </c>
      <c r="U1048">
        <v>911</v>
      </c>
      <c r="V1048" t="s">
        <v>2679</v>
      </c>
      <c r="W1048">
        <v>1</v>
      </c>
      <c r="X1048">
        <v>17</v>
      </c>
      <c r="Y1048">
        <v>5</v>
      </c>
      <c r="Z1048">
        <v>1</v>
      </c>
      <c r="AA1048">
        <v>7851917.7748699998</v>
      </c>
      <c r="AB1048">
        <v>13165.520380600001</v>
      </c>
      <c r="AC1048">
        <v>702982.94335199997</v>
      </c>
      <c r="AD1048">
        <v>863368.825496</v>
      </c>
      <c r="AE1048" t="s">
        <v>6597</v>
      </c>
      <c r="AF1048" t="s">
        <v>7104</v>
      </c>
      <c r="AG1048" t="s">
        <v>4723</v>
      </c>
      <c r="AH1048" t="str">
        <f t="shared" si="83"/>
        <v>04013911</v>
      </c>
      <c r="AJ1048" t="s">
        <v>4723</v>
      </c>
      <c r="AK1048" t="s">
        <v>9783</v>
      </c>
      <c r="AL1048" t="s">
        <v>6597</v>
      </c>
    </row>
    <row r="1049" spans="1:38" x14ac:dyDescent="0.25">
      <c r="A1049">
        <v>263457</v>
      </c>
      <c r="B1049">
        <v>0.46554200000000001</v>
      </c>
      <c r="C1049" t="s">
        <v>2674</v>
      </c>
      <c r="D1049" t="s">
        <v>4723</v>
      </c>
      <c r="E1049" t="s">
        <v>4756</v>
      </c>
      <c r="F1049" t="s">
        <v>1367</v>
      </c>
      <c r="G1049" t="s">
        <v>4758</v>
      </c>
      <c r="H1049" t="s">
        <v>2675</v>
      </c>
      <c r="I1049" t="s">
        <v>4760</v>
      </c>
      <c r="J1049">
        <v>2207</v>
      </c>
      <c r="K1049" s="34" t="s">
        <v>9784</v>
      </c>
      <c r="M1049" s="29" t="str">
        <f t="shared" si="80"/>
        <v>YES</v>
      </c>
      <c r="N1049" s="9" t="str">
        <f t="shared" si="81"/>
        <v>NO</v>
      </c>
      <c r="O1049" s="9">
        <f t="shared" si="82"/>
        <v>1.0839158640567776</v>
      </c>
      <c r="P1049" s="9" t="str">
        <f t="shared" si="84"/>
        <v>NO</v>
      </c>
      <c r="Q1049" s="9" t="s">
        <v>4658</v>
      </c>
      <c r="R1049" s="30" t="s">
        <v>4658</v>
      </c>
      <c r="T1049" t="s">
        <v>6598</v>
      </c>
      <c r="U1049">
        <v>912</v>
      </c>
      <c r="V1049" t="s">
        <v>7103</v>
      </c>
      <c r="W1049">
        <v>1</v>
      </c>
      <c r="X1049">
        <v>17</v>
      </c>
      <c r="Y1049">
        <v>5</v>
      </c>
      <c r="Z1049">
        <v>1</v>
      </c>
      <c r="AA1049">
        <v>11973776.3079</v>
      </c>
      <c r="AB1049">
        <v>15297.8171893</v>
      </c>
      <c r="AC1049">
        <v>705564.20903300005</v>
      </c>
      <c r="AD1049">
        <v>863263.41929500003</v>
      </c>
      <c r="AE1049" t="s">
        <v>6599</v>
      </c>
      <c r="AF1049" t="s">
        <v>2674</v>
      </c>
      <c r="AG1049" t="s">
        <v>4723</v>
      </c>
      <c r="AH1049" t="str">
        <f t="shared" si="83"/>
        <v>04013912</v>
      </c>
      <c r="AJ1049" t="s">
        <v>4723</v>
      </c>
      <c r="AK1049" t="s">
        <v>9784</v>
      </c>
      <c r="AL1049" t="s">
        <v>6599</v>
      </c>
    </row>
    <row r="1050" spans="1:38" x14ac:dyDescent="0.25">
      <c r="A1050">
        <v>263801</v>
      </c>
      <c r="B1050">
        <v>0.29327300000000001</v>
      </c>
      <c r="C1050" t="s">
        <v>7106</v>
      </c>
      <c r="D1050" t="s">
        <v>4723</v>
      </c>
      <c r="E1050" t="s">
        <v>4756</v>
      </c>
      <c r="F1050" t="s">
        <v>1367</v>
      </c>
      <c r="G1050" t="s">
        <v>2256</v>
      </c>
      <c r="H1050" t="s">
        <v>7107</v>
      </c>
      <c r="I1050" t="s">
        <v>4760</v>
      </c>
      <c r="J1050">
        <v>1238</v>
      </c>
      <c r="K1050" s="34" t="s">
        <v>9785</v>
      </c>
      <c r="M1050" s="29" t="str">
        <f t="shared" si="80"/>
        <v>YES</v>
      </c>
      <c r="N1050" s="9" t="str">
        <f t="shared" si="81"/>
        <v>NO</v>
      </c>
      <c r="O1050" s="9">
        <f t="shared" si="82"/>
        <v>0.97062825806156883</v>
      </c>
      <c r="P1050" s="9" t="str">
        <f t="shared" si="84"/>
        <v>YES</v>
      </c>
      <c r="Q1050" s="9" t="s">
        <v>4658</v>
      </c>
      <c r="R1050" s="30" t="s">
        <v>4658</v>
      </c>
      <c r="T1050" t="s">
        <v>6600</v>
      </c>
      <c r="U1050">
        <v>913</v>
      </c>
      <c r="V1050" t="s">
        <v>3849</v>
      </c>
      <c r="W1050">
        <v>1</v>
      </c>
      <c r="X1050">
        <v>17</v>
      </c>
      <c r="Y1050">
        <v>5</v>
      </c>
      <c r="Z1050">
        <v>1</v>
      </c>
      <c r="AA1050">
        <v>8423391.6901699994</v>
      </c>
      <c r="AB1050">
        <v>14584.7044931</v>
      </c>
      <c r="AC1050">
        <v>704096.59519999998</v>
      </c>
      <c r="AD1050">
        <v>860707.093521</v>
      </c>
      <c r="AE1050" t="s">
        <v>6601</v>
      </c>
      <c r="AF1050" t="s">
        <v>7106</v>
      </c>
      <c r="AG1050" t="s">
        <v>4723</v>
      </c>
      <c r="AH1050" t="str">
        <f t="shared" si="83"/>
        <v>04013913</v>
      </c>
      <c r="AJ1050" t="s">
        <v>4723</v>
      </c>
      <c r="AK1050" t="s">
        <v>9785</v>
      </c>
      <c r="AL1050" t="s">
        <v>6601</v>
      </c>
    </row>
    <row r="1051" spans="1:38" x14ac:dyDescent="0.25">
      <c r="A1051">
        <v>263475</v>
      </c>
      <c r="B1051">
        <v>1.1385080000000001</v>
      </c>
      <c r="C1051" t="s">
        <v>3922</v>
      </c>
      <c r="D1051" t="s">
        <v>4723</v>
      </c>
      <c r="E1051" t="s">
        <v>4756</v>
      </c>
      <c r="F1051" t="s">
        <v>1367</v>
      </c>
      <c r="G1051" t="s">
        <v>4758</v>
      </c>
      <c r="H1051" t="s">
        <v>3923</v>
      </c>
      <c r="I1051" t="s">
        <v>4760</v>
      </c>
      <c r="J1051">
        <v>7023</v>
      </c>
      <c r="K1051" s="34" t="s">
        <v>9786</v>
      </c>
      <c r="M1051" s="29" t="str">
        <f t="shared" si="80"/>
        <v>YES</v>
      </c>
      <c r="N1051" s="9" t="str">
        <f t="shared" si="81"/>
        <v>NO</v>
      </c>
      <c r="O1051" s="9">
        <f t="shared" si="82"/>
        <v>0.99644651059558986</v>
      </c>
      <c r="P1051" s="9" t="str">
        <f t="shared" si="84"/>
        <v>YES</v>
      </c>
      <c r="Q1051" s="9" t="s">
        <v>4658</v>
      </c>
      <c r="R1051" s="30" t="s">
        <v>4658</v>
      </c>
      <c r="T1051" t="s">
        <v>6602</v>
      </c>
      <c r="U1051">
        <v>914</v>
      </c>
      <c r="V1051" t="s">
        <v>3853</v>
      </c>
      <c r="W1051">
        <v>1</v>
      </c>
      <c r="X1051">
        <v>20</v>
      </c>
      <c r="Y1051">
        <v>5</v>
      </c>
      <c r="Z1051">
        <v>1</v>
      </c>
      <c r="AA1051">
        <v>31852970.6208</v>
      </c>
      <c r="AB1051">
        <v>28478.112381800001</v>
      </c>
      <c r="AC1051">
        <v>687595.71690500004</v>
      </c>
      <c r="AD1051">
        <v>856750.27895800001</v>
      </c>
      <c r="AE1051" t="s">
        <v>6603</v>
      </c>
      <c r="AF1051" t="s">
        <v>3922</v>
      </c>
      <c r="AG1051" t="s">
        <v>4723</v>
      </c>
      <c r="AH1051" t="str">
        <f t="shared" si="83"/>
        <v>04013914</v>
      </c>
      <c r="AJ1051" t="s">
        <v>4723</v>
      </c>
      <c r="AK1051" t="s">
        <v>9786</v>
      </c>
      <c r="AL1051" t="s">
        <v>6603</v>
      </c>
    </row>
    <row r="1052" spans="1:38" x14ac:dyDescent="0.25">
      <c r="A1052">
        <v>216019</v>
      </c>
      <c r="B1052">
        <v>1.0004010000000001</v>
      </c>
      <c r="C1052" t="s">
        <v>2678</v>
      </c>
      <c r="D1052" t="s">
        <v>4723</v>
      </c>
      <c r="E1052" t="s">
        <v>4756</v>
      </c>
      <c r="F1052" t="s">
        <v>1367</v>
      </c>
      <c r="G1052" t="s">
        <v>2256</v>
      </c>
      <c r="H1052" t="s">
        <v>2679</v>
      </c>
      <c r="I1052" t="s">
        <v>4760</v>
      </c>
      <c r="J1052">
        <v>2211</v>
      </c>
      <c r="K1052" s="34" t="s">
        <v>9787</v>
      </c>
      <c r="M1052" s="29" t="str">
        <f t="shared" si="80"/>
        <v>YES</v>
      </c>
      <c r="N1052" s="9" t="str">
        <f t="shared" si="81"/>
        <v>NO</v>
      </c>
      <c r="O1052" s="9">
        <f t="shared" si="82"/>
        <v>1.0009064498981242</v>
      </c>
      <c r="P1052" s="9" t="str">
        <f t="shared" si="84"/>
        <v>YES</v>
      </c>
      <c r="Q1052" s="9" t="s">
        <v>4658</v>
      </c>
      <c r="R1052" s="30" t="s">
        <v>4658</v>
      </c>
      <c r="T1052" t="s">
        <v>6604</v>
      </c>
      <c r="U1052">
        <v>915</v>
      </c>
      <c r="V1052" t="s">
        <v>3927</v>
      </c>
      <c r="W1052">
        <v>1</v>
      </c>
      <c r="X1052">
        <v>20</v>
      </c>
      <c r="Y1052">
        <v>5</v>
      </c>
      <c r="Z1052">
        <v>1</v>
      </c>
      <c r="AA1052">
        <v>27864321.626899999</v>
      </c>
      <c r="AB1052">
        <v>21101.065278800001</v>
      </c>
      <c r="AC1052">
        <v>693736.36205400003</v>
      </c>
      <c r="AD1052">
        <v>857219.13064400002</v>
      </c>
      <c r="AE1052" t="s">
        <v>6605</v>
      </c>
      <c r="AF1052" t="s">
        <v>2678</v>
      </c>
      <c r="AG1052" t="s">
        <v>4723</v>
      </c>
      <c r="AH1052" t="str">
        <f t="shared" si="83"/>
        <v>04013915</v>
      </c>
      <c r="AJ1052" t="s">
        <v>4723</v>
      </c>
      <c r="AK1052" t="s">
        <v>9787</v>
      </c>
      <c r="AL1052" t="s">
        <v>6605</v>
      </c>
    </row>
    <row r="1053" spans="1:38" x14ac:dyDescent="0.25">
      <c r="A1053">
        <v>222557</v>
      </c>
      <c r="B1053">
        <v>0.24246899999999999</v>
      </c>
      <c r="C1053" t="s">
        <v>7102</v>
      </c>
      <c r="D1053" t="s">
        <v>4723</v>
      </c>
      <c r="E1053" t="s">
        <v>4756</v>
      </c>
      <c r="F1053" t="s">
        <v>1367</v>
      </c>
      <c r="G1053" t="s">
        <v>2256</v>
      </c>
      <c r="H1053" t="s">
        <v>7103</v>
      </c>
      <c r="I1053" t="s">
        <v>4760</v>
      </c>
      <c r="J1053">
        <v>1078</v>
      </c>
      <c r="K1053" s="34" t="s">
        <v>9788</v>
      </c>
      <c r="M1053" s="29" t="str">
        <f t="shared" si="80"/>
        <v>YES</v>
      </c>
      <c r="N1053" s="9" t="str">
        <f t="shared" si="81"/>
        <v>NO</v>
      </c>
      <c r="O1053" s="9">
        <f t="shared" si="82"/>
        <v>0.99058635286853713</v>
      </c>
      <c r="P1053" s="9" t="str">
        <f t="shared" si="84"/>
        <v>YES</v>
      </c>
      <c r="Q1053" s="9" t="s">
        <v>4658</v>
      </c>
      <c r="R1053" s="30" t="s">
        <v>4658</v>
      </c>
      <c r="T1053" t="s">
        <v>6606</v>
      </c>
      <c r="U1053">
        <v>916</v>
      </c>
      <c r="V1053" t="s">
        <v>7083</v>
      </c>
      <c r="W1053">
        <v>1</v>
      </c>
      <c r="X1053">
        <v>17</v>
      </c>
      <c r="Y1053">
        <v>5</v>
      </c>
      <c r="Z1053">
        <v>1</v>
      </c>
      <c r="AA1053">
        <v>6823885.4189999998</v>
      </c>
      <c r="AB1053">
        <v>10456.092606599999</v>
      </c>
      <c r="AC1053">
        <v>700343.70720599999</v>
      </c>
      <c r="AD1053">
        <v>858587.21294200001</v>
      </c>
      <c r="AE1053" t="s">
        <v>6607</v>
      </c>
      <c r="AF1053" t="s">
        <v>7102</v>
      </c>
      <c r="AG1053" t="s">
        <v>4723</v>
      </c>
      <c r="AH1053" t="str">
        <f t="shared" si="83"/>
        <v>04013916</v>
      </c>
      <c r="AJ1053" t="s">
        <v>4723</v>
      </c>
      <c r="AK1053" t="s">
        <v>9788</v>
      </c>
      <c r="AL1053" t="s">
        <v>6607</v>
      </c>
    </row>
    <row r="1054" spans="1:38" x14ac:dyDescent="0.25">
      <c r="A1054">
        <v>263439</v>
      </c>
      <c r="B1054">
        <v>0.52439599999999997</v>
      </c>
      <c r="C1054" t="s">
        <v>3848</v>
      </c>
      <c r="D1054" t="s">
        <v>4723</v>
      </c>
      <c r="E1054" t="s">
        <v>4756</v>
      </c>
      <c r="F1054" t="s">
        <v>1367</v>
      </c>
      <c r="G1054" t="s">
        <v>2256</v>
      </c>
      <c r="H1054" t="s">
        <v>3849</v>
      </c>
      <c r="I1054" t="s">
        <v>4760</v>
      </c>
      <c r="J1054">
        <v>2105</v>
      </c>
      <c r="K1054" s="34" t="s">
        <v>9789</v>
      </c>
      <c r="M1054" s="29" t="str">
        <f t="shared" si="80"/>
        <v>YES</v>
      </c>
      <c r="N1054" s="9" t="str">
        <f t="shared" si="81"/>
        <v>NO</v>
      </c>
      <c r="O1054" s="9">
        <f t="shared" si="82"/>
        <v>1.0098540959383981</v>
      </c>
      <c r="P1054" s="9" t="str">
        <f t="shared" si="84"/>
        <v>YES</v>
      </c>
      <c r="Q1054" s="9" t="s">
        <v>4658</v>
      </c>
      <c r="R1054" s="30" t="s">
        <v>4658</v>
      </c>
      <c r="T1054" t="s">
        <v>6608</v>
      </c>
      <c r="U1054">
        <v>917</v>
      </c>
      <c r="V1054" t="s">
        <v>3925</v>
      </c>
      <c r="W1054">
        <v>1</v>
      </c>
      <c r="X1054">
        <v>17</v>
      </c>
      <c r="Y1054">
        <v>5</v>
      </c>
      <c r="Z1054">
        <v>1</v>
      </c>
      <c r="AA1054">
        <v>14476666.9811</v>
      </c>
      <c r="AB1054">
        <v>16033.313633600001</v>
      </c>
      <c r="AC1054">
        <v>699030.84365399997</v>
      </c>
      <c r="AD1054">
        <v>855933.23500800005</v>
      </c>
      <c r="AE1054" t="s">
        <v>6609</v>
      </c>
      <c r="AF1054" t="s">
        <v>3848</v>
      </c>
      <c r="AG1054" t="s">
        <v>4723</v>
      </c>
      <c r="AH1054" t="str">
        <f t="shared" si="83"/>
        <v>04013917</v>
      </c>
      <c r="AJ1054" t="s">
        <v>4723</v>
      </c>
      <c r="AK1054" t="s">
        <v>9789</v>
      </c>
      <c r="AL1054" t="s">
        <v>6609</v>
      </c>
    </row>
    <row r="1055" spans="1:38" x14ac:dyDescent="0.25">
      <c r="A1055">
        <v>258330</v>
      </c>
      <c r="B1055">
        <v>0.95806800000000003</v>
      </c>
      <c r="C1055" t="s">
        <v>3852</v>
      </c>
      <c r="D1055" t="s">
        <v>4723</v>
      </c>
      <c r="E1055" t="s">
        <v>4756</v>
      </c>
      <c r="F1055" t="s">
        <v>1367</v>
      </c>
      <c r="G1055" t="s">
        <v>2256</v>
      </c>
      <c r="H1055" t="s">
        <v>3853</v>
      </c>
      <c r="I1055" t="s">
        <v>4760</v>
      </c>
      <c r="J1055">
        <v>3170</v>
      </c>
      <c r="K1055" s="34" t="s">
        <v>9790</v>
      </c>
      <c r="M1055" s="29" t="str">
        <f t="shared" si="80"/>
        <v>YES</v>
      </c>
      <c r="N1055" s="9" t="str">
        <f t="shared" si="81"/>
        <v>NO</v>
      </c>
      <c r="O1055" s="9">
        <f t="shared" si="82"/>
        <v>0.96290679474934238</v>
      </c>
      <c r="P1055" s="9" t="str">
        <f t="shared" si="84"/>
        <v>NO</v>
      </c>
      <c r="Q1055" s="9" t="s">
        <v>4658</v>
      </c>
      <c r="R1055" s="30" t="s">
        <v>4658</v>
      </c>
      <c r="T1055" t="s">
        <v>6610</v>
      </c>
      <c r="U1055">
        <v>918</v>
      </c>
      <c r="V1055" t="s">
        <v>3851</v>
      </c>
      <c r="W1055">
        <v>1</v>
      </c>
      <c r="X1055">
        <v>17</v>
      </c>
      <c r="Y1055">
        <v>5</v>
      </c>
      <c r="Z1055">
        <v>1</v>
      </c>
      <c r="AA1055">
        <v>27738305.593899999</v>
      </c>
      <c r="AB1055">
        <v>21141.559505500001</v>
      </c>
      <c r="AC1055">
        <v>704282.19273500005</v>
      </c>
      <c r="AD1055">
        <v>857230.30038200004</v>
      </c>
      <c r="AE1055" t="s">
        <v>6611</v>
      </c>
      <c r="AF1055" t="s">
        <v>3852</v>
      </c>
      <c r="AG1055" t="s">
        <v>4723</v>
      </c>
      <c r="AH1055" t="str">
        <f t="shared" si="83"/>
        <v>04013918</v>
      </c>
      <c r="AJ1055" t="s">
        <v>4723</v>
      </c>
      <c r="AK1055" t="s">
        <v>9790</v>
      </c>
      <c r="AL1055" t="s">
        <v>6611</v>
      </c>
    </row>
    <row r="1056" spans="1:38" x14ac:dyDescent="0.25">
      <c r="A1056">
        <v>258370</v>
      </c>
      <c r="B1056">
        <v>2.5348600000000001</v>
      </c>
      <c r="C1056" t="s">
        <v>3926</v>
      </c>
      <c r="D1056" t="s">
        <v>4723</v>
      </c>
      <c r="E1056" t="s">
        <v>4756</v>
      </c>
      <c r="F1056" t="s">
        <v>1367</v>
      </c>
      <c r="G1056" t="s">
        <v>4758</v>
      </c>
      <c r="H1056" t="s">
        <v>3927</v>
      </c>
      <c r="I1056" t="s">
        <v>4760</v>
      </c>
      <c r="J1056">
        <v>4011</v>
      </c>
      <c r="K1056" s="34" t="s">
        <v>9791</v>
      </c>
      <c r="M1056" s="29" t="str">
        <f t="shared" si="80"/>
        <v>YES</v>
      </c>
      <c r="N1056" s="9" t="str">
        <f t="shared" si="81"/>
        <v>NO</v>
      </c>
      <c r="O1056" s="9">
        <f t="shared" si="82"/>
        <v>0.99659372180805295</v>
      </c>
      <c r="P1056" s="9" t="str">
        <f t="shared" si="84"/>
        <v>YES</v>
      </c>
      <c r="Q1056" s="9" t="s">
        <v>4658</v>
      </c>
      <c r="R1056" s="30" t="s">
        <v>4658</v>
      </c>
      <c r="T1056" t="s">
        <v>6612</v>
      </c>
      <c r="U1056">
        <v>919</v>
      </c>
      <c r="V1056" t="s">
        <v>6613</v>
      </c>
      <c r="W1056">
        <v>1</v>
      </c>
      <c r="X1056">
        <v>20</v>
      </c>
      <c r="Y1056">
        <v>5</v>
      </c>
      <c r="Z1056">
        <v>1</v>
      </c>
      <c r="AA1056">
        <v>70909378.092199996</v>
      </c>
      <c r="AB1056">
        <v>37293.020941299998</v>
      </c>
      <c r="AC1056">
        <v>689716.79210900003</v>
      </c>
      <c r="AD1056">
        <v>851911.29280699999</v>
      </c>
      <c r="AE1056" t="s">
        <v>6614</v>
      </c>
      <c r="AF1056" t="s">
        <v>3926</v>
      </c>
      <c r="AG1056" t="s">
        <v>4723</v>
      </c>
      <c r="AH1056" t="str">
        <f t="shared" si="83"/>
        <v>04013919</v>
      </c>
      <c r="AJ1056" t="s">
        <v>4723</v>
      </c>
      <c r="AK1056" t="s">
        <v>9791</v>
      </c>
      <c r="AL1056" t="s">
        <v>6614</v>
      </c>
    </row>
    <row r="1057" spans="1:38" x14ac:dyDescent="0.25">
      <c r="A1057">
        <v>216059</v>
      </c>
      <c r="B1057">
        <v>0.35275299999999998</v>
      </c>
      <c r="C1057" t="s">
        <v>2789</v>
      </c>
      <c r="D1057" t="s">
        <v>4723</v>
      </c>
      <c r="E1057" t="s">
        <v>4756</v>
      </c>
      <c r="F1057" t="s">
        <v>1367</v>
      </c>
      <c r="G1057" t="s">
        <v>1463</v>
      </c>
      <c r="H1057" t="s">
        <v>2790</v>
      </c>
      <c r="I1057" t="s">
        <v>4760</v>
      </c>
      <c r="J1057">
        <v>2132</v>
      </c>
      <c r="K1057" s="34" t="s">
        <v>9792</v>
      </c>
      <c r="M1057" s="29" t="str">
        <f t="shared" si="80"/>
        <v>YES</v>
      </c>
      <c r="N1057" s="9" t="str">
        <f t="shared" si="81"/>
        <v>YES</v>
      </c>
      <c r="O1057" s="9">
        <f t="shared" si="82"/>
        <v>1.0032288190727086</v>
      </c>
      <c r="P1057" s="9" t="str">
        <f t="shared" si="84"/>
        <v>YES</v>
      </c>
      <c r="Q1057" s="9" t="s">
        <v>4658</v>
      </c>
      <c r="R1057" s="30" t="s">
        <v>4658</v>
      </c>
      <c r="T1057" t="s">
        <v>7614</v>
      </c>
      <c r="U1057">
        <v>92</v>
      </c>
      <c r="V1057" t="s">
        <v>2790</v>
      </c>
      <c r="W1057">
        <v>5</v>
      </c>
      <c r="X1057">
        <v>14</v>
      </c>
      <c r="Y1057">
        <v>4</v>
      </c>
      <c r="Z1057">
        <v>5</v>
      </c>
      <c r="AA1057">
        <v>9802538.6115700006</v>
      </c>
      <c r="AB1057">
        <v>13293.6817403</v>
      </c>
      <c r="AC1057">
        <v>635750.311583</v>
      </c>
      <c r="AD1057">
        <v>914203.96814699995</v>
      </c>
      <c r="AE1057" t="s">
        <v>7615</v>
      </c>
      <c r="AF1057" t="s">
        <v>2789</v>
      </c>
      <c r="AG1057" t="s">
        <v>4723</v>
      </c>
      <c r="AH1057" t="str">
        <f t="shared" si="83"/>
        <v>0401392</v>
      </c>
      <c r="AJ1057" t="s">
        <v>4723</v>
      </c>
      <c r="AK1057" t="s">
        <v>9792</v>
      </c>
      <c r="AL1057" t="s">
        <v>7615</v>
      </c>
    </row>
    <row r="1058" spans="1:38" x14ac:dyDescent="0.25">
      <c r="A1058">
        <v>201900</v>
      </c>
      <c r="B1058">
        <v>0.99788299999999996</v>
      </c>
      <c r="C1058" t="s">
        <v>3846</v>
      </c>
      <c r="D1058" t="s">
        <v>4723</v>
      </c>
      <c r="E1058" t="s">
        <v>4756</v>
      </c>
      <c r="F1058" t="s">
        <v>1367</v>
      </c>
      <c r="G1058" t="s">
        <v>2256</v>
      </c>
      <c r="H1058" t="s">
        <v>3847</v>
      </c>
      <c r="I1058" t="s">
        <v>4760</v>
      </c>
      <c r="J1058">
        <v>2225</v>
      </c>
      <c r="K1058" s="34" t="s">
        <v>9793</v>
      </c>
      <c r="M1058" s="29" t="str">
        <f t="shared" si="80"/>
        <v>YES</v>
      </c>
      <c r="N1058" s="9" t="str">
        <f t="shared" si="81"/>
        <v>NO</v>
      </c>
      <c r="O1058" s="9">
        <f t="shared" si="82"/>
        <v>1.0005044309963167</v>
      </c>
      <c r="P1058" s="9" t="str">
        <f t="shared" si="84"/>
        <v>YES</v>
      </c>
      <c r="Q1058" s="9" t="s">
        <v>4658</v>
      </c>
      <c r="R1058" s="30" t="s">
        <v>4658</v>
      </c>
      <c r="T1058" t="s">
        <v>6615</v>
      </c>
      <c r="U1058">
        <v>920</v>
      </c>
      <c r="V1058" t="s">
        <v>7091</v>
      </c>
      <c r="W1058">
        <v>1</v>
      </c>
      <c r="X1058">
        <v>20</v>
      </c>
      <c r="Y1058">
        <v>5</v>
      </c>
      <c r="Z1058">
        <v>1</v>
      </c>
      <c r="AA1058">
        <v>27805355.544</v>
      </c>
      <c r="AB1058">
        <v>21110.676373800001</v>
      </c>
      <c r="AC1058">
        <v>699039.08301299997</v>
      </c>
      <c r="AD1058">
        <v>851930.99513000005</v>
      </c>
      <c r="AE1058" t="s">
        <v>6616</v>
      </c>
      <c r="AF1058" t="s">
        <v>3846</v>
      </c>
      <c r="AG1058" t="s">
        <v>4723</v>
      </c>
      <c r="AH1058" t="str">
        <f t="shared" si="83"/>
        <v>04013920</v>
      </c>
      <c r="AJ1058" t="s">
        <v>4723</v>
      </c>
      <c r="AK1058" t="s">
        <v>9793</v>
      </c>
      <c r="AL1058" t="s">
        <v>6616</v>
      </c>
    </row>
    <row r="1059" spans="1:38" x14ac:dyDescent="0.25">
      <c r="A1059">
        <v>258313</v>
      </c>
      <c r="B1059">
        <v>0.99990800000000002</v>
      </c>
      <c r="C1059" t="s">
        <v>7082</v>
      </c>
      <c r="D1059" t="s">
        <v>4723</v>
      </c>
      <c r="E1059" t="s">
        <v>4756</v>
      </c>
      <c r="F1059" t="s">
        <v>1367</v>
      </c>
      <c r="G1059" t="s">
        <v>2256</v>
      </c>
      <c r="H1059" t="s">
        <v>7083</v>
      </c>
      <c r="I1059" t="s">
        <v>4760</v>
      </c>
      <c r="J1059">
        <v>2278</v>
      </c>
      <c r="K1059" s="34" t="s">
        <v>9794</v>
      </c>
      <c r="M1059" s="29" t="str">
        <f t="shared" si="80"/>
        <v>YES</v>
      </c>
      <c r="N1059" s="9" t="str">
        <f t="shared" si="81"/>
        <v>NO</v>
      </c>
      <c r="O1059" s="9">
        <f t="shared" si="82"/>
        <v>0.98582149285317033</v>
      </c>
      <c r="P1059" s="9" t="str">
        <f t="shared" si="84"/>
        <v>YES</v>
      </c>
      <c r="Q1059" s="9" t="s">
        <v>4658</v>
      </c>
      <c r="R1059" s="30" t="s">
        <v>4658</v>
      </c>
      <c r="T1059" t="s">
        <v>6617</v>
      </c>
      <c r="U1059">
        <v>921</v>
      </c>
      <c r="V1059" t="s">
        <v>7109</v>
      </c>
      <c r="W1059">
        <v>1</v>
      </c>
      <c r="X1059">
        <v>20</v>
      </c>
      <c r="Y1059">
        <v>5</v>
      </c>
      <c r="Z1059">
        <v>1</v>
      </c>
      <c r="AA1059">
        <v>28276757.394000001</v>
      </c>
      <c r="AB1059">
        <v>21252.550186699998</v>
      </c>
      <c r="AC1059">
        <v>704358.98013799998</v>
      </c>
      <c r="AD1059">
        <v>851943.92387699999</v>
      </c>
      <c r="AE1059" t="s">
        <v>6618</v>
      </c>
      <c r="AF1059" t="s">
        <v>7082</v>
      </c>
      <c r="AG1059" t="s">
        <v>4723</v>
      </c>
      <c r="AH1059" t="str">
        <f t="shared" si="83"/>
        <v>04013921</v>
      </c>
      <c r="AJ1059" t="s">
        <v>4723</v>
      </c>
      <c r="AK1059" t="s">
        <v>9794</v>
      </c>
      <c r="AL1059" t="s">
        <v>6618</v>
      </c>
    </row>
    <row r="1060" spans="1:38" x14ac:dyDescent="0.25">
      <c r="A1060">
        <v>263250</v>
      </c>
      <c r="B1060">
        <v>0.53359599999999996</v>
      </c>
      <c r="C1060" t="s">
        <v>3924</v>
      </c>
      <c r="D1060" t="s">
        <v>4723</v>
      </c>
      <c r="E1060" t="s">
        <v>4756</v>
      </c>
      <c r="F1060" t="s">
        <v>2297</v>
      </c>
      <c r="G1060" t="s">
        <v>2256</v>
      </c>
      <c r="H1060" t="s">
        <v>3925</v>
      </c>
      <c r="I1060" t="s">
        <v>4760</v>
      </c>
      <c r="J1060">
        <v>1718</v>
      </c>
      <c r="K1060" s="34" t="s">
        <v>9795</v>
      </c>
      <c r="M1060" s="29" t="str">
        <f t="shared" si="80"/>
        <v>YES</v>
      </c>
      <c r="N1060" s="9" t="str">
        <f t="shared" si="81"/>
        <v>NO</v>
      </c>
      <c r="O1060" s="9">
        <f t="shared" si="82"/>
        <v>1.0010313848121135</v>
      </c>
      <c r="P1060" s="9" t="str">
        <f t="shared" si="84"/>
        <v>YES</v>
      </c>
      <c r="Q1060" s="9" t="s">
        <v>4658</v>
      </c>
      <c r="R1060" s="30" t="s">
        <v>4658</v>
      </c>
      <c r="T1060" t="s">
        <v>6619</v>
      </c>
      <c r="U1060">
        <v>922</v>
      </c>
      <c r="V1060" t="s">
        <v>7121</v>
      </c>
      <c r="W1060">
        <v>1</v>
      </c>
      <c r="X1060">
        <v>20</v>
      </c>
      <c r="Y1060">
        <v>5</v>
      </c>
      <c r="Z1060">
        <v>1</v>
      </c>
      <c r="AA1060">
        <v>14860475.8573</v>
      </c>
      <c r="AB1060">
        <v>16352.2393347</v>
      </c>
      <c r="AC1060">
        <v>693781.72185099998</v>
      </c>
      <c r="AD1060">
        <v>847865.07765899994</v>
      </c>
      <c r="AE1060" t="s">
        <v>6620</v>
      </c>
      <c r="AF1060" t="s">
        <v>3924</v>
      </c>
      <c r="AG1060" t="s">
        <v>4723</v>
      </c>
      <c r="AH1060" t="str">
        <f t="shared" si="83"/>
        <v>04013922</v>
      </c>
      <c r="AJ1060" t="s">
        <v>4723</v>
      </c>
      <c r="AK1060" t="s">
        <v>9795</v>
      </c>
      <c r="AL1060" t="s">
        <v>6620</v>
      </c>
    </row>
    <row r="1061" spans="1:38" x14ac:dyDescent="0.25">
      <c r="A1061">
        <v>216040</v>
      </c>
      <c r="B1061">
        <v>1.115996</v>
      </c>
      <c r="C1061" t="s">
        <v>3850</v>
      </c>
      <c r="D1061" t="s">
        <v>4723</v>
      </c>
      <c r="E1061" t="s">
        <v>4756</v>
      </c>
      <c r="F1061" t="s">
        <v>2297</v>
      </c>
      <c r="G1061" t="s">
        <v>2256</v>
      </c>
      <c r="H1061" t="s">
        <v>3851</v>
      </c>
      <c r="I1061" t="s">
        <v>4760</v>
      </c>
      <c r="J1061">
        <v>2933</v>
      </c>
      <c r="K1061" s="34" t="s">
        <v>9796</v>
      </c>
      <c r="M1061" s="29" t="str">
        <f t="shared" si="80"/>
        <v>YES</v>
      </c>
      <c r="N1061" s="9" t="str">
        <f t="shared" si="81"/>
        <v>NO</v>
      </c>
      <c r="O1061" s="9">
        <f t="shared" si="82"/>
        <v>0.97763308069985777</v>
      </c>
      <c r="P1061" s="9" t="str">
        <f t="shared" si="84"/>
        <v>YES</v>
      </c>
      <c r="Q1061" s="9" t="s">
        <v>4658</v>
      </c>
      <c r="R1061" s="30" t="s">
        <v>4658</v>
      </c>
      <c r="T1061" t="s">
        <v>6621</v>
      </c>
      <c r="U1061">
        <v>923</v>
      </c>
      <c r="V1061" t="s">
        <v>7037</v>
      </c>
      <c r="W1061">
        <v>1</v>
      </c>
      <c r="X1061">
        <v>20</v>
      </c>
      <c r="Y1061">
        <v>5</v>
      </c>
      <c r="Z1061">
        <v>1</v>
      </c>
      <c r="AA1061">
        <v>31823987.4454</v>
      </c>
      <c r="AB1061">
        <v>29333.062775300001</v>
      </c>
      <c r="AC1061">
        <v>701306.40158299997</v>
      </c>
      <c r="AD1061">
        <v>847755.95234700001</v>
      </c>
      <c r="AE1061" t="s">
        <v>6622</v>
      </c>
      <c r="AF1061" t="s">
        <v>3850</v>
      </c>
      <c r="AG1061" t="s">
        <v>4723</v>
      </c>
      <c r="AH1061" t="str">
        <f t="shared" si="83"/>
        <v>04013923</v>
      </c>
      <c r="AJ1061" t="s">
        <v>4723</v>
      </c>
      <c r="AK1061" t="s">
        <v>9796</v>
      </c>
      <c r="AL1061" t="s">
        <v>6622</v>
      </c>
    </row>
    <row r="1062" spans="1:38" x14ac:dyDescent="0.25">
      <c r="A1062">
        <v>258349</v>
      </c>
      <c r="B1062">
        <v>4.3251869999999997</v>
      </c>
      <c r="C1062" t="s">
        <v>3487</v>
      </c>
      <c r="D1062" t="s">
        <v>4723</v>
      </c>
      <c r="E1062" t="s">
        <v>4756</v>
      </c>
      <c r="F1062" t="s">
        <v>2297</v>
      </c>
      <c r="G1062" t="s">
        <v>4758</v>
      </c>
      <c r="H1062" t="s">
        <v>3488</v>
      </c>
      <c r="I1062" t="s">
        <v>4760</v>
      </c>
      <c r="J1062">
        <v>9506</v>
      </c>
      <c r="K1062" s="34" t="s">
        <v>9797</v>
      </c>
      <c r="M1062" s="29" t="str">
        <f t="shared" si="80"/>
        <v>NO</v>
      </c>
      <c r="N1062" s="9" t="str">
        <f t="shared" si="81"/>
        <v>YES</v>
      </c>
      <c r="O1062" s="9">
        <f t="shared" si="82"/>
        <v>1.0282761099376034</v>
      </c>
      <c r="P1062" s="9" t="str">
        <f t="shared" si="84"/>
        <v>YES</v>
      </c>
      <c r="Q1062" s="9" t="s">
        <v>4658</v>
      </c>
      <c r="R1062" s="30" t="s">
        <v>4658</v>
      </c>
      <c r="T1062" t="s">
        <v>6623</v>
      </c>
      <c r="U1062">
        <v>924</v>
      </c>
      <c r="V1062" t="s">
        <v>3488</v>
      </c>
      <c r="W1062">
        <v>1</v>
      </c>
      <c r="X1062">
        <v>21</v>
      </c>
      <c r="Y1062">
        <v>6</v>
      </c>
      <c r="Z1062">
        <v>1</v>
      </c>
      <c r="AA1062">
        <v>117263536.608</v>
      </c>
      <c r="AB1062">
        <v>46387.699047000002</v>
      </c>
      <c r="AC1062">
        <v>775480.89642300003</v>
      </c>
      <c r="AD1062">
        <v>823892.71938499995</v>
      </c>
      <c r="AE1062" t="s">
        <v>6624</v>
      </c>
      <c r="AF1062" t="s">
        <v>7138</v>
      </c>
      <c r="AG1062" t="s">
        <v>4723</v>
      </c>
      <c r="AH1062" t="str">
        <f t="shared" si="83"/>
        <v>04013924</v>
      </c>
      <c r="AJ1062" t="s">
        <v>4723</v>
      </c>
      <c r="AK1062" t="s">
        <v>9797</v>
      </c>
      <c r="AL1062" t="s">
        <v>6624</v>
      </c>
    </row>
    <row r="1063" spans="1:38" x14ac:dyDescent="0.25">
      <c r="A1063">
        <v>336118</v>
      </c>
      <c r="B1063">
        <v>0.243147</v>
      </c>
      <c r="C1063" t="s">
        <v>7090</v>
      </c>
      <c r="D1063" t="s">
        <v>4723</v>
      </c>
      <c r="E1063" t="s">
        <v>4756</v>
      </c>
      <c r="F1063" t="s">
        <v>1367</v>
      </c>
      <c r="G1063" t="s">
        <v>2256</v>
      </c>
      <c r="H1063" t="s">
        <v>7091</v>
      </c>
      <c r="I1063" t="s">
        <v>4760</v>
      </c>
      <c r="J1063">
        <v>1607</v>
      </c>
      <c r="K1063" s="34" t="s">
        <v>9798</v>
      </c>
      <c r="M1063" s="29" t="str">
        <f t="shared" si="80"/>
        <v>YES</v>
      </c>
      <c r="N1063" s="9" t="str">
        <f t="shared" si="81"/>
        <v>NO</v>
      </c>
      <c r="O1063" s="9">
        <f t="shared" si="82"/>
        <v>0.99236477810763613</v>
      </c>
      <c r="P1063" s="9" t="str">
        <f t="shared" si="84"/>
        <v>YES</v>
      </c>
      <c r="Q1063" s="9" t="s">
        <v>4658</v>
      </c>
      <c r="R1063" s="30" t="s">
        <v>4658</v>
      </c>
      <c r="T1063" t="s">
        <v>6625</v>
      </c>
      <c r="U1063">
        <v>925</v>
      </c>
      <c r="V1063" t="s">
        <v>3847</v>
      </c>
      <c r="W1063">
        <v>1</v>
      </c>
      <c r="X1063">
        <v>17</v>
      </c>
      <c r="Y1063">
        <v>5</v>
      </c>
      <c r="Z1063">
        <v>1</v>
      </c>
      <c r="AA1063">
        <v>6830703.2598700002</v>
      </c>
      <c r="AB1063">
        <v>10445.331005100001</v>
      </c>
      <c r="AC1063">
        <v>697690.01735099999</v>
      </c>
      <c r="AD1063">
        <v>858589.78642100003</v>
      </c>
      <c r="AE1063" t="s">
        <v>6626</v>
      </c>
      <c r="AF1063" t="s">
        <v>7090</v>
      </c>
      <c r="AG1063" t="s">
        <v>4723</v>
      </c>
      <c r="AH1063" t="str">
        <f t="shared" si="83"/>
        <v>04013925</v>
      </c>
      <c r="AJ1063" t="s">
        <v>4723</v>
      </c>
      <c r="AK1063" t="s">
        <v>9798</v>
      </c>
      <c r="AL1063" t="s">
        <v>6626</v>
      </c>
    </row>
    <row r="1064" spans="1:38" x14ac:dyDescent="0.25">
      <c r="A1064">
        <v>263327</v>
      </c>
      <c r="B1064">
        <v>0.25432399999999999</v>
      </c>
      <c r="C1064" t="s">
        <v>7108</v>
      </c>
      <c r="D1064" t="s">
        <v>4723</v>
      </c>
      <c r="E1064" t="s">
        <v>4756</v>
      </c>
      <c r="F1064" t="s">
        <v>1367</v>
      </c>
      <c r="G1064" t="s">
        <v>2256</v>
      </c>
      <c r="H1064" t="s">
        <v>7109</v>
      </c>
      <c r="I1064" t="s">
        <v>4760</v>
      </c>
      <c r="J1064">
        <v>1589</v>
      </c>
      <c r="K1064" s="34" t="s">
        <v>9799</v>
      </c>
      <c r="M1064" s="29" t="str">
        <f t="shared" si="80"/>
        <v>YES</v>
      </c>
      <c r="N1064" s="9" t="str">
        <f t="shared" si="81"/>
        <v>NO</v>
      </c>
      <c r="O1064" s="9">
        <f t="shared" si="82"/>
        <v>1.0009291687251574</v>
      </c>
      <c r="P1064" s="9" t="str">
        <f t="shared" si="84"/>
        <v>YES</v>
      </c>
      <c r="Q1064" s="9" t="s">
        <v>4658</v>
      </c>
      <c r="R1064" s="30" t="s">
        <v>4658</v>
      </c>
      <c r="T1064" t="s">
        <v>6627</v>
      </c>
      <c r="U1064">
        <v>926</v>
      </c>
      <c r="V1064" t="s">
        <v>7107</v>
      </c>
      <c r="W1064">
        <v>1</v>
      </c>
      <c r="X1064">
        <v>17</v>
      </c>
      <c r="Y1064">
        <v>5</v>
      </c>
      <c r="Z1064">
        <v>1</v>
      </c>
      <c r="AA1064">
        <v>7083564.37512</v>
      </c>
      <c r="AB1064">
        <v>11337.0309837</v>
      </c>
      <c r="AC1064">
        <v>700473.64362300001</v>
      </c>
      <c r="AD1064">
        <v>863996.60128499998</v>
      </c>
      <c r="AE1064" t="s">
        <v>6628</v>
      </c>
      <c r="AF1064" t="s">
        <v>7108</v>
      </c>
      <c r="AG1064" t="s">
        <v>4723</v>
      </c>
      <c r="AH1064" t="str">
        <f t="shared" si="83"/>
        <v>04013926</v>
      </c>
      <c r="AJ1064" t="s">
        <v>4723</v>
      </c>
      <c r="AK1064" t="s">
        <v>9799</v>
      </c>
      <c r="AL1064" t="s">
        <v>6628</v>
      </c>
    </row>
    <row r="1065" spans="1:38" x14ac:dyDescent="0.25">
      <c r="A1065">
        <v>263494</v>
      </c>
      <c r="B1065">
        <v>0.28251799999999999</v>
      </c>
      <c r="C1065" t="s">
        <v>7120</v>
      </c>
      <c r="D1065" t="s">
        <v>4723</v>
      </c>
      <c r="E1065" t="s">
        <v>4756</v>
      </c>
      <c r="F1065" t="s">
        <v>1367</v>
      </c>
      <c r="G1065" t="s">
        <v>2256</v>
      </c>
      <c r="H1065" t="s">
        <v>7121</v>
      </c>
      <c r="I1065" t="s">
        <v>4760</v>
      </c>
      <c r="J1065">
        <v>1350</v>
      </c>
      <c r="K1065" s="34" t="s">
        <v>9800</v>
      </c>
      <c r="M1065" s="29" t="str">
        <f t="shared" si="80"/>
        <v>YES</v>
      </c>
      <c r="N1065" s="9" t="str">
        <f t="shared" si="81"/>
        <v>NO</v>
      </c>
      <c r="O1065" s="9">
        <f t="shared" si="82"/>
        <v>1.00060124232658</v>
      </c>
      <c r="P1065" s="9" t="str">
        <f t="shared" si="84"/>
        <v>YES</v>
      </c>
      <c r="Q1065" s="9" t="s">
        <v>4658</v>
      </c>
      <c r="R1065" s="30" t="s">
        <v>4658</v>
      </c>
      <c r="T1065" t="s">
        <v>6629</v>
      </c>
      <c r="U1065">
        <v>927</v>
      </c>
      <c r="V1065" t="s">
        <v>2700</v>
      </c>
      <c r="W1065">
        <v>1</v>
      </c>
      <c r="X1065">
        <v>17</v>
      </c>
      <c r="Y1065">
        <v>5</v>
      </c>
      <c r="Z1065">
        <v>1</v>
      </c>
      <c r="AA1065">
        <v>7871417.1820200002</v>
      </c>
      <c r="AB1065">
        <v>11708.877333599999</v>
      </c>
      <c r="AC1065">
        <v>698551.17044300004</v>
      </c>
      <c r="AD1065">
        <v>871907.05282400001</v>
      </c>
      <c r="AE1065" t="s">
        <v>6630</v>
      </c>
      <c r="AF1065" t="s">
        <v>7120</v>
      </c>
      <c r="AG1065" t="s">
        <v>4723</v>
      </c>
      <c r="AH1065" t="str">
        <f t="shared" si="83"/>
        <v>04013927</v>
      </c>
      <c r="AJ1065" t="s">
        <v>4723</v>
      </c>
      <c r="AK1065" t="s">
        <v>9800</v>
      </c>
      <c r="AL1065" t="s">
        <v>6630</v>
      </c>
    </row>
    <row r="1066" spans="1:38" x14ac:dyDescent="0.25">
      <c r="A1066">
        <v>263609</v>
      </c>
      <c r="B1066">
        <v>0.24871399999999999</v>
      </c>
      <c r="C1066" t="s">
        <v>7036</v>
      </c>
      <c r="D1066" t="s">
        <v>4723</v>
      </c>
      <c r="E1066" t="s">
        <v>4756</v>
      </c>
      <c r="F1066" t="s">
        <v>1367</v>
      </c>
      <c r="G1066" t="s">
        <v>2256</v>
      </c>
      <c r="H1066" t="s">
        <v>7037</v>
      </c>
      <c r="I1066" t="s">
        <v>4760</v>
      </c>
      <c r="J1066">
        <v>2193</v>
      </c>
      <c r="K1066" s="34" t="s">
        <v>9801</v>
      </c>
      <c r="M1066" s="29" t="str">
        <f t="shared" si="80"/>
        <v>YES</v>
      </c>
      <c r="N1066" s="9" t="str">
        <f t="shared" si="81"/>
        <v>NO</v>
      </c>
      <c r="O1066" s="9">
        <f t="shared" si="82"/>
        <v>1.0018298957917096</v>
      </c>
      <c r="P1066" s="9" t="str">
        <f t="shared" si="84"/>
        <v>YES</v>
      </c>
      <c r="Q1066" s="9" t="s">
        <v>4658</v>
      </c>
      <c r="R1066" s="30" t="s">
        <v>4658</v>
      </c>
      <c r="T1066" t="s">
        <v>6631</v>
      </c>
      <c r="U1066">
        <v>928</v>
      </c>
      <c r="V1066" t="s">
        <v>7039</v>
      </c>
      <c r="W1066">
        <v>1</v>
      </c>
      <c r="X1066">
        <v>17</v>
      </c>
      <c r="Y1066">
        <v>5</v>
      </c>
      <c r="Z1066">
        <v>1</v>
      </c>
      <c r="AA1066">
        <v>6921083.5159999998</v>
      </c>
      <c r="AB1066">
        <v>10515.6363241</v>
      </c>
      <c r="AC1066">
        <v>706234.64120800002</v>
      </c>
      <c r="AD1066">
        <v>879771.86794899998</v>
      </c>
      <c r="AE1066" t="s">
        <v>6632</v>
      </c>
      <c r="AF1066" t="s">
        <v>7036</v>
      </c>
      <c r="AG1066" t="s">
        <v>4723</v>
      </c>
      <c r="AH1066" t="str">
        <f t="shared" si="83"/>
        <v>04013928</v>
      </c>
      <c r="AJ1066" t="s">
        <v>4723</v>
      </c>
      <c r="AK1066" t="s">
        <v>9801</v>
      </c>
      <c r="AL1066" t="s">
        <v>6632</v>
      </c>
    </row>
    <row r="1067" spans="1:38" x14ac:dyDescent="0.25">
      <c r="A1067">
        <v>269224</v>
      </c>
      <c r="B1067">
        <v>2.0008810000000001</v>
      </c>
      <c r="C1067" t="s">
        <v>2878</v>
      </c>
      <c r="D1067" t="s">
        <v>4723</v>
      </c>
      <c r="E1067" t="s">
        <v>4756</v>
      </c>
      <c r="F1067" t="s">
        <v>6297</v>
      </c>
      <c r="G1067" t="s">
        <v>4758</v>
      </c>
      <c r="H1067" t="s">
        <v>2879</v>
      </c>
      <c r="I1067" t="s">
        <v>4760</v>
      </c>
      <c r="J1067">
        <v>2638</v>
      </c>
      <c r="K1067" s="34" t="s">
        <v>9802</v>
      </c>
      <c r="M1067" s="29" t="str">
        <f t="shared" si="80"/>
        <v>YES</v>
      </c>
      <c r="N1067" s="9" t="str">
        <f t="shared" si="81"/>
        <v>YES</v>
      </c>
      <c r="O1067" s="9">
        <f t="shared" si="82"/>
        <v>0.98901772425155121</v>
      </c>
      <c r="P1067" s="9" t="str">
        <f t="shared" si="84"/>
        <v>YES</v>
      </c>
      <c r="Q1067" s="9" t="s">
        <v>4658</v>
      </c>
      <c r="R1067" s="30" t="s">
        <v>4658</v>
      </c>
      <c r="T1067" t="s">
        <v>6633</v>
      </c>
      <c r="U1067">
        <v>929</v>
      </c>
      <c r="V1067" t="s">
        <v>2879</v>
      </c>
      <c r="W1067">
        <v>2</v>
      </c>
      <c r="X1067">
        <v>7</v>
      </c>
      <c r="Y1067">
        <v>5</v>
      </c>
      <c r="Z1067">
        <v>2</v>
      </c>
      <c r="AA1067">
        <v>56400769.675399996</v>
      </c>
      <c r="AB1067">
        <v>43332.2388612</v>
      </c>
      <c r="AC1067">
        <v>692321.57541499997</v>
      </c>
      <c r="AD1067">
        <v>1015358.16026</v>
      </c>
      <c r="AE1067" t="s">
        <v>6634</v>
      </c>
      <c r="AF1067" t="s">
        <v>2878</v>
      </c>
      <c r="AG1067" t="s">
        <v>4723</v>
      </c>
      <c r="AH1067" t="str">
        <f t="shared" si="83"/>
        <v>04013929</v>
      </c>
      <c r="AJ1067" t="s">
        <v>4723</v>
      </c>
      <c r="AK1067" t="s">
        <v>9802</v>
      </c>
      <c r="AL1067" t="s">
        <v>6634</v>
      </c>
    </row>
    <row r="1068" spans="1:38" x14ac:dyDescent="0.25">
      <c r="A1068">
        <v>1239796</v>
      </c>
      <c r="B1068">
        <v>0.45144200000000001</v>
      </c>
      <c r="C1068" t="s">
        <v>3912</v>
      </c>
      <c r="D1068" t="s">
        <v>4723</v>
      </c>
      <c r="E1068" t="s">
        <v>4756</v>
      </c>
      <c r="F1068" t="s">
        <v>1367</v>
      </c>
      <c r="G1068" t="s">
        <v>4758</v>
      </c>
      <c r="H1068" t="s">
        <v>3913</v>
      </c>
      <c r="I1068" t="s">
        <v>4760</v>
      </c>
      <c r="J1068">
        <v>1782</v>
      </c>
      <c r="K1068" s="34" t="s">
        <v>9803</v>
      </c>
      <c r="M1068" s="29" t="str">
        <f t="shared" si="80"/>
        <v>YES</v>
      </c>
      <c r="N1068" s="9" t="str">
        <f t="shared" si="81"/>
        <v>YES</v>
      </c>
      <c r="O1068" s="9">
        <f t="shared" si="82"/>
        <v>1.0661649552229802</v>
      </c>
      <c r="P1068" s="9" t="str">
        <f t="shared" si="84"/>
        <v>NO</v>
      </c>
      <c r="Q1068" s="9" t="s">
        <v>4658</v>
      </c>
      <c r="R1068" s="30" t="s">
        <v>4658</v>
      </c>
      <c r="T1068" t="s">
        <v>7616</v>
      </c>
      <c r="U1068">
        <v>93</v>
      </c>
      <c r="V1068" t="s">
        <v>3913</v>
      </c>
      <c r="W1068">
        <v>1</v>
      </c>
      <c r="X1068">
        <v>20</v>
      </c>
      <c r="Y1068">
        <v>5</v>
      </c>
      <c r="Z1068">
        <v>1</v>
      </c>
      <c r="AA1068">
        <v>11804440.383400001</v>
      </c>
      <c r="AB1068">
        <v>18845.974524699999</v>
      </c>
      <c r="AC1068">
        <v>682276.04910499998</v>
      </c>
      <c r="AD1068">
        <v>856866.23960800003</v>
      </c>
      <c r="AE1068" t="s">
        <v>7617</v>
      </c>
      <c r="AF1068" t="s">
        <v>3912</v>
      </c>
      <c r="AG1068" t="s">
        <v>4723</v>
      </c>
      <c r="AH1068" t="str">
        <f t="shared" si="83"/>
        <v>0401393</v>
      </c>
      <c r="AJ1068" t="s">
        <v>4723</v>
      </c>
      <c r="AK1068" t="s">
        <v>9803</v>
      </c>
      <c r="AL1068" t="s">
        <v>7617</v>
      </c>
    </row>
    <row r="1069" spans="1:38" x14ac:dyDescent="0.25">
      <c r="A1069">
        <v>215915</v>
      </c>
      <c r="B1069">
        <v>0.25398700000000002</v>
      </c>
      <c r="C1069" t="s">
        <v>2247</v>
      </c>
      <c r="D1069" t="s">
        <v>4723</v>
      </c>
      <c r="E1069" t="s">
        <v>4756</v>
      </c>
      <c r="F1069" t="s">
        <v>1367</v>
      </c>
      <c r="G1069" t="s">
        <v>1463</v>
      </c>
      <c r="H1069" t="s">
        <v>2248</v>
      </c>
      <c r="I1069" t="s">
        <v>4760</v>
      </c>
      <c r="J1069">
        <v>1249</v>
      </c>
      <c r="K1069" s="34" t="s">
        <v>9804</v>
      </c>
      <c r="M1069" s="29" t="str">
        <f t="shared" si="80"/>
        <v>YES</v>
      </c>
      <c r="N1069" s="9" t="str">
        <f t="shared" si="81"/>
        <v>YES</v>
      </c>
      <c r="O1069" s="9">
        <f t="shared" si="82"/>
        <v>1.0123019654384444</v>
      </c>
      <c r="P1069" s="9" t="str">
        <f t="shared" si="84"/>
        <v>YES</v>
      </c>
      <c r="Q1069" s="9" t="s">
        <v>4658</v>
      </c>
      <c r="R1069" s="30" t="s">
        <v>4658</v>
      </c>
      <c r="T1069" t="s">
        <v>6635</v>
      </c>
      <c r="U1069">
        <v>930</v>
      </c>
      <c r="V1069" t="s">
        <v>2248</v>
      </c>
      <c r="W1069">
        <v>3</v>
      </c>
      <c r="X1069">
        <v>15</v>
      </c>
      <c r="Y1069">
        <v>5</v>
      </c>
      <c r="Z1069">
        <v>3</v>
      </c>
      <c r="AA1069">
        <v>6994702.5912699997</v>
      </c>
      <c r="AB1069">
        <v>13151.7043638</v>
      </c>
      <c r="AC1069">
        <v>680575.05676800001</v>
      </c>
      <c r="AD1069">
        <v>899657.64568299998</v>
      </c>
      <c r="AE1069" t="s">
        <v>6636</v>
      </c>
      <c r="AF1069" t="s">
        <v>2247</v>
      </c>
      <c r="AG1069" t="s">
        <v>4723</v>
      </c>
      <c r="AH1069" t="str">
        <f t="shared" si="83"/>
        <v>04013930</v>
      </c>
      <c r="AJ1069" t="s">
        <v>4723</v>
      </c>
      <c r="AK1069" t="s">
        <v>9804</v>
      </c>
      <c r="AL1069" t="s">
        <v>6636</v>
      </c>
    </row>
    <row r="1070" spans="1:38" x14ac:dyDescent="0.25">
      <c r="A1070">
        <v>238411</v>
      </c>
      <c r="B1070">
        <v>0.49366399999999999</v>
      </c>
      <c r="C1070" t="s">
        <v>2601</v>
      </c>
      <c r="D1070" t="s">
        <v>4723</v>
      </c>
      <c r="E1070" t="s">
        <v>4756</v>
      </c>
      <c r="F1070" t="s">
        <v>1367</v>
      </c>
      <c r="G1070" t="s">
        <v>1368</v>
      </c>
      <c r="H1070" t="s">
        <v>2602</v>
      </c>
      <c r="I1070" t="s">
        <v>4760</v>
      </c>
      <c r="J1070">
        <v>1904</v>
      </c>
      <c r="K1070" s="34" t="s">
        <v>9805</v>
      </c>
      <c r="M1070" s="29" t="str">
        <f t="shared" si="80"/>
        <v>YES</v>
      </c>
      <c r="N1070" s="9" t="str">
        <f t="shared" si="81"/>
        <v>YES</v>
      </c>
      <c r="O1070" s="9">
        <f t="shared" si="82"/>
        <v>1.0015300028793281</v>
      </c>
      <c r="P1070" s="9" t="str">
        <f t="shared" si="84"/>
        <v>YES</v>
      </c>
      <c r="Q1070" s="9" t="s">
        <v>4658</v>
      </c>
      <c r="R1070" s="30" t="s">
        <v>4658</v>
      </c>
      <c r="T1070" t="s">
        <v>6637</v>
      </c>
      <c r="U1070">
        <v>931</v>
      </c>
      <c r="V1070" t="s">
        <v>2602</v>
      </c>
      <c r="W1070">
        <v>2</v>
      </c>
      <c r="X1070">
        <v>8</v>
      </c>
      <c r="Y1070">
        <v>5</v>
      </c>
      <c r="Z1070">
        <v>2</v>
      </c>
      <c r="AA1070">
        <v>13741537.8651</v>
      </c>
      <c r="AB1070">
        <v>15672.174435200001</v>
      </c>
      <c r="AC1070">
        <v>705025.78368500003</v>
      </c>
      <c r="AD1070">
        <v>911541.09200099995</v>
      </c>
      <c r="AE1070" t="s">
        <v>6638</v>
      </c>
      <c r="AF1070" t="s">
        <v>2601</v>
      </c>
      <c r="AG1070" t="s">
        <v>4723</v>
      </c>
      <c r="AH1070" t="str">
        <f t="shared" si="83"/>
        <v>04013931</v>
      </c>
      <c r="AJ1070" t="s">
        <v>4723</v>
      </c>
      <c r="AK1070" t="s">
        <v>9805</v>
      </c>
      <c r="AL1070" t="s">
        <v>6638</v>
      </c>
    </row>
    <row r="1071" spans="1:38" x14ac:dyDescent="0.25">
      <c r="A1071">
        <v>289347</v>
      </c>
      <c r="B1071">
        <v>1.513177</v>
      </c>
      <c r="C1071" t="s">
        <v>2834</v>
      </c>
      <c r="D1071" t="s">
        <v>4723</v>
      </c>
      <c r="E1071" t="s">
        <v>4756</v>
      </c>
      <c r="F1071" t="s">
        <v>6297</v>
      </c>
      <c r="G1071" t="s">
        <v>4758</v>
      </c>
      <c r="H1071" t="s">
        <v>2835</v>
      </c>
      <c r="I1071" t="s">
        <v>4760</v>
      </c>
      <c r="J1071">
        <v>2953</v>
      </c>
      <c r="K1071" s="34" t="s">
        <v>9806</v>
      </c>
      <c r="M1071" s="29" t="str">
        <f t="shared" si="80"/>
        <v>YES</v>
      </c>
      <c r="N1071" s="9" t="str">
        <f t="shared" si="81"/>
        <v>YES</v>
      </c>
      <c r="O1071" s="9">
        <f t="shared" si="82"/>
        <v>1.0117025297520819</v>
      </c>
      <c r="P1071" s="9" t="str">
        <f t="shared" si="84"/>
        <v>YES</v>
      </c>
      <c r="Q1071" s="9" t="s">
        <v>4658</v>
      </c>
      <c r="R1071" s="30" t="s">
        <v>4658</v>
      </c>
      <c r="T1071" t="s">
        <v>6639</v>
      </c>
      <c r="U1071">
        <v>932</v>
      </c>
      <c r="V1071" t="s">
        <v>2835</v>
      </c>
      <c r="W1071">
        <v>4</v>
      </c>
      <c r="X1071">
        <v>4</v>
      </c>
      <c r="Y1071">
        <v>2</v>
      </c>
      <c r="Z1071">
        <v>4</v>
      </c>
      <c r="AA1071">
        <v>41696993.371299997</v>
      </c>
      <c r="AB1071">
        <v>26962.4639675</v>
      </c>
      <c r="AC1071">
        <v>614064.47988600004</v>
      </c>
      <c r="AD1071">
        <v>978575.84031600005</v>
      </c>
      <c r="AE1071" t="s">
        <v>6640</v>
      </c>
      <c r="AF1071" t="s">
        <v>2834</v>
      </c>
      <c r="AG1071" t="s">
        <v>4723</v>
      </c>
      <c r="AH1071" t="str">
        <f t="shared" si="83"/>
        <v>04013932</v>
      </c>
      <c r="AJ1071" t="s">
        <v>4723</v>
      </c>
      <c r="AK1071" t="s">
        <v>9806</v>
      </c>
      <c r="AL1071" t="s">
        <v>6640</v>
      </c>
    </row>
    <row r="1072" spans="1:38" x14ac:dyDescent="0.25">
      <c r="A1072">
        <v>1099516</v>
      </c>
      <c r="B1072">
        <v>0.87991299999999995</v>
      </c>
      <c r="C1072" t="s">
        <v>2142</v>
      </c>
      <c r="D1072" t="s">
        <v>4723</v>
      </c>
      <c r="E1072" t="s">
        <v>4756</v>
      </c>
      <c r="F1072" t="s">
        <v>1367</v>
      </c>
      <c r="G1072" t="s">
        <v>1463</v>
      </c>
      <c r="H1072" t="s">
        <v>2143</v>
      </c>
      <c r="I1072" t="s">
        <v>4760</v>
      </c>
      <c r="J1072">
        <v>1928</v>
      </c>
      <c r="K1072" s="34" t="s">
        <v>9807</v>
      </c>
      <c r="M1072" s="29" t="str">
        <f t="shared" si="80"/>
        <v>YES</v>
      </c>
      <c r="N1072" s="9" t="str">
        <f t="shared" si="81"/>
        <v>YES</v>
      </c>
      <c r="O1072" s="9">
        <f t="shared" si="82"/>
        <v>0.97861632923594555</v>
      </c>
      <c r="P1072" s="9" t="str">
        <f t="shared" si="84"/>
        <v>YES</v>
      </c>
      <c r="Q1072" s="9" t="s">
        <v>4658</v>
      </c>
      <c r="R1072" s="30" t="s">
        <v>4658</v>
      </c>
      <c r="T1072" t="s">
        <v>6641</v>
      </c>
      <c r="U1072">
        <v>933</v>
      </c>
      <c r="V1072" t="s">
        <v>2143</v>
      </c>
      <c r="W1072">
        <v>1</v>
      </c>
      <c r="X1072">
        <v>20</v>
      </c>
      <c r="Y1072">
        <v>5</v>
      </c>
      <c r="Z1072">
        <v>1</v>
      </c>
      <c r="AA1072">
        <v>25066582.1184</v>
      </c>
      <c r="AB1072">
        <v>22344.4004594</v>
      </c>
      <c r="AC1072">
        <v>666944.33499200002</v>
      </c>
      <c r="AD1072">
        <v>843058.49347600003</v>
      </c>
      <c r="AE1072" t="s">
        <v>6642</v>
      </c>
      <c r="AF1072" t="s">
        <v>2142</v>
      </c>
      <c r="AG1072" t="s">
        <v>4723</v>
      </c>
      <c r="AH1072" t="str">
        <f t="shared" si="83"/>
        <v>04013933</v>
      </c>
      <c r="AJ1072" t="s">
        <v>4723</v>
      </c>
      <c r="AK1072" t="s">
        <v>9807</v>
      </c>
      <c r="AL1072" t="s">
        <v>6642</v>
      </c>
    </row>
    <row r="1073" spans="1:38" x14ac:dyDescent="0.25">
      <c r="A1073">
        <v>208025</v>
      </c>
      <c r="B1073">
        <v>0.48363600000000001</v>
      </c>
      <c r="C1073" t="s">
        <v>1908</v>
      </c>
      <c r="D1073" t="s">
        <v>4723</v>
      </c>
      <c r="E1073" t="s">
        <v>4756</v>
      </c>
      <c r="F1073" t="s">
        <v>1367</v>
      </c>
      <c r="G1073" t="s">
        <v>1463</v>
      </c>
      <c r="H1073" t="s">
        <v>1909</v>
      </c>
      <c r="I1073" t="s">
        <v>4760</v>
      </c>
      <c r="J1073">
        <v>1785</v>
      </c>
      <c r="K1073" s="34" t="s">
        <v>9808</v>
      </c>
      <c r="M1073" s="29" t="str">
        <f t="shared" si="80"/>
        <v>YES</v>
      </c>
      <c r="N1073" s="9" t="str">
        <f t="shared" si="81"/>
        <v>YES</v>
      </c>
      <c r="O1073" s="9">
        <f t="shared" si="82"/>
        <v>1.0002521875192409</v>
      </c>
      <c r="P1073" s="9" t="str">
        <f t="shared" si="84"/>
        <v>YES</v>
      </c>
      <c r="Q1073" s="9" t="s">
        <v>4658</v>
      </c>
      <c r="R1073" s="30" t="s">
        <v>4658</v>
      </c>
      <c r="T1073" t="s">
        <v>6643</v>
      </c>
      <c r="U1073">
        <v>934</v>
      </c>
      <c r="V1073" t="s">
        <v>1909</v>
      </c>
      <c r="W1073">
        <v>4</v>
      </c>
      <c r="X1073">
        <v>10</v>
      </c>
      <c r="Y1073">
        <v>2</v>
      </c>
      <c r="Z1073">
        <v>4</v>
      </c>
      <c r="AA1073">
        <v>13479598.4759</v>
      </c>
      <c r="AB1073">
        <v>15539.2365157</v>
      </c>
      <c r="AC1073">
        <v>627292.83390099998</v>
      </c>
      <c r="AD1073">
        <v>957633.85242300003</v>
      </c>
      <c r="AE1073" t="s">
        <v>6644</v>
      </c>
      <c r="AF1073" t="s">
        <v>1908</v>
      </c>
      <c r="AG1073" t="s">
        <v>4723</v>
      </c>
      <c r="AH1073" t="str">
        <f t="shared" si="83"/>
        <v>04013934</v>
      </c>
      <c r="AJ1073" t="s">
        <v>4723</v>
      </c>
      <c r="AK1073" t="s">
        <v>9808</v>
      </c>
      <c r="AL1073" t="s">
        <v>6644</v>
      </c>
    </row>
    <row r="1074" spans="1:38" x14ac:dyDescent="0.25">
      <c r="A1074">
        <v>1190282</v>
      </c>
      <c r="B1074">
        <v>5.9848730000000003</v>
      </c>
      <c r="C1074" t="s">
        <v>3538</v>
      </c>
      <c r="D1074" t="s">
        <v>4723</v>
      </c>
      <c r="E1074" t="s">
        <v>4756</v>
      </c>
      <c r="F1074" t="s">
        <v>1367</v>
      </c>
      <c r="G1074" t="s">
        <v>4758</v>
      </c>
      <c r="H1074" t="s">
        <v>3539</v>
      </c>
      <c r="I1074" t="s">
        <v>4760</v>
      </c>
      <c r="J1074">
        <v>8332</v>
      </c>
      <c r="K1074" s="34" t="s">
        <v>9809</v>
      </c>
      <c r="M1074" s="29" t="str">
        <f t="shared" si="80"/>
        <v>YES</v>
      </c>
      <c r="N1074" s="9" t="str">
        <f t="shared" si="81"/>
        <v>YES</v>
      </c>
      <c r="O1074" s="9">
        <f t="shared" si="82"/>
        <v>1.0095884601044856</v>
      </c>
      <c r="P1074" s="9" t="str">
        <f t="shared" si="84"/>
        <v>YES</v>
      </c>
      <c r="Q1074" s="9" t="s">
        <v>4658</v>
      </c>
      <c r="R1074" s="30" t="s">
        <v>4658</v>
      </c>
      <c r="T1074" t="s">
        <v>6645</v>
      </c>
      <c r="U1074">
        <v>935</v>
      </c>
      <c r="V1074" t="s">
        <v>3539</v>
      </c>
      <c r="W1074">
        <v>5</v>
      </c>
      <c r="X1074">
        <v>13</v>
      </c>
      <c r="Y1074">
        <v>7</v>
      </c>
      <c r="Z1074">
        <v>5</v>
      </c>
      <c r="AA1074">
        <v>165264055.639</v>
      </c>
      <c r="AB1074">
        <v>62901.702349200001</v>
      </c>
      <c r="AC1074">
        <v>596664.91119400004</v>
      </c>
      <c r="AD1074">
        <v>887292.84813399997</v>
      </c>
      <c r="AE1074" t="s">
        <v>6646</v>
      </c>
      <c r="AF1074" t="s">
        <v>3538</v>
      </c>
      <c r="AG1074" t="s">
        <v>4723</v>
      </c>
      <c r="AH1074" t="str">
        <f t="shared" si="83"/>
        <v>04013935</v>
      </c>
      <c r="AJ1074" t="s">
        <v>4723</v>
      </c>
      <c r="AK1074" t="s">
        <v>9809</v>
      </c>
      <c r="AL1074" t="s">
        <v>6646</v>
      </c>
    </row>
    <row r="1075" spans="1:38" x14ac:dyDescent="0.25">
      <c r="A1075">
        <v>106037</v>
      </c>
      <c r="B1075">
        <v>1.9557869999999999</v>
      </c>
      <c r="C1075" t="s">
        <v>3540</v>
      </c>
      <c r="D1075" t="s">
        <v>4723</v>
      </c>
      <c r="E1075" t="s">
        <v>4756</v>
      </c>
      <c r="F1075" t="s">
        <v>1367</v>
      </c>
      <c r="G1075" t="s">
        <v>4758</v>
      </c>
      <c r="H1075" t="s">
        <v>3541</v>
      </c>
      <c r="I1075" t="s">
        <v>4760</v>
      </c>
      <c r="J1075">
        <v>3340</v>
      </c>
      <c r="K1075" s="34" t="s">
        <v>9810</v>
      </c>
      <c r="M1075" s="29" t="str">
        <f t="shared" si="80"/>
        <v>YES</v>
      </c>
      <c r="N1075" s="9" t="str">
        <f t="shared" si="81"/>
        <v>YES</v>
      </c>
      <c r="O1075" s="9">
        <f t="shared" si="82"/>
        <v>0.99790017924411478</v>
      </c>
      <c r="P1075" s="9" t="str">
        <f t="shared" si="84"/>
        <v>YES</v>
      </c>
      <c r="Q1075" s="9" t="s">
        <v>4658</v>
      </c>
      <c r="R1075" s="30" t="s">
        <v>4658</v>
      </c>
      <c r="T1075" t="s">
        <v>6647</v>
      </c>
      <c r="U1075">
        <v>936</v>
      </c>
      <c r="V1075" t="s">
        <v>3541</v>
      </c>
      <c r="W1075">
        <v>5</v>
      </c>
      <c r="X1075">
        <v>13</v>
      </c>
      <c r="Y1075">
        <v>7</v>
      </c>
      <c r="Z1075">
        <v>5</v>
      </c>
      <c r="AA1075">
        <v>54638944.290100001</v>
      </c>
      <c r="AB1075">
        <v>31477.622777500001</v>
      </c>
      <c r="AC1075">
        <v>596591.99789999996</v>
      </c>
      <c r="AD1075">
        <v>894291.69715799997</v>
      </c>
      <c r="AE1075" t="s">
        <v>6648</v>
      </c>
      <c r="AF1075" t="s">
        <v>3540</v>
      </c>
      <c r="AG1075" t="s">
        <v>4723</v>
      </c>
      <c r="AH1075" t="str">
        <f t="shared" si="83"/>
        <v>04013936</v>
      </c>
      <c r="AJ1075" t="s">
        <v>4723</v>
      </c>
      <c r="AK1075" t="s">
        <v>9810</v>
      </c>
      <c r="AL1075" t="s">
        <v>6648</v>
      </c>
    </row>
    <row r="1076" spans="1:38" x14ac:dyDescent="0.25">
      <c r="A1076">
        <v>106059</v>
      </c>
      <c r="B1076">
        <v>213.63635099999999</v>
      </c>
      <c r="C1076" t="s">
        <v>1441</v>
      </c>
      <c r="D1076" t="s">
        <v>4723</v>
      </c>
      <c r="E1076" t="s">
        <v>4756</v>
      </c>
      <c r="F1076" t="s">
        <v>1437</v>
      </c>
      <c r="G1076" t="s">
        <v>4758</v>
      </c>
      <c r="H1076" t="s">
        <v>1442</v>
      </c>
      <c r="I1076" t="s">
        <v>4760</v>
      </c>
      <c r="J1076">
        <v>3157</v>
      </c>
      <c r="K1076" s="34" t="s">
        <v>9811</v>
      </c>
      <c r="M1076" s="29" t="str">
        <f t="shared" si="80"/>
        <v>YES</v>
      </c>
      <c r="N1076" s="9" t="str">
        <f t="shared" si="81"/>
        <v>YES</v>
      </c>
      <c r="O1076" s="9">
        <f t="shared" si="82"/>
        <v>0.9958330049933386</v>
      </c>
      <c r="P1076" s="9" t="str">
        <f t="shared" si="84"/>
        <v>YES</v>
      </c>
      <c r="Q1076" s="9" t="s">
        <v>4658</v>
      </c>
      <c r="R1076" s="30" t="s">
        <v>4658</v>
      </c>
      <c r="T1076" t="s">
        <v>6649</v>
      </c>
      <c r="U1076">
        <v>937</v>
      </c>
      <c r="V1076" t="s">
        <v>1442</v>
      </c>
      <c r="W1076">
        <v>4</v>
      </c>
      <c r="X1076">
        <v>25</v>
      </c>
      <c r="Y1076">
        <v>7</v>
      </c>
      <c r="Z1076">
        <v>4</v>
      </c>
      <c r="AA1076">
        <v>5980761450.8199997</v>
      </c>
      <c r="AB1076">
        <v>333180.85139800003</v>
      </c>
      <c r="AC1076">
        <v>383852.11931899999</v>
      </c>
      <c r="AD1076">
        <v>873116.39954699995</v>
      </c>
      <c r="AE1076" t="s">
        <v>6650</v>
      </c>
      <c r="AF1076" t="s">
        <v>1441</v>
      </c>
      <c r="AG1076" t="s">
        <v>4723</v>
      </c>
      <c r="AH1076" t="str">
        <f t="shared" si="83"/>
        <v>04013937</v>
      </c>
      <c r="AJ1076" t="s">
        <v>4723</v>
      </c>
      <c r="AK1076" t="s">
        <v>9811</v>
      </c>
      <c r="AL1076" t="s">
        <v>6650</v>
      </c>
    </row>
    <row r="1077" spans="1:38" x14ac:dyDescent="0.25">
      <c r="A1077">
        <v>83278</v>
      </c>
      <c r="B1077">
        <v>0.45876899999999998</v>
      </c>
      <c r="C1077" t="s">
        <v>1926</v>
      </c>
      <c r="D1077" t="s">
        <v>4723</v>
      </c>
      <c r="E1077" t="s">
        <v>4756</v>
      </c>
      <c r="F1077" t="s">
        <v>6297</v>
      </c>
      <c r="G1077" t="s">
        <v>1463</v>
      </c>
      <c r="H1077" t="s">
        <v>1927</v>
      </c>
      <c r="I1077" t="s">
        <v>4760</v>
      </c>
      <c r="J1077">
        <v>2919</v>
      </c>
      <c r="K1077" s="34" t="s">
        <v>9812</v>
      </c>
      <c r="M1077" s="29" t="str">
        <f t="shared" si="80"/>
        <v>YES</v>
      </c>
      <c r="N1077" s="9" t="str">
        <f t="shared" si="81"/>
        <v>YES</v>
      </c>
      <c r="O1077" s="9">
        <f t="shared" si="82"/>
        <v>1.0180082874187477</v>
      </c>
      <c r="P1077" s="9" t="str">
        <f t="shared" si="84"/>
        <v>YES</v>
      </c>
      <c r="Q1077" s="9" t="s">
        <v>4658</v>
      </c>
      <c r="R1077" s="30" t="s">
        <v>4658</v>
      </c>
      <c r="T1077" t="s">
        <v>6651</v>
      </c>
      <c r="U1077">
        <v>938</v>
      </c>
      <c r="V1077" t="s">
        <v>1927</v>
      </c>
      <c r="W1077">
        <v>4</v>
      </c>
      <c r="X1077">
        <v>6</v>
      </c>
      <c r="Y1077">
        <v>2</v>
      </c>
      <c r="Z1077">
        <v>4</v>
      </c>
      <c r="AA1077">
        <v>12563498.595899999</v>
      </c>
      <c r="AB1077">
        <v>15538.304003200001</v>
      </c>
      <c r="AC1077">
        <v>625762.55841599999</v>
      </c>
      <c r="AD1077">
        <v>969973.37443700002</v>
      </c>
      <c r="AE1077" t="s">
        <v>6652</v>
      </c>
      <c r="AF1077" t="s">
        <v>1926</v>
      </c>
      <c r="AG1077" t="s">
        <v>4723</v>
      </c>
      <c r="AH1077" t="str">
        <f t="shared" si="83"/>
        <v>04013938</v>
      </c>
      <c r="AJ1077" t="s">
        <v>4723</v>
      </c>
      <c r="AK1077" t="s">
        <v>9812</v>
      </c>
      <c r="AL1077" t="s">
        <v>6652</v>
      </c>
    </row>
    <row r="1078" spans="1:38" x14ac:dyDescent="0.25">
      <c r="A1078">
        <v>1190457</v>
      </c>
      <c r="B1078">
        <v>353.91640899999999</v>
      </c>
      <c r="C1078" t="s">
        <v>3430</v>
      </c>
      <c r="D1078" t="s">
        <v>4723</v>
      </c>
      <c r="E1078" t="s">
        <v>4756</v>
      </c>
      <c r="F1078" t="s">
        <v>4758</v>
      </c>
      <c r="G1078" t="s">
        <v>4758</v>
      </c>
      <c r="H1078" t="s">
        <v>3431</v>
      </c>
      <c r="I1078" t="s">
        <v>4760</v>
      </c>
      <c r="J1078">
        <v>35</v>
      </c>
      <c r="K1078" s="34" t="s">
        <v>9813</v>
      </c>
      <c r="M1078" s="29" t="str">
        <f t="shared" si="80"/>
        <v>YES</v>
      </c>
      <c r="N1078" s="9" t="str">
        <f t="shared" si="81"/>
        <v>YES</v>
      </c>
      <c r="O1078" s="9">
        <f t="shared" si="82"/>
        <v>1.0002066537158045</v>
      </c>
      <c r="P1078" s="9" t="str">
        <f t="shared" si="84"/>
        <v>YES</v>
      </c>
      <c r="Q1078" s="9" t="s">
        <v>4658</v>
      </c>
      <c r="R1078" s="30" t="s">
        <v>4658</v>
      </c>
      <c r="T1078" t="s">
        <v>6653</v>
      </c>
      <c r="U1078">
        <v>939</v>
      </c>
      <c r="V1078" t="s">
        <v>3431</v>
      </c>
      <c r="W1078">
        <v>2</v>
      </c>
      <c r="X1078">
        <v>23</v>
      </c>
      <c r="Y1078">
        <v>5</v>
      </c>
      <c r="Z1078">
        <v>2</v>
      </c>
      <c r="AA1078">
        <v>9864584663.5900002</v>
      </c>
      <c r="AB1078">
        <v>554203.42313200003</v>
      </c>
      <c r="AC1078">
        <v>875087.87102299999</v>
      </c>
      <c r="AD1078">
        <v>927206.17929899995</v>
      </c>
      <c r="AE1078" t="s">
        <v>6654</v>
      </c>
      <c r="AF1078" t="s">
        <v>3430</v>
      </c>
      <c r="AG1078" t="s">
        <v>4723</v>
      </c>
      <c r="AH1078" t="str">
        <f t="shared" si="83"/>
        <v>04013939</v>
      </c>
      <c r="AJ1078" t="s">
        <v>4723</v>
      </c>
      <c r="AK1078" t="s">
        <v>9813</v>
      </c>
      <c r="AL1078" t="s">
        <v>6654</v>
      </c>
    </row>
    <row r="1079" spans="1:38" x14ac:dyDescent="0.25">
      <c r="A1079">
        <v>369744</v>
      </c>
      <c r="B1079">
        <v>8.7945360000000008</v>
      </c>
      <c r="C1079" t="s">
        <v>2964</v>
      </c>
      <c r="D1079" t="s">
        <v>4723</v>
      </c>
      <c r="E1079" t="s">
        <v>4756</v>
      </c>
      <c r="F1079" t="s">
        <v>4758</v>
      </c>
      <c r="G1079" t="s">
        <v>4758</v>
      </c>
      <c r="H1079" t="s">
        <v>2965</v>
      </c>
      <c r="I1079" t="s">
        <v>4760</v>
      </c>
      <c r="J1079">
        <v>3355</v>
      </c>
      <c r="K1079" s="34" t="s">
        <v>9814</v>
      </c>
      <c r="M1079" s="29" t="str">
        <f t="shared" si="80"/>
        <v>YES</v>
      </c>
      <c r="N1079" s="9" t="str">
        <f t="shared" si="81"/>
        <v>YES</v>
      </c>
      <c r="O1079" s="9">
        <f t="shared" si="82"/>
        <v>0.99684453016875996</v>
      </c>
      <c r="P1079" s="9" t="str">
        <f t="shared" si="84"/>
        <v>YES</v>
      </c>
      <c r="Q1079" s="9" t="s">
        <v>4658</v>
      </c>
      <c r="R1079" s="30" t="s">
        <v>4658</v>
      </c>
      <c r="T1079" t="s">
        <v>7618</v>
      </c>
      <c r="U1079">
        <v>94</v>
      </c>
      <c r="V1079" t="s">
        <v>2965</v>
      </c>
      <c r="W1079">
        <v>2</v>
      </c>
      <c r="X1079">
        <v>7</v>
      </c>
      <c r="Y1079">
        <v>3</v>
      </c>
      <c r="Z1079">
        <v>2</v>
      </c>
      <c r="AA1079">
        <v>245953691.877</v>
      </c>
      <c r="AB1079">
        <v>106666.330411</v>
      </c>
      <c r="AC1079">
        <v>700168.86407400004</v>
      </c>
      <c r="AD1079">
        <v>1027142.6243</v>
      </c>
      <c r="AE1079" t="s">
        <v>7619</v>
      </c>
      <c r="AF1079" t="s">
        <v>2964</v>
      </c>
      <c r="AG1079" t="s">
        <v>4723</v>
      </c>
      <c r="AH1079" t="str">
        <f t="shared" si="83"/>
        <v>0401394</v>
      </c>
      <c r="AJ1079" t="s">
        <v>4723</v>
      </c>
      <c r="AK1079" t="s">
        <v>9814</v>
      </c>
      <c r="AL1079" t="s">
        <v>7619</v>
      </c>
    </row>
    <row r="1080" spans="1:38" x14ac:dyDescent="0.25">
      <c r="A1080">
        <v>1275354</v>
      </c>
      <c r="B1080">
        <v>0.93794999999999995</v>
      </c>
      <c r="C1080" t="s">
        <v>3804</v>
      </c>
      <c r="D1080" t="s">
        <v>4723</v>
      </c>
      <c r="E1080" t="s">
        <v>4756</v>
      </c>
      <c r="F1080" t="s">
        <v>2297</v>
      </c>
      <c r="G1080" t="s">
        <v>2307</v>
      </c>
      <c r="H1080" t="s">
        <v>3805</v>
      </c>
      <c r="I1080" t="s">
        <v>4760</v>
      </c>
      <c r="J1080">
        <v>1531</v>
      </c>
      <c r="K1080" s="34" t="s">
        <v>9815</v>
      </c>
      <c r="M1080" s="29" t="str">
        <f t="shared" si="80"/>
        <v>NO</v>
      </c>
      <c r="N1080" s="9" t="str">
        <f t="shared" si="81"/>
        <v>YES</v>
      </c>
      <c r="O1080" s="9">
        <f t="shared" si="82"/>
        <v>0.97540809531154649</v>
      </c>
      <c r="P1080" s="9" t="str">
        <f t="shared" si="84"/>
        <v>YES</v>
      </c>
      <c r="Q1080" s="9" t="s">
        <v>4658</v>
      </c>
      <c r="R1080" s="30" t="s">
        <v>4658</v>
      </c>
      <c r="T1080" t="s">
        <v>6655</v>
      </c>
      <c r="U1080">
        <v>940</v>
      </c>
      <c r="V1080" t="s">
        <v>3805</v>
      </c>
      <c r="W1080">
        <v>1</v>
      </c>
      <c r="X1080">
        <v>21</v>
      </c>
      <c r="Y1080">
        <v>6</v>
      </c>
      <c r="Z1080">
        <v>1</v>
      </c>
      <c r="AA1080">
        <v>26807800.1461</v>
      </c>
      <c r="AB1080">
        <v>20787.440904700001</v>
      </c>
      <c r="AC1080">
        <v>741532.10175799998</v>
      </c>
      <c r="AD1080">
        <v>804662.10805299995</v>
      </c>
      <c r="AE1080" t="s">
        <v>6656</v>
      </c>
      <c r="AF1080" t="s">
        <v>7139</v>
      </c>
      <c r="AG1080" t="s">
        <v>4723</v>
      </c>
      <c r="AH1080" t="str">
        <f t="shared" si="83"/>
        <v>04013940</v>
      </c>
      <c r="AJ1080" t="s">
        <v>4723</v>
      </c>
      <c r="AK1080" t="s">
        <v>9815</v>
      </c>
      <c r="AL1080" t="s">
        <v>6656</v>
      </c>
    </row>
    <row r="1081" spans="1:38" x14ac:dyDescent="0.25">
      <c r="A1081">
        <v>257907</v>
      </c>
      <c r="B1081">
        <v>0.78459699999999999</v>
      </c>
      <c r="C1081" t="s">
        <v>1950</v>
      </c>
      <c r="D1081" t="s">
        <v>4723</v>
      </c>
      <c r="E1081" t="s">
        <v>4756</v>
      </c>
      <c r="F1081" t="s">
        <v>1367</v>
      </c>
      <c r="G1081" t="s">
        <v>1463</v>
      </c>
      <c r="H1081" t="s">
        <v>1951</v>
      </c>
      <c r="I1081" t="s">
        <v>4760</v>
      </c>
      <c r="J1081">
        <v>5563</v>
      </c>
      <c r="K1081" s="34" t="s">
        <v>9816</v>
      </c>
      <c r="M1081" s="29" t="str">
        <f t="shared" si="80"/>
        <v>YES</v>
      </c>
      <c r="N1081" s="9" t="str">
        <f t="shared" si="81"/>
        <v>YES</v>
      </c>
      <c r="O1081" s="9">
        <f t="shared" si="82"/>
        <v>1.0005462143491433</v>
      </c>
      <c r="P1081" s="9" t="str">
        <f t="shared" si="84"/>
        <v>YES</v>
      </c>
      <c r="Q1081" s="9" t="s">
        <v>4658</v>
      </c>
      <c r="R1081" s="30" t="s">
        <v>4658</v>
      </c>
      <c r="T1081" t="s">
        <v>6657</v>
      </c>
      <c r="U1081">
        <v>941</v>
      </c>
      <c r="V1081" t="s">
        <v>1951</v>
      </c>
      <c r="W1081">
        <v>3</v>
      </c>
      <c r="X1081">
        <v>10</v>
      </c>
      <c r="Y1081">
        <v>3</v>
      </c>
      <c r="Z1081">
        <v>3</v>
      </c>
      <c r="AA1081">
        <v>21861368.0119</v>
      </c>
      <c r="AB1081">
        <v>18335.302484799999</v>
      </c>
      <c r="AC1081">
        <v>641717.50265399995</v>
      </c>
      <c r="AD1081">
        <v>933622.90911699994</v>
      </c>
      <c r="AE1081" t="s">
        <v>6658</v>
      </c>
      <c r="AF1081" t="s">
        <v>1950</v>
      </c>
      <c r="AG1081" t="s">
        <v>4723</v>
      </c>
      <c r="AH1081" t="str">
        <f t="shared" si="83"/>
        <v>04013941</v>
      </c>
      <c r="AJ1081" t="s">
        <v>4723</v>
      </c>
      <c r="AK1081" t="s">
        <v>9816</v>
      </c>
      <c r="AL1081" t="s">
        <v>6658</v>
      </c>
    </row>
    <row r="1082" spans="1:38" x14ac:dyDescent="0.25">
      <c r="A1082">
        <v>1190694</v>
      </c>
      <c r="B1082">
        <v>0.87695500000000004</v>
      </c>
      <c r="C1082" t="s">
        <v>3556</v>
      </c>
      <c r="D1082" t="s">
        <v>4723</v>
      </c>
      <c r="E1082" t="s">
        <v>4756</v>
      </c>
      <c r="F1082" t="s">
        <v>1367</v>
      </c>
      <c r="G1082" t="s">
        <v>1463</v>
      </c>
      <c r="H1082" t="s">
        <v>3557</v>
      </c>
      <c r="I1082" t="s">
        <v>4760</v>
      </c>
      <c r="J1082">
        <v>6234</v>
      </c>
      <c r="K1082" s="34" t="s">
        <v>9817</v>
      </c>
      <c r="M1082" s="29" t="str">
        <f t="shared" si="80"/>
        <v>YES</v>
      </c>
      <c r="N1082" s="9" t="str">
        <f t="shared" si="81"/>
        <v>YES</v>
      </c>
      <c r="O1082" s="9">
        <f t="shared" si="82"/>
        <v>1.0004353208353109</v>
      </c>
      <c r="P1082" s="9" t="str">
        <f t="shared" si="84"/>
        <v>YES</v>
      </c>
      <c r="Q1082" s="9" t="s">
        <v>4658</v>
      </c>
      <c r="R1082" s="30" t="s">
        <v>4658</v>
      </c>
      <c r="T1082" t="s">
        <v>6659</v>
      </c>
      <c r="U1082">
        <v>942</v>
      </c>
      <c r="V1082" t="s">
        <v>3557</v>
      </c>
      <c r="W1082">
        <v>5</v>
      </c>
      <c r="X1082">
        <v>13</v>
      </c>
      <c r="Y1082">
        <v>4</v>
      </c>
      <c r="Z1082">
        <v>5</v>
      </c>
      <c r="AA1082">
        <v>24437464.1347</v>
      </c>
      <c r="AB1082">
        <v>22275.717569799999</v>
      </c>
      <c r="AC1082">
        <v>607641.23155899998</v>
      </c>
      <c r="AD1082">
        <v>905096.746789</v>
      </c>
      <c r="AE1082" t="s">
        <v>6660</v>
      </c>
      <c r="AF1082" t="s">
        <v>3556</v>
      </c>
      <c r="AG1082" t="s">
        <v>4723</v>
      </c>
      <c r="AH1082" t="str">
        <f t="shared" si="83"/>
        <v>04013942</v>
      </c>
      <c r="AJ1082" t="s">
        <v>4723</v>
      </c>
      <c r="AK1082" t="s">
        <v>9817</v>
      </c>
      <c r="AL1082" t="s">
        <v>6660</v>
      </c>
    </row>
    <row r="1083" spans="1:38" x14ac:dyDescent="0.25">
      <c r="A1083">
        <v>106223</v>
      </c>
      <c r="B1083">
        <v>2.2550500000000002</v>
      </c>
      <c r="C1083" t="s">
        <v>6365</v>
      </c>
      <c r="D1083" t="s">
        <v>4723</v>
      </c>
      <c r="E1083" t="s">
        <v>4756</v>
      </c>
      <c r="F1083" t="s">
        <v>1367</v>
      </c>
      <c r="G1083" t="s">
        <v>1463</v>
      </c>
      <c r="H1083" t="s">
        <v>6366</v>
      </c>
      <c r="I1083" t="s">
        <v>4760</v>
      </c>
      <c r="J1083">
        <v>4748</v>
      </c>
      <c r="K1083" s="34" t="s">
        <v>9818</v>
      </c>
      <c r="M1083" s="29" t="str">
        <f t="shared" si="80"/>
        <v>YES</v>
      </c>
      <c r="N1083" s="9" t="str">
        <f t="shared" si="81"/>
        <v>YES</v>
      </c>
      <c r="O1083" s="9">
        <f t="shared" si="82"/>
        <v>0.95476631886683394</v>
      </c>
      <c r="P1083" s="9" t="str">
        <f t="shared" si="84"/>
        <v>NO</v>
      </c>
      <c r="Q1083" s="9" t="s">
        <v>4658</v>
      </c>
      <c r="R1083" s="30" t="s">
        <v>4658</v>
      </c>
      <c r="T1083" t="s">
        <v>6661</v>
      </c>
      <c r="U1083">
        <v>943</v>
      </c>
      <c r="V1083" t="s">
        <v>6366</v>
      </c>
      <c r="W1083">
        <v>3</v>
      </c>
      <c r="X1083">
        <v>10</v>
      </c>
      <c r="Y1083">
        <v>3</v>
      </c>
      <c r="Z1083">
        <v>3</v>
      </c>
      <c r="AA1083">
        <v>65845625.969099998</v>
      </c>
      <c r="AB1083">
        <v>41125.451856300002</v>
      </c>
      <c r="AC1083">
        <v>648864.47440800001</v>
      </c>
      <c r="AD1083">
        <v>943411.48448500002</v>
      </c>
      <c r="AE1083" t="s">
        <v>6662</v>
      </c>
      <c r="AF1083" t="s">
        <v>6365</v>
      </c>
      <c r="AG1083" t="s">
        <v>4723</v>
      </c>
      <c r="AH1083" t="str">
        <f t="shared" si="83"/>
        <v>04013943</v>
      </c>
      <c r="AJ1083" t="s">
        <v>4723</v>
      </c>
      <c r="AK1083" t="s">
        <v>9818</v>
      </c>
      <c r="AL1083" t="s">
        <v>6662</v>
      </c>
    </row>
    <row r="1084" spans="1:38" x14ac:dyDescent="0.25">
      <c r="A1084">
        <v>1196926</v>
      </c>
      <c r="B1084">
        <v>0.99680899999999995</v>
      </c>
      <c r="C1084" t="s">
        <v>3554</v>
      </c>
      <c r="D1084" t="s">
        <v>4723</v>
      </c>
      <c r="E1084" t="s">
        <v>4756</v>
      </c>
      <c r="F1084" t="s">
        <v>1367</v>
      </c>
      <c r="G1084" t="s">
        <v>1463</v>
      </c>
      <c r="H1084" t="s">
        <v>3555</v>
      </c>
      <c r="I1084" t="s">
        <v>4760</v>
      </c>
      <c r="J1084">
        <v>5725</v>
      </c>
      <c r="K1084" s="34" t="s">
        <v>9819</v>
      </c>
      <c r="M1084" s="29" t="str">
        <f t="shared" si="80"/>
        <v>YES</v>
      </c>
      <c r="N1084" s="9" t="str">
        <f t="shared" si="81"/>
        <v>YES</v>
      </c>
      <c r="O1084" s="9">
        <f t="shared" si="82"/>
        <v>1.0019573406871123</v>
      </c>
      <c r="P1084" s="9" t="str">
        <f t="shared" si="84"/>
        <v>YES</v>
      </c>
      <c r="Q1084" s="9" t="s">
        <v>4658</v>
      </c>
      <c r="R1084" s="30" t="s">
        <v>4658</v>
      </c>
      <c r="T1084" t="s">
        <v>6663</v>
      </c>
      <c r="U1084">
        <v>944</v>
      </c>
      <c r="V1084" t="s">
        <v>3555</v>
      </c>
      <c r="W1084">
        <v>5</v>
      </c>
      <c r="X1084">
        <v>13</v>
      </c>
      <c r="Y1084">
        <v>4</v>
      </c>
      <c r="Z1084">
        <v>5</v>
      </c>
      <c r="AA1084">
        <v>27735152.882399999</v>
      </c>
      <c r="AB1084">
        <v>26326.574921700001</v>
      </c>
      <c r="AC1084">
        <v>609309.93713500001</v>
      </c>
      <c r="AD1084">
        <v>900406.59163299995</v>
      </c>
      <c r="AE1084" t="s">
        <v>6664</v>
      </c>
      <c r="AF1084" t="s">
        <v>3554</v>
      </c>
      <c r="AG1084" t="s">
        <v>4723</v>
      </c>
      <c r="AH1084" t="str">
        <f t="shared" si="83"/>
        <v>04013944</v>
      </c>
      <c r="AJ1084" t="s">
        <v>4723</v>
      </c>
      <c r="AK1084" t="s">
        <v>9819</v>
      </c>
      <c r="AL1084" t="s">
        <v>6664</v>
      </c>
    </row>
    <row r="1085" spans="1:38" x14ac:dyDescent="0.25">
      <c r="A1085">
        <v>106201</v>
      </c>
      <c r="B1085">
        <v>0.89516700000000005</v>
      </c>
      <c r="C1085" t="s">
        <v>1537</v>
      </c>
      <c r="D1085" t="s">
        <v>4723</v>
      </c>
      <c r="E1085" t="s">
        <v>4756</v>
      </c>
      <c r="F1085" t="s">
        <v>1367</v>
      </c>
      <c r="G1085" t="s">
        <v>1463</v>
      </c>
      <c r="H1085" t="s">
        <v>1538</v>
      </c>
      <c r="I1085" t="s">
        <v>4760</v>
      </c>
      <c r="J1085">
        <v>2613</v>
      </c>
      <c r="K1085" s="34" t="s">
        <v>9820</v>
      </c>
      <c r="M1085" s="29" t="str">
        <f t="shared" si="80"/>
        <v>YES</v>
      </c>
      <c r="N1085" s="9" t="str">
        <f t="shared" si="81"/>
        <v>YES</v>
      </c>
      <c r="O1085" s="9">
        <f t="shared" si="82"/>
        <v>0.99605617422644643</v>
      </c>
      <c r="P1085" s="9" t="str">
        <f t="shared" si="84"/>
        <v>YES</v>
      </c>
      <c r="Q1085" s="9" t="s">
        <v>4658</v>
      </c>
      <c r="R1085" s="30" t="s">
        <v>4658</v>
      </c>
      <c r="T1085" t="s">
        <v>6665</v>
      </c>
      <c r="U1085">
        <v>945</v>
      </c>
      <c r="V1085" t="s">
        <v>1538</v>
      </c>
      <c r="W1085">
        <v>3</v>
      </c>
      <c r="X1085">
        <v>6</v>
      </c>
      <c r="Y1085">
        <v>3</v>
      </c>
      <c r="Z1085">
        <v>3</v>
      </c>
      <c r="AA1085">
        <v>25054634.807300001</v>
      </c>
      <c r="AB1085">
        <v>20694.678475799999</v>
      </c>
      <c r="AC1085">
        <v>646677.30387599999</v>
      </c>
      <c r="AD1085">
        <v>958015.08426999999</v>
      </c>
      <c r="AE1085" t="s">
        <v>6666</v>
      </c>
      <c r="AF1085" t="s">
        <v>1537</v>
      </c>
      <c r="AG1085" t="s">
        <v>4723</v>
      </c>
      <c r="AH1085" t="str">
        <f t="shared" si="83"/>
        <v>04013945</v>
      </c>
      <c r="AJ1085" t="s">
        <v>4723</v>
      </c>
      <c r="AK1085" t="s">
        <v>9820</v>
      </c>
      <c r="AL1085" t="s">
        <v>6666</v>
      </c>
    </row>
    <row r="1086" spans="1:38" x14ac:dyDescent="0.25">
      <c r="A1086">
        <v>1206419</v>
      </c>
      <c r="B1086">
        <v>0.46526000000000001</v>
      </c>
      <c r="C1086" t="s">
        <v>2100</v>
      </c>
      <c r="D1086" t="s">
        <v>4723</v>
      </c>
      <c r="E1086" t="s">
        <v>4756</v>
      </c>
      <c r="F1086" t="s">
        <v>1367</v>
      </c>
      <c r="G1086" t="s">
        <v>1463</v>
      </c>
      <c r="H1086" t="s">
        <v>2101</v>
      </c>
      <c r="I1086" t="s">
        <v>4760</v>
      </c>
      <c r="J1086">
        <v>2900</v>
      </c>
      <c r="K1086" s="34" t="s">
        <v>9821</v>
      </c>
      <c r="M1086" s="29" t="str">
        <f t="shared" si="80"/>
        <v>YES</v>
      </c>
      <c r="N1086" s="9" t="str">
        <f t="shared" si="81"/>
        <v>YES</v>
      </c>
      <c r="O1086" s="9">
        <f t="shared" si="82"/>
        <v>1.0011617903341143</v>
      </c>
      <c r="P1086" s="9" t="str">
        <f t="shared" si="84"/>
        <v>YES</v>
      </c>
      <c r="Q1086" s="9" t="s">
        <v>4658</v>
      </c>
      <c r="R1086" s="30" t="s">
        <v>4658</v>
      </c>
      <c r="T1086" t="s">
        <v>6667</v>
      </c>
      <c r="U1086">
        <v>946</v>
      </c>
      <c r="V1086" t="s">
        <v>2101</v>
      </c>
      <c r="W1086">
        <v>3</v>
      </c>
      <c r="X1086">
        <v>15</v>
      </c>
      <c r="Y1086">
        <v>4</v>
      </c>
      <c r="Z1086">
        <v>3</v>
      </c>
      <c r="AA1086">
        <v>12955652.631999999</v>
      </c>
      <c r="AB1086">
        <v>16704.742857699999</v>
      </c>
      <c r="AC1086">
        <v>646698.75097599998</v>
      </c>
      <c r="AD1086">
        <v>908955.62998299999</v>
      </c>
      <c r="AE1086" t="s">
        <v>6668</v>
      </c>
      <c r="AF1086" t="s">
        <v>2100</v>
      </c>
      <c r="AG1086" t="s">
        <v>4723</v>
      </c>
      <c r="AH1086" t="str">
        <f t="shared" si="83"/>
        <v>04013946</v>
      </c>
      <c r="AJ1086" t="s">
        <v>4723</v>
      </c>
      <c r="AK1086" t="s">
        <v>9821</v>
      </c>
      <c r="AL1086" t="s">
        <v>6668</v>
      </c>
    </row>
    <row r="1087" spans="1:38" x14ac:dyDescent="0.25">
      <c r="A1087">
        <v>207614</v>
      </c>
      <c r="B1087">
        <v>0.74670899999999996</v>
      </c>
      <c r="C1087" t="s">
        <v>1481</v>
      </c>
      <c r="D1087" t="s">
        <v>4723</v>
      </c>
      <c r="E1087" t="s">
        <v>4756</v>
      </c>
      <c r="F1087" t="s">
        <v>1367</v>
      </c>
      <c r="G1087" t="s">
        <v>4758</v>
      </c>
      <c r="H1087" t="s">
        <v>1482</v>
      </c>
      <c r="I1087" t="s">
        <v>4760</v>
      </c>
      <c r="J1087">
        <v>1012</v>
      </c>
      <c r="K1087" s="34" t="s">
        <v>9822</v>
      </c>
      <c r="M1087" s="29" t="str">
        <f t="shared" si="80"/>
        <v>YES</v>
      </c>
      <c r="N1087" s="9" t="str">
        <f t="shared" si="81"/>
        <v>YES</v>
      </c>
      <c r="O1087" s="9">
        <f t="shared" si="82"/>
        <v>1.0107011493244165</v>
      </c>
      <c r="P1087" s="9" t="str">
        <f t="shared" si="84"/>
        <v>YES</v>
      </c>
      <c r="Q1087" s="9" t="s">
        <v>4658</v>
      </c>
      <c r="R1087" s="30" t="s">
        <v>4658</v>
      </c>
      <c r="T1087" t="s">
        <v>6669</v>
      </c>
      <c r="U1087">
        <v>947</v>
      </c>
      <c r="V1087" t="s">
        <v>1482</v>
      </c>
      <c r="W1087">
        <v>3</v>
      </c>
      <c r="X1087">
        <v>11</v>
      </c>
      <c r="Y1087">
        <v>3</v>
      </c>
      <c r="Z1087">
        <v>3</v>
      </c>
      <c r="AA1087">
        <v>20596644.418099999</v>
      </c>
      <c r="AB1087">
        <v>21150.8943205</v>
      </c>
      <c r="AC1087">
        <v>683606.88217400003</v>
      </c>
      <c r="AD1087">
        <v>936438.606501</v>
      </c>
      <c r="AE1087" t="s">
        <v>6670</v>
      </c>
      <c r="AF1087" t="s">
        <v>1481</v>
      </c>
      <c r="AG1087" t="s">
        <v>4723</v>
      </c>
      <c r="AH1087" t="str">
        <f t="shared" si="83"/>
        <v>04013947</v>
      </c>
      <c r="AJ1087" t="s">
        <v>4723</v>
      </c>
      <c r="AK1087" t="s">
        <v>9822</v>
      </c>
      <c r="AL1087" t="s">
        <v>6670</v>
      </c>
    </row>
    <row r="1088" spans="1:38" x14ac:dyDescent="0.25">
      <c r="A1088">
        <v>1219724</v>
      </c>
      <c r="B1088">
        <v>19.359860999999999</v>
      </c>
      <c r="C1088" t="s">
        <v>3630</v>
      </c>
      <c r="D1088" t="s">
        <v>4723</v>
      </c>
      <c r="E1088" t="s">
        <v>4756</v>
      </c>
      <c r="F1088" t="s">
        <v>4758</v>
      </c>
      <c r="G1088" t="s">
        <v>4758</v>
      </c>
      <c r="H1088" t="s">
        <v>3631</v>
      </c>
      <c r="I1088" t="s">
        <v>4760</v>
      </c>
      <c r="J1088">
        <v>6355</v>
      </c>
      <c r="K1088" s="34" t="s">
        <v>9823</v>
      </c>
      <c r="M1088" s="29" t="str">
        <f t="shared" si="80"/>
        <v>YES</v>
      </c>
      <c r="N1088" s="9" t="str">
        <f t="shared" si="81"/>
        <v>YES</v>
      </c>
      <c r="O1088" s="9">
        <f t="shared" si="82"/>
        <v>1.0098029991745379</v>
      </c>
      <c r="P1088" s="9" t="str">
        <f t="shared" si="84"/>
        <v>YES</v>
      </c>
      <c r="Q1088" s="9" t="s">
        <v>4658</v>
      </c>
      <c r="R1088" s="30" t="s">
        <v>4658</v>
      </c>
      <c r="T1088" t="s">
        <v>6671</v>
      </c>
      <c r="U1088">
        <v>948</v>
      </c>
      <c r="V1088" t="s">
        <v>3631</v>
      </c>
      <c r="W1088">
        <v>4</v>
      </c>
      <c r="X1088">
        <v>12</v>
      </c>
      <c r="Y1088">
        <v>2</v>
      </c>
      <c r="Z1088">
        <v>4</v>
      </c>
      <c r="AA1088">
        <v>534482418.19800001</v>
      </c>
      <c r="AB1088">
        <v>147315.06264399999</v>
      </c>
      <c r="AC1088">
        <v>518315.32541500003</v>
      </c>
      <c r="AD1088">
        <v>911472.70421400003</v>
      </c>
      <c r="AE1088" t="s">
        <v>6672</v>
      </c>
      <c r="AF1088" t="s">
        <v>3630</v>
      </c>
      <c r="AG1088" t="s">
        <v>4723</v>
      </c>
      <c r="AH1088" t="str">
        <f t="shared" si="83"/>
        <v>04013948</v>
      </c>
      <c r="AJ1088" t="s">
        <v>4723</v>
      </c>
      <c r="AK1088" t="s">
        <v>9823</v>
      </c>
      <c r="AL1088" t="s">
        <v>6672</v>
      </c>
    </row>
    <row r="1089" spans="1:38" x14ac:dyDescent="0.25">
      <c r="A1089">
        <v>96122</v>
      </c>
      <c r="B1089">
        <v>0.52902400000000005</v>
      </c>
      <c r="C1089" t="s">
        <v>2811</v>
      </c>
      <c r="D1089" t="s">
        <v>4723</v>
      </c>
      <c r="E1089" t="s">
        <v>4756</v>
      </c>
      <c r="F1089" t="s">
        <v>6297</v>
      </c>
      <c r="G1089" t="s">
        <v>6400</v>
      </c>
      <c r="H1089" t="s">
        <v>2812</v>
      </c>
      <c r="I1089" t="s">
        <v>4760</v>
      </c>
      <c r="J1089">
        <v>2389</v>
      </c>
      <c r="K1089" s="34" t="s">
        <v>9824</v>
      </c>
      <c r="M1089" s="29" t="str">
        <f t="shared" si="80"/>
        <v>YES</v>
      </c>
      <c r="N1089" s="9" t="str">
        <f t="shared" si="81"/>
        <v>YES</v>
      </c>
      <c r="O1089" s="9">
        <f t="shared" si="82"/>
        <v>0.99948917206585131</v>
      </c>
      <c r="P1089" s="9" t="str">
        <f t="shared" si="84"/>
        <v>YES</v>
      </c>
      <c r="Q1089" s="9" t="s">
        <v>4658</v>
      </c>
      <c r="R1089" s="30" t="s">
        <v>4658</v>
      </c>
      <c r="T1089" t="s">
        <v>6673</v>
      </c>
      <c r="U1089">
        <v>949</v>
      </c>
      <c r="V1089" t="s">
        <v>2812</v>
      </c>
      <c r="W1089">
        <v>4</v>
      </c>
      <c r="X1089">
        <v>4</v>
      </c>
      <c r="Y1089">
        <v>2</v>
      </c>
      <c r="Z1089">
        <v>4</v>
      </c>
      <c r="AA1089">
        <v>14755880.397500001</v>
      </c>
      <c r="AB1089">
        <v>16824.612263399998</v>
      </c>
      <c r="AC1089">
        <v>610150.05922399997</v>
      </c>
      <c r="AD1089">
        <v>969255.81754199998</v>
      </c>
      <c r="AE1089" t="s">
        <v>6674</v>
      </c>
      <c r="AF1089" t="s">
        <v>2811</v>
      </c>
      <c r="AG1089" t="s">
        <v>4723</v>
      </c>
      <c r="AH1089" t="str">
        <f t="shared" si="83"/>
        <v>04013949</v>
      </c>
      <c r="AJ1089" t="s">
        <v>4723</v>
      </c>
      <c r="AK1089" t="s">
        <v>9824</v>
      </c>
      <c r="AL1089" t="s">
        <v>6674</v>
      </c>
    </row>
    <row r="1090" spans="1:38" x14ac:dyDescent="0.25">
      <c r="A1090">
        <v>1099275</v>
      </c>
      <c r="B1090">
        <v>0.56974100000000005</v>
      </c>
      <c r="C1090" t="s">
        <v>2110</v>
      </c>
      <c r="D1090" t="s">
        <v>4723</v>
      </c>
      <c r="E1090" t="s">
        <v>4756</v>
      </c>
      <c r="F1090" t="s">
        <v>1367</v>
      </c>
      <c r="G1090" t="s">
        <v>1463</v>
      </c>
      <c r="H1090" t="s">
        <v>2111</v>
      </c>
      <c r="I1090" t="s">
        <v>4760</v>
      </c>
      <c r="J1090">
        <v>3330</v>
      </c>
      <c r="K1090" s="34" t="s">
        <v>9825</v>
      </c>
      <c r="M1090" s="29" t="str">
        <f t="shared" si="80"/>
        <v>YES</v>
      </c>
      <c r="N1090" s="9" t="str">
        <f t="shared" si="81"/>
        <v>YES</v>
      </c>
      <c r="O1090" s="9">
        <f t="shared" si="82"/>
        <v>1.0027915279213884</v>
      </c>
      <c r="P1090" s="9" t="str">
        <f t="shared" si="84"/>
        <v>YES</v>
      </c>
      <c r="Q1090" s="9" t="s">
        <v>4658</v>
      </c>
      <c r="R1090" s="30" t="s">
        <v>4658</v>
      </c>
      <c r="T1090" t="s">
        <v>4623</v>
      </c>
      <c r="U1090">
        <v>95</v>
      </c>
      <c r="V1090" t="s">
        <v>2111</v>
      </c>
      <c r="W1090">
        <v>3</v>
      </c>
      <c r="X1090">
        <v>15</v>
      </c>
      <c r="Y1090">
        <v>4</v>
      </c>
      <c r="Z1090">
        <v>3</v>
      </c>
      <c r="AA1090">
        <v>15839251.7808</v>
      </c>
      <c r="AB1090">
        <v>21916.989023800001</v>
      </c>
      <c r="AC1090">
        <v>651531.71453300002</v>
      </c>
      <c r="AD1090">
        <v>910323.164689</v>
      </c>
      <c r="AE1090" t="s">
        <v>7620</v>
      </c>
      <c r="AF1090" t="s">
        <v>2110</v>
      </c>
      <c r="AG1090" t="s">
        <v>4723</v>
      </c>
      <c r="AH1090" t="str">
        <f t="shared" si="83"/>
        <v>0401395</v>
      </c>
      <c r="AJ1090" t="s">
        <v>4723</v>
      </c>
      <c r="AK1090" t="s">
        <v>9825</v>
      </c>
      <c r="AL1090" t="s">
        <v>7620</v>
      </c>
    </row>
    <row r="1091" spans="1:38" x14ac:dyDescent="0.25">
      <c r="A1091">
        <v>207711</v>
      </c>
      <c r="B1091">
        <v>0.498971</v>
      </c>
      <c r="C1091" t="s">
        <v>2785</v>
      </c>
      <c r="D1091" t="s">
        <v>4723</v>
      </c>
      <c r="E1091" t="s">
        <v>4756</v>
      </c>
      <c r="F1091" t="s">
        <v>1367</v>
      </c>
      <c r="G1091" t="s">
        <v>1463</v>
      </c>
      <c r="H1091" t="s">
        <v>2786</v>
      </c>
      <c r="I1091" t="s">
        <v>4760</v>
      </c>
      <c r="J1091">
        <v>3840</v>
      </c>
      <c r="K1091" s="34" t="s">
        <v>9826</v>
      </c>
      <c r="M1091" s="29" t="str">
        <f t="shared" ref="M1091:M1144" si="85">IF(C1091=AH1091,"YES","NO")</f>
        <v>YES</v>
      </c>
      <c r="N1091" s="9" t="str">
        <f t="shared" ref="N1091:N1144" si="86">IF(H1091=V1091,"YES","NO")</f>
        <v>YES</v>
      </c>
      <c r="O1091" s="9">
        <f t="shared" ref="O1091:O1144" si="87">(B1091*(5280*5280))/AA1091</f>
        <v>1.0006761751404754</v>
      </c>
      <c r="P1091" s="9" t="str">
        <f t="shared" si="84"/>
        <v>YES</v>
      </c>
      <c r="Q1091" s="9" t="s">
        <v>4658</v>
      </c>
      <c r="R1091" s="30" t="s">
        <v>4658</v>
      </c>
      <c r="T1091" t="s">
        <v>6675</v>
      </c>
      <c r="U1091">
        <v>950</v>
      </c>
      <c r="V1091" t="s">
        <v>2786</v>
      </c>
      <c r="W1091">
        <v>5</v>
      </c>
      <c r="X1091">
        <v>14</v>
      </c>
      <c r="Y1091">
        <v>4</v>
      </c>
      <c r="Z1091">
        <v>5</v>
      </c>
      <c r="AA1091">
        <v>13901113.539000001</v>
      </c>
      <c r="AB1091">
        <v>15821.683955099999</v>
      </c>
      <c r="AC1091">
        <v>634997.28191200003</v>
      </c>
      <c r="AD1091">
        <v>910306.04328900005</v>
      </c>
      <c r="AE1091" t="s">
        <v>6676</v>
      </c>
      <c r="AF1091" t="s">
        <v>2785</v>
      </c>
      <c r="AG1091" t="s">
        <v>4723</v>
      </c>
      <c r="AH1091" t="str">
        <f t="shared" ref="AH1091:AH1154" si="88">CONCATENATE(AG1091,U1091)</f>
        <v>04013950</v>
      </c>
      <c r="AJ1091" t="s">
        <v>4723</v>
      </c>
      <c r="AK1091" t="s">
        <v>9826</v>
      </c>
      <c r="AL1091" t="s">
        <v>6676</v>
      </c>
    </row>
    <row r="1092" spans="1:38" x14ac:dyDescent="0.25">
      <c r="A1092">
        <v>201859</v>
      </c>
      <c r="B1092">
        <v>17.363364000000001</v>
      </c>
      <c r="C1092" t="s">
        <v>1460</v>
      </c>
      <c r="D1092" t="s">
        <v>4723</v>
      </c>
      <c r="E1092" t="s">
        <v>4756</v>
      </c>
      <c r="F1092" t="s">
        <v>1437</v>
      </c>
      <c r="G1092" t="s">
        <v>4758</v>
      </c>
      <c r="H1092" t="s">
        <v>1461</v>
      </c>
      <c r="I1092" t="s">
        <v>4760</v>
      </c>
      <c r="J1092">
        <v>2341</v>
      </c>
      <c r="K1092" s="34" t="s">
        <v>9827</v>
      </c>
      <c r="M1092" s="29" t="str">
        <f t="shared" si="85"/>
        <v>YES</v>
      </c>
      <c r="N1092" s="9" t="str">
        <f t="shared" si="86"/>
        <v>YES</v>
      </c>
      <c r="O1092" s="9">
        <f t="shared" si="87"/>
        <v>1.002798026453549</v>
      </c>
      <c r="P1092" s="9" t="str">
        <f t="shared" ref="P1092:P1144" si="89">IF(O1092&gt;0.970001,IF(O1092&lt;1.02999,"YES","NO"),"NO")</f>
        <v>YES</v>
      </c>
      <c r="Q1092" s="9" t="s">
        <v>4658</v>
      </c>
      <c r="R1092" s="30" t="s">
        <v>4658</v>
      </c>
      <c r="T1092" t="s">
        <v>6677</v>
      </c>
      <c r="U1092">
        <v>951</v>
      </c>
      <c r="V1092" t="s">
        <v>1461</v>
      </c>
      <c r="W1092">
        <v>4</v>
      </c>
      <c r="X1092">
        <v>4</v>
      </c>
      <c r="Y1092">
        <v>2</v>
      </c>
      <c r="Z1092">
        <v>4</v>
      </c>
      <c r="AA1092">
        <v>482712165.52899998</v>
      </c>
      <c r="AB1092">
        <v>118785.554865</v>
      </c>
      <c r="AC1092">
        <v>459879.48435699998</v>
      </c>
      <c r="AD1092">
        <v>915015.55399699998</v>
      </c>
      <c r="AE1092" t="s">
        <v>6678</v>
      </c>
      <c r="AF1092" t="s">
        <v>1460</v>
      </c>
      <c r="AG1092" t="s">
        <v>4723</v>
      </c>
      <c r="AH1092" t="str">
        <f t="shared" si="88"/>
        <v>04013951</v>
      </c>
      <c r="AJ1092" t="s">
        <v>4723</v>
      </c>
      <c r="AK1092" t="s">
        <v>9827</v>
      </c>
      <c r="AL1092" t="s">
        <v>6678</v>
      </c>
    </row>
    <row r="1093" spans="1:38" x14ac:dyDescent="0.25">
      <c r="A1093">
        <v>83453</v>
      </c>
      <c r="B1093">
        <v>0.33646999999999999</v>
      </c>
      <c r="C1093" t="s">
        <v>6349</v>
      </c>
      <c r="D1093" t="s">
        <v>4723</v>
      </c>
      <c r="E1093" t="s">
        <v>4756</v>
      </c>
      <c r="F1093" t="s">
        <v>1367</v>
      </c>
      <c r="G1093" t="s">
        <v>1463</v>
      </c>
      <c r="H1093" t="s">
        <v>6350</v>
      </c>
      <c r="I1093" t="s">
        <v>4760</v>
      </c>
      <c r="J1093">
        <v>3288</v>
      </c>
      <c r="K1093" s="34" t="s">
        <v>9828</v>
      </c>
      <c r="M1093" s="29" t="str">
        <f t="shared" si="85"/>
        <v>YES</v>
      </c>
      <c r="N1093" s="9" t="str">
        <f t="shared" si="86"/>
        <v>YES</v>
      </c>
      <c r="O1093" s="9">
        <f t="shared" si="87"/>
        <v>0.97448201033534076</v>
      </c>
      <c r="P1093" s="9" t="str">
        <f t="shared" si="89"/>
        <v>YES</v>
      </c>
      <c r="Q1093" s="9" t="s">
        <v>4658</v>
      </c>
      <c r="R1093" s="30" t="s">
        <v>4658</v>
      </c>
      <c r="T1093" t="s">
        <v>6679</v>
      </c>
      <c r="U1093">
        <v>952</v>
      </c>
      <c r="V1093" t="s">
        <v>6350</v>
      </c>
      <c r="W1093">
        <v>3</v>
      </c>
      <c r="X1093">
        <v>6</v>
      </c>
      <c r="Y1093">
        <v>3</v>
      </c>
      <c r="Z1093">
        <v>3</v>
      </c>
      <c r="AA1093">
        <v>9625878.3112599999</v>
      </c>
      <c r="AB1093">
        <v>13819.796702199999</v>
      </c>
      <c r="AC1093">
        <v>643271.11468500004</v>
      </c>
      <c r="AD1093">
        <v>952194.92388699995</v>
      </c>
      <c r="AE1093" t="s">
        <v>6680</v>
      </c>
      <c r="AF1093" t="s">
        <v>6349</v>
      </c>
      <c r="AG1093" t="s">
        <v>4723</v>
      </c>
      <c r="AH1093" t="str">
        <f t="shared" si="88"/>
        <v>04013952</v>
      </c>
      <c r="AJ1093" t="s">
        <v>4723</v>
      </c>
      <c r="AK1093" t="s">
        <v>9828</v>
      </c>
      <c r="AL1093" t="s">
        <v>6680</v>
      </c>
    </row>
    <row r="1094" spans="1:38" x14ac:dyDescent="0.25">
      <c r="A1094">
        <v>1196774</v>
      </c>
      <c r="B1094">
        <v>2.8119689999999999</v>
      </c>
      <c r="C1094" t="s">
        <v>3416</v>
      </c>
      <c r="D1094" t="s">
        <v>4723</v>
      </c>
      <c r="E1094" t="s">
        <v>4756</v>
      </c>
      <c r="F1094" t="s">
        <v>1367</v>
      </c>
      <c r="G1094" t="s">
        <v>4758</v>
      </c>
      <c r="H1094" t="s">
        <v>3417</v>
      </c>
      <c r="I1094" t="s">
        <v>4760</v>
      </c>
      <c r="J1094">
        <v>4495</v>
      </c>
      <c r="K1094" s="34" t="s">
        <v>9829</v>
      </c>
      <c r="M1094" s="29" t="str">
        <f t="shared" si="85"/>
        <v>YES</v>
      </c>
      <c r="N1094" s="9" t="str">
        <f t="shared" si="86"/>
        <v>YES</v>
      </c>
      <c r="O1094" s="9">
        <f t="shared" si="87"/>
        <v>0.9671909164074779</v>
      </c>
      <c r="P1094" s="9" t="str">
        <f t="shared" si="89"/>
        <v>NO</v>
      </c>
      <c r="Q1094" s="9" t="s">
        <v>4658</v>
      </c>
      <c r="R1094" s="30" t="s">
        <v>4658</v>
      </c>
      <c r="T1094" t="s">
        <v>6681</v>
      </c>
      <c r="U1094">
        <v>953</v>
      </c>
      <c r="V1094" t="s">
        <v>3417</v>
      </c>
      <c r="W1094">
        <v>2</v>
      </c>
      <c r="X1094">
        <v>19</v>
      </c>
      <c r="Y1094">
        <v>6</v>
      </c>
      <c r="Z1094">
        <v>2</v>
      </c>
      <c r="AA1094">
        <v>81052453.284799993</v>
      </c>
      <c r="AB1094">
        <v>51617.343794300003</v>
      </c>
      <c r="AC1094">
        <v>782721.91702599998</v>
      </c>
      <c r="AD1094">
        <v>887011.90867599996</v>
      </c>
      <c r="AE1094" t="s">
        <v>6682</v>
      </c>
      <c r="AF1094" t="s">
        <v>3416</v>
      </c>
      <c r="AG1094" t="s">
        <v>4723</v>
      </c>
      <c r="AH1094" t="str">
        <f t="shared" si="88"/>
        <v>04013953</v>
      </c>
      <c r="AJ1094" t="s">
        <v>4723</v>
      </c>
      <c r="AK1094" t="s">
        <v>9829</v>
      </c>
      <c r="AL1094" t="s">
        <v>6682</v>
      </c>
    </row>
    <row r="1095" spans="1:38" x14ac:dyDescent="0.25">
      <c r="A1095">
        <v>369300</v>
      </c>
      <c r="B1095">
        <v>0.50595800000000002</v>
      </c>
      <c r="C1095" t="s">
        <v>1525</v>
      </c>
      <c r="D1095" t="s">
        <v>4723</v>
      </c>
      <c r="E1095" t="s">
        <v>4756</v>
      </c>
      <c r="F1095" t="s">
        <v>1367</v>
      </c>
      <c r="G1095" t="s">
        <v>1463</v>
      </c>
      <c r="H1095" t="s">
        <v>1526</v>
      </c>
      <c r="I1095" t="s">
        <v>4760</v>
      </c>
      <c r="J1095">
        <v>3774</v>
      </c>
      <c r="K1095" s="34" t="s">
        <v>9830</v>
      </c>
      <c r="M1095" s="29" t="str">
        <f t="shared" si="85"/>
        <v>YES</v>
      </c>
      <c r="N1095" s="9" t="str">
        <f t="shared" si="86"/>
        <v>YES</v>
      </c>
      <c r="O1095" s="9">
        <f t="shared" si="87"/>
        <v>1.0006100575011911</v>
      </c>
      <c r="P1095" s="9" t="str">
        <f t="shared" si="89"/>
        <v>YES</v>
      </c>
      <c r="Q1095" s="9" t="s">
        <v>4658</v>
      </c>
      <c r="R1095" s="30" t="s">
        <v>4658</v>
      </c>
      <c r="T1095" t="s">
        <v>6683</v>
      </c>
      <c r="U1095">
        <v>954</v>
      </c>
      <c r="V1095" t="s">
        <v>1526</v>
      </c>
      <c r="W1095">
        <v>3</v>
      </c>
      <c r="X1095">
        <v>7</v>
      </c>
      <c r="Y1095">
        <v>3</v>
      </c>
      <c r="Z1095">
        <v>3</v>
      </c>
      <c r="AA1095">
        <v>14096699.709799999</v>
      </c>
      <c r="AB1095">
        <v>16016.391272999999</v>
      </c>
      <c r="AC1095">
        <v>680193.81095900002</v>
      </c>
      <c r="AD1095">
        <v>963264.18330699997</v>
      </c>
      <c r="AE1095" t="s">
        <v>6684</v>
      </c>
      <c r="AF1095" t="s">
        <v>1525</v>
      </c>
      <c r="AG1095" t="s">
        <v>4723</v>
      </c>
      <c r="AH1095" t="str">
        <f t="shared" si="88"/>
        <v>04013954</v>
      </c>
      <c r="AJ1095" t="s">
        <v>4723</v>
      </c>
      <c r="AK1095" t="s">
        <v>9830</v>
      </c>
      <c r="AL1095" t="s">
        <v>6684</v>
      </c>
    </row>
    <row r="1096" spans="1:38" x14ac:dyDescent="0.25">
      <c r="A1096">
        <v>1220153</v>
      </c>
      <c r="B1096">
        <v>0.94888899999999998</v>
      </c>
      <c r="C1096" t="s">
        <v>3693</v>
      </c>
      <c r="D1096" t="s">
        <v>4723</v>
      </c>
      <c r="E1096" t="s">
        <v>4756</v>
      </c>
      <c r="F1096" t="s">
        <v>1367</v>
      </c>
      <c r="G1096" t="s">
        <v>2610</v>
      </c>
      <c r="H1096" t="s">
        <v>3694</v>
      </c>
      <c r="I1096" t="s">
        <v>4760</v>
      </c>
      <c r="J1096">
        <v>2954</v>
      </c>
      <c r="K1096" s="34" t="s">
        <v>9831</v>
      </c>
      <c r="M1096" s="29" t="str">
        <f t="shared" si="85"/>
        <v>YES</v>
      </c>
      <c r="N1096" s="9" t="str">
        <f t="shared" si="86"/>
        <v>YES</v>
      </c>
      <c r="O1096" s="9">
        <f t="shared" si="87"/>
        <v>1.0015101400512678</v>
      </c>
      <c r="P1096" s="9" t="str">
        <f t="shared" si="89"/>
        <v>YES</v>
      </c>
      <c r="Q1096" s="9" t="s">
        <v>4658</v>
      </c>
      <c r="R1096" s="30" t="s">
        <v>4658</v>
      </c>
      <c r="T1096" t="s">
        <v>6685</v>
      </c>
      <c r="U1096">
        <v>955</v>
      </c>
      <c r="V1096" t="s">
        <v>3694</v>
      </c>
      <c r="W1096">
        <v>2</v>
      </c>
      <c r="X1096">
        <v>22</v>
      </c>
      <c r="Y1096">
        <v>6</v>
      </c>
      <c r="Z1096">
        <v>2</v>
      </c>
      <c r="AA1096">
        <v>26413618.833900001</v>
      </c>
      <c r="AB1096">
        <v>20309.604601200001</v>
      </c>
      <c r="AC1096">
        <v>777792.26614800002</v>
      </c>
      <c r="AD1096">
        <v>862888.367707</v>
      </c>
      <c r="AE1096" t="s">
        <v>6686</v>
      </c>
      <c r="AF1096" t="s">
        <v>3693</v>
      </c>
      <c r="AG1096" t="s">
        <v>4723</v>
      </c>
      <c r="AH1096" t="str">
        <f t="shared" si="88"/>
        <v>04013955</v>
      </c>
      <c r="AJ1096" t="s">
        <v>4723</v>
      </c>
      <c r="AK1096" t="s">
        <v>9831</v>
      </c>
      <c r="AL1096" t="s">
        <v>6686</v>
      </c>
    </row>
    <row r="1097" spans="1:38" x14ac:dyDescent="0.25">
      <c r="A1097">
        <v>347125</v>
      </c>
      <c r="B1097">
        <v>0.55235100000000004</v>
      </c>
      <c r="C1097" t="s">
        <v>6389</v>
      </c>
      <c r="D1097" t="s">
        <v>4723</v>
      </c>
      <c r="E1097" t="s">
        <v>4756</v>
      </c>
      <c r="F1097" t="s">
        <v>1367</v>
      </c>
      <c r="G1097" t="s">
        <v>1463</v>
      </c>
      <c r="H1097" t="s">
        <v>6390</v>
      </c>
      <c r="I1097" t="s">
        <v>4760</v>
      </c>
      <c r="J1097">
        <v>2311</v>
      </c>
      <c r="K1097" s="34" t="s">
        <v>9832</v>
      </c>
      <c r="M1097" s="29" t="str">
        <f t="shared" si="85"/>
        <v>YES</v>
      </c>
      <c r="N1097" s="9" t="str">
        <f t="shared" si="86"/>
        <v>YES</v>
      </c>
      <c r="O1097" s="9">
        <f t="shared" si="87"/>
        <v>0.98373018435629278</v>
      </c>
      <c r="P1097" s="9" t="str">
        <f t="shared" si="89"/>
        <v>YES</v>
      </c>
      <c r="Q1097" s="9" t="s">
        <v>4658</v>
      </c>
      <c r="R1097" s="30" t="s">
        <v>4658</v>
      </c>
      <c r="T1097" t="s">
        <v>6687</v>
      </c>
      <c r="U1097">
        <v>956</v>
      </c>
      <c r="V1097" t="s">
        <v>6390</v>
      </c>
      <c r="W1097">
        <v>3</v>
      </c>
      <c r="X1097">
        <v>6</v>
      </c>
      <c r="Y1097">
        <v>3</v>
      </c>
      <c r="Z1097">
        <v>3</v>
      </c>
      <c r="AA1097">
        <v>15653339.0591</v>
      </c>
      <c r="AB1097">
        <v>16474.0325199</v>
      </c>
      <c r="AC1097">
        <v>641077.75081999996</v>
      </c>
      <c r="AD1097">
        <v>963054.91427199997</v>
      </c>
      <c r="AE1097" t="s">
        <v>6688</v>
      </c>
      <c r="AF1097" t="s">
        <v>6389</v>
      </c>
      <c r="AG1097" t="s">
        <v>4723</v>
      </c>
      <c r="AH1097" t="str">
        <f t="shared" si="88"/>
        <v>04013956</v>
      </c>
      <c r="AJ1097" t="s">
        <v>4723</v>
      </c>
      <c r="AK1097" t="s">
        <v>9832</v>
      </c>
      <c r="AL1097" t="s">
        <v>6688</v>
      </c>
    </row>
    <row r="1098" spans="1:38" x14ac:dyDescent="0.25">
      <c r="A1098">
        <v>1197166</v>
      </c>
      <c r="B1098">
        <v>2.998599</v>
      </c>
      <c r="C1098" t="s">
        <v>3886</v>
      </c>
      <c r="D1098" t="s">
        <v>4723</v>
      </c>
      <c r="E1098" t="s">
        <v>4756</v>
      </c>
      <c r="F1098" t="s">
        <v>1367</v>
      </c>
      <c r="G1098" t="s">
        <v>1463</v>
      </c>
      <c r="H1098" t="s">
        <v>3887</v>
      </c>
      <c r="I1098" t="s">
        <v>4760</v>
      </c>
      <c r="J1098">
        <v>5109</v>
      </c>
      <c r="K1098" s="34" t="s">
        <v>9833</v>
      </c>
      <c r="M1098" s="29" t="str">
        <f t="shared" si="85"/>
        <v>YES</v>
      </c>
      <c r="N1098" s="9" t="str">
        <f t="shared" si="86"/>
        <v>YES</v>
      </c>
      <c r="O1098" s="9">
        <f t="shared" si="87"/>
        <v>1.0005528313069982</v>
      </c>
      <c r="P1098" s="9" t="str">
        <f t="shared" si="89"/>
        <v>YES</v>
      </c>
      <c r="Q1098" s="9" t="s">
        <v>4658</v>
      </c>
      <c r="R1098" s="30" t="s">
        <v>4658</v>
      </c>
      <c r="T1098" t="s">
        <v>6689</v>
      </c>
      <c r="U1098">
        <v>957</v>
      </c>
      <c r="V1098" t="s">
        <v>3887</v>
      </c>
      <c r="W1098">
        <v>5</v>
      </c>
      <c r="X1098">
        <v>16</v>
      </c>
      <c r="Y1098">
        <v>4</v>
      </c>
      <c r="Z1098">
        <v>5</v>
      </c>
      <c r="AA1098">
        <v>83549953.331699997</v>
      </c>
      <c r="AB1098">
        <v>37026.361912499997</v>
      </c>
      <c r="AC1098">
        <v>670639.17522900004</v>
      </c>
      <c r="AD1098">
        <v>869012.37568099995</v>
      </c>
      <c r="AE1098" t="s">
        <v>6690</v>
      </c>
      <c r="AF1098" t="s">
        <v>3886</v>
      </c>
      <c r="AG1098" t="s">
        <v>4723</v>
      </c>
      <c r="AH1098" t="str">
        <f t="shared" si="88"/>
        <v>04013957</v>
      </c>
      <c r="AJ1098" t="s">
        <v>4723</v>
      </c>
      <c r="AK1098" t="s">
        <v>9833</v>
      </c>
      <c r="AL1098" t="s">
        <v>6690</v>
      </c>
    </row>
    <row r="1099" spans="1:38" x14ac:dyDescent="0.25">
      <c r="A1099">
        <v>215654</v>
      </c>
      <c r="B1099">
        <v>0.501359</v>
      </c>
      <c r="C1099" t="s">
        <v>4020</v>
      </c>
      <c r="D1099" t="s">
        <v>4723</v>
      </c>
      <c r="E1099" t="s">
        <v>4756</v>
      </c>
      <c r="F1099" t="s">
        <v>1367</v>
      </c>
      <c r="G1099" t="s">
        <v>1368</v>
      </c>
      <c r="H1099" t="s">
        <v>4021</v>
      </c>
      <c r="I1099" t="s">
        <v>4760</v>
      </c>
      <c r="J1099">
        <v>2754</v>
      </c>
      <c r="K1099" s="34" t="s">
        <v>9834</v>
      </c>
      <c r="M1099" s="29" t="str">
        <f t="shared" si="85"/>
        <v>YES</v>
      </c>
      <c r="N1099" s="9" t="str">
        <f t="shared" si="86"/>
        <v>YES</v>
      </c>
      <c r="O1099" s="9">
        <f t="shared" si="87"/>
        <v>1.0002787436366518</v>
      </c>
      <c r="P1099" s="9" t="str">
        <f t="shared" si="89"/>
        <v>YES</v>
      </c>
      <c r="Q1099" s="9" t="s">
        <v>4658</v>
      </c>
      <c r="R1099" s="30" t="s">
        <v>4658</v>
      </c>
      <c r="T1099" t="s">
        <v>6691</v>
      </c>
      <c r="U1099">
        <v>958</v>
      </c>
      <c r="V1099" t="s">
        <v>4021</v>
      </c>
      <c r="W1099">
        <v>3</v>
      </c>
      <c r="X1099">
        <v>17</v>
      </c>
      <c r="Y1099">
        <v>5</v>
      </c>
      <c r="Z1099">
        <v>3</v>
      </c>
      <c r="AA1099">
        <v>13973191.8073</v>
      </c>
      <c r="AB1099">
        <v>15904.905266899999</v>
      </c>
      <c r="AC1099">
        <v>695784.98640699999</v>
      </c>
      <c r="AD1099">
        <v>899622.63306200004</v>
      </c>
      <c r="AE1099" t="s">
        <v>6692</v>
      </c>
      <c r="AF1099" t="s">
        <v>4020</v>
      </c>
      <c r="AG1099" t="s">
        <v>4723</v>
      </c>
      <c r="AH1099" t="str">
        <f t="shared" si="88"/>
        <v>04013958</v>
      </c>
      <c r="AJ1099" t="s">
        <v>4723</v>
      </c>
      <c r="AK1099" t="s">
        <v>9834</v>
      </c>
      <c r="AL1099" t="s">
        <v>6692</v>
      </c>
    </row>
    <row r="1100" spans="1:38" x14ac:dyDescent="0.25">
      <c r="A1100">
        <v>282228</v>
      </c>
      <c r="B1100">
        <v>0.39891900000000002</v>
      </c>
      <c r="C1100" t="s">
        <v>3026</v>
      </c>
      <c r="D1100" t="s">
        <v>4723</v>
      </c>
      <c r="E1100" t="s">
        <v>4756</v>
      </c>
      <c r="F1100" t="s">
        <v>1367</v>
      </c>
      <c r="G1100" t="s">
        <v>1463</v>
      </c>
      <c r="H1100" t="s">
        <v>3027</v>
      </c>
      <c r="I1100" t="s">
        <v>4760</v>
      </c>
      <c r="J1100">
        <v>2181</v>
      </c>
      <c r="K1100" s="34" t="s">
        <v>9835</v>
      </c>
      <c r="M1100" s="29" t="str">
        <f t="shared" si="85"/>
        <v>YES</v>
      </c>
      <c r="N1100" s="9" t="str">
        <f t="shared" si="86"/>
        <v>YES</v>
      </c>
      <c r="O1100" s="9">
        <f t="shared" si="87"/>
        <v>1.0049332839961169</v>
      </c>
      <c r="P1100" s="9" t="str">
        <f t="shared" si="89"/>
        <v>YES</v>
      </c>
      <c r="Q1100" s="9" t="s">
        <v>4658</v>
      </c>
      <c r="R1100" s="30" t="s">
        <v>4658</v>
      </c>
      <c r="T1100" t="s">
        <v>6693</v>
      </c>
      <c r="U1100">
        <v>959</v>
      </c>
      <c r="V1100" t="s">
        <v>3027</v>
      </c>
      <c r="W1100">
        <v>3</v>
      </c>
      <c r="X1100">
        <v>7</v>
      </c>
      <c r="Y1100">
        <v>3</v>
      </c>
      <c r="Z1100">
        <v>3</v>
      </c>
      <c r="AA1100">
        <v>11066628.627699999</v>
      </c>
      <c r="AB1100">
        <v>14930.5941129</v>
      </c>
      <c r="AC1100">
        <v>665100.32510500005</v>
      </c>
      <c r="AD1100">
        <v>954185.61811799998</v>
      </c>
      <c r="AE1100" t="s">
        <v>6694</v>
      </c>
      <c r="AF1100" t="s">
        <v>3026</v>
      </c>
      <c r="AG1100" t="s">
        <v>4723</v>
      </c>
      <c r="AH1100" t="str">
        <f t="shared" si="88"/>
        <v>04013959</v>
      </c>
      <c r="AJ1100" t="s">
        <v>4723</v>
      </c>
      <c r="AK1100" t="s">
        <v>9835</v>
      </c>
      <c r="AL1100" t="s">
        <v>6694</v>
      </c>
    </row>
    <row r="1101" spans="1:38" x14ac:dyDescent="0.25">
      <c r="A1101">
        <v>1213541</v>
      </c>
      <c r="B1101">
        <v>0.49705100000000002</v>
      </c>
      <c r="C1101" t="s">
        <v>2048</v>
      </c>
      <c r="D1101" t="s">
        <v>4723</v>
      </c>
      <c r="E1101" t="s">
        <v>4756</v>
      </c>
      <c r="F1101" t="s">
        <v>1367</v>
      </c>
      <c r="G1101" t="s">
        <v>4758</v>
      </c>
      <c r="H1101" t="s">
        <v>2049</v>
      </c>
      <c r="I1101" t="s">
        <v>4760</v>
      </c>
      <c r="J1101">
        <v>3242</v>
      </c>
      <c r="K1101" s="34" t="s">
        <v>9836</v>
      </c>
      <c r="M1101" s="29" t="str">
        <f t="shared" si="85"/>
        <v>YES</v>
      </c>
      <c r="N1101" s="9" t="str">
        <f t="shared" si="86"/>
        <v>YES</v>
      </c>
      <c r="O1101" s="9">
        <f t="shared" si="87"/>
        <v>1.0081648209457397</v>
      </c>
      <c r="P1101" s="9" t="str">
        <f t="shared" si="89"/>
        <v>YES</v>
      </c>
      <c r="Q1101" s="9" t="s">
        <v>4658</v>
      </c>
      <c r="R1101" s="30" t="s">
        <v>4658</v>
      </c>
      <c r="T1101" t="s">
        <v>7621</v>
      </c>
      <c r="U1101">
        <v>96</v>
      </c>
      <c r="V1101" t="s">
        <v>2049</v>
      </c>
      <c r="W1101">
        <v>4</v>
      </c>
      <c r="X1101">
        <v>10</v>
      </c>
      <c r="Y1101">
        <v>2</v>
      </c>
      <c r="Z1101">
        <v>4</v>
      </c>
      <c r="AA1101">
        <v>13744763.069</v>
      </c>
      <c r="AB1101">
        <v>15720.3269504</v>
      </c>
      <c r="AC1101">
        <v>625777.62355999998</v>
      </c>
      <c r="AD1101">
        <v>935411.29975200002</v>
      </c>
      <c r="AE1101" t="s">
        <v>7622</v>
      </c>
      <c r="AF1101" t="s">
        <v>2048</v>
      </c>
      <c r="AG1101" t="s">
        <v>4723</v>
      </c>
      <c r="AH1101" t="str">
        <f t="shared" si="88"/>
        <v>0401396</v>
      </c>
      <c r="AJ1101" t="s">
        <v>4723</v>
      </c>
      <c r="AK1101" t="s">
        <v>9836</v>
      </c>
      <c r="AL1101" t="s">
        <v>7622</v>
      </c>
    </row>
    <row r="1102" spans="1:38" x14ac:dyDescent="0.25">
      <c r="A1102">
        <v>1184050</v>
      </c>
      <c r="B1102">
        <v>1.0027900000000001</v>
      </c>
      <c r="C1102" t="s">
        <v>2368</v>
      </c>
      <c r="D1102" t="s">
        <v>4723</v>
      </c>
      <c r="E1102" t="s">
        <v>4756</v>
      </c>
      <c r="F1102" t="s">
        <v>1367</v>
      </c>
      <c r="G1102" t="s">
        <v>2348</v>
      </c>
      <c r="H1102" t="s">
        <v>2369</v>
      </c>
      <c r="I1102" t="s">
        <v>4760</v>
      </c>
      <c r="J1102">
        <v>4780</v>
      </c>
      <c r="K1102" s="34" t="s">
        <v>9837</v>
      </c>
      <c r="M1102" s="29" t="str">
        <f t="shared" si="85"/>
        <v>YES</v>
      </c>
      <c r="N1102" s="9" t="str">
        <f t="shared" si="86"/>
        <v>YES</v>
      </c>
      <c r="O1102" s="9">
        <f t="shared" si="87"/>
        <v>1.0001735141713817</v>
      </c>
      <c r="P1102" s="9" t="str">
        <f t="shared" si="89"/>
        <v>YES</v>
      </c>
      <c r="Q1102" s="9" t="s">
        <v>4658</v>
      </c>
      <c r="R1102" s="30" t="s">
        <v>4658</v>
      </c>
      <c r="T1102" t="s">
        <v>6695</v>
      </c>
      <c r="U1102">
        <v>960</v>
      </c>
      <c r="V1102" t="s">
        <v>2369</v>
      </c>
      <c r="W1102">
        <v>4</v>
      </c>
      <c r="X1102">
        <v>9</v>
      </c>
      <c r="Y1102">
        <v>2</v>
      </c>
      <c r="Z1102">
        <v>4</v>
      </c>
      <c r="AA1102">
        <v>27951330.784000002</v>
      </c>
      <c r="AB1102">
        <v>24325.252846700001</v>
      </c>
      <c r="AC1102">
        <v>607294.15254899999</v>
      </c>
      <c r="AD1102">
        <v>937012.73525000003</v>
      </c>
      <c r="AE1102" t="s">
        <v>6696</v>
      </c>
      <c r="AF1102" t="s">
        <v>2368</v>
      </c>
      <c r="AG1102" t="s">
        <v>4723</v>
      </c>
      <c r="AH1102" t="str">
        <f t="shared" si="88"/>
        <v>04013960</v>
      </c>
      <c r="AJ1102" t="s">
        <v>4723</v>
      </c>
      <c r="AK1102" t="s">
        <v>9837</v>
      </c>
      <c r="AL1102" t="s">
        <v>6696</v>
      </c>
    </row>
    <row r="1103" spans="1:38" x14ac:dyDescent="0.25">
      <c r="A1103">
        <v>1069936</v>
      </c>
      <c r="B1103">
        <v>0.51294600000000001</v>
      </c>
      <c r="C1103" t="s">
        <v>6345</v>
      </c>
      <c r="D1103" t="s">
        <v>4723</v>
      </c>
      <c r="E1103" t="s">
        <v>4756</v>
      </c>
      <c r="F1103" t="s">
        <v>1367</v>
      </c>
      <c r="G1103" t="s">
        <v>1463</v>
      </c>
      <c r="H1103" t="s">
        <v>6346</v>
      </c>
      <c r="I1103" t="s">
        <v>4760</v>
      </c>
      <c r="J1103">
        <v>2537</v>
      </c>
      <c r="K1103" s="34" t="s">
        <v>9838</v>
      </c>
      <c r="M1103" s="29" t="str">
        <f t="shared" si="85"/>
        <v>YES</v>
      </c>
      <c r="N1103" s="9" t="str">
        <f t="shared" si="86"/>
        <v>YES</v>
      </c>
      <c r="O1103" s="9">
        <f t="shared" si="87"/>
        <v>0.99346177035379124</v>
      </c>
      <c r="P1103" s="9" t="str">
        <f t="shared" si="89"/>
        <v>YES</v>
      </c>
      <c r="Q1103" s="9" t="s">
        <v>4658</v>
      </c>
      <c r="R1103" s="30" t="s">
        <v>4658</v>
      </c>
      <c r="T1103" t="s">
        <v>6697</v>
      </c>
      <c r="U1103">
        <v>961</v>
      </c>
      <c r="V1103" t="s">
        <v>6346</v>
      </c>
      <c r="W1103">
        <v>3</v>
      </c>
      <c r="X1103">
        <v>10</v>
      </c>
      <c r="Y1103">
        <v>3</v>
      </c>
      <c r="Z1103">
        <v>3</v>
      </c>
      <c r="AA1103">
        <v>14394226.525</v>
      </c>
      <c r="AB1103">
        <v>16786.768101900001</v>
      </c>
      <c r="AC1103">
        <v>641767.71612400003</v>
      </c>
      <c r="AD1103">
        <v>948492.31331400003</v>
      </c>
      <c r="AE1103" t="s">
        <v>6698</v>
      </c>
      <c r="AF1103" t="s">
        <v>6345</v>
      </c>
      <c r="AG1103" t="s">
        <v>4723</v>
      </c>
      <c r="AH1103" t="str">
        <f t="shared" si="88"/>
        <v>04013961</v>
      </c>
      <c r="AJ1103" t="s">
        <v>4723</v>
      </c>
      <c r="AK1103" t="s">
        <v>9838</v>
      </c>
      <c r="AL1103" t="s">
        <v>6698</v>
      </c>
    </row>
    <row r="1104" spans="1:38" x14ac:dyDescent="0.25">
      <c r="A1104">
        <v>1196732</v>
      </c>
      <c r="B1104">
        <v>5.1032019999999996</v>
      </c>
      <c r="C1104" t="s">
        <v>2563</v>
      </c>
      <c r="D1104" t="s">
        <v>4723</v>
      </c>
      <c r="E1104" t="s">
        <v>4756</v>
      </c>
      <c r="F1104" t="s">
        <v>4758</v>
      </c>
      <c r="G1104" t="s">
        <v>4758</v>
      </c>
      <c r="H1104" t="s">
        <v>2564</v>
      </c>
      <c r="I1104" t="s">
        <v>4760</v>
      </c>
      <c r="J1104">
        <v>9787</v>
      </c>
      <c r="K1104" s="34" t="s">
        <v>9839</v>
      </c>
      <c r="M1104" s="29" t="str">
        <f t="shared" si="85"/>
        <v>YES</v>
      </c>
      <c r="N1104" s="9" t="str">
        <f t="shared" si="86"/>
        <v>YES</v>
      </c>
      <c r="O1104" s="9">
        <f t="shared" si="87"/>
        <v>0.99857011163693565</v>
      </c>
      <c r="P1104" s="9" t="str">
        <f t="shared" si="89"/>
        <v>YES</v>
      </c>
      <c r="Q1104" s="9" t="s">
        <v>4658</v>
      </c>
      <c r="R1104" s="30" t="s">
        <v>4658</v>
      </c>
      <c r="T1104" t="s">
        <v>6699</v>
      </c>
      <c r="U1104">
        <v>962</v>
      </c>
      <c r="V1104" t="s">
        <v>2564</v>
      </c>
      <c r="W1104">
        <v>4</v>
      </c>
      <c r="X1104">
        <v>12</v>
      </c>
      <c r="Y1104">
        <v>2</v>
      </c>
      <c r="Z1104">
        <v>4</v>
      </c>
      <c r="AA1104">
        <v>142472826.87400001</v>
      </c>
      <c r="AB1104">
        <v>49744.8139668</v>
      </c>
      <c r="AC1104">
        <v>540488.532198</v>
      </c>
      <c r="AD1104">
        <v>949659.70935400005</v>
      </c>
      <c r="AE1104" t="s">
        <v>6700</v>
      </c>
      <c r="AF1104" t="s">
        <v>2563</v>
      </c>
      <c r="AG1104" t="s">
        <v>4723</v>
      </c>
      <c r="AH1104" t="str">
        <f t="shared" si="88"/>
        <v>04013962</v>
      </c>
      <c r="AJ1104" t="s">
        <v>4723</v>
      </c>
      <c r="AK1104" t="s">
        <v>9839</v>
      </c>
      <c r="AL1104" t="s">
        <v>6700</v>
      </c>
    </row>
    <row r="1105" spans="1:38" x14ac:dyDescent="0.25">
      <c r="A1105">
        <v>1042443</v>
      </c>
      <c r="B1105">
        <v>1.7377959999999999</v>
      </c>
      <c r="C1105" t="s">
        <v>2832</v>
      </c>
      <c r="D1105" t="s">
        <v>4723</v>
      </c>
      <c r="E1105" t="s">
        <v>4756</v>
      </c>
      <c r="F1105" t="s">
        <v>6297</v>
      </c>
      <c r="G1105" t="s">
        <v>4758</v>
      </c>
      <c r="H1105" t="s">
        <v>2833</v>
      </c>
      <c r="I1105" t="s">
        <v>4760</v>
      </c>
      <c r="J1105">
        <v>4996</v>
      </c>
      <c r="K1105" s="34" t="s">
        <v>9840</v>
      </c>
      <c r="M1105" s="29" t="str">
        <f t="shared" si="85"/>
        <v>NO</v>
      </c>
      <c r="N1105" s="9" t="str">
        <f t="shared" si="86"/>
        <v>YES</v>
      </c>
      <c r="O1105" s="9">
        <f t="shared" si="87"/>
        <v>1.0097327743775031</v>
      </c>
      <c r="P1105" s="9" t="str">
        <f t="shared" si="89"/>
        <v>YES</v>
      </c>
      <c r="Q1105" s="9" t="s">
        <v>4658</v>
      </c>
      <c r="R1105" s="30" t="s">
        <v>4658</v>
      </c>
      <c r="T1105" t="s">
        <v>6701</v>
      </c>
      <c r="U1105">
        <v>963</v>
      </c>
      <c r="V1105" t="s">
        <v>2833</v>
      </c>
      <c r="W1105">
        <v>4</v>
      </c>
      <c r="X1105">
        <v>4</v>
      </c>
      <c r="Y1105">
        <v>2</v>
      </c>
      <c r="Z1105">
        <v>4</v>
      </c>
      <c r="AA1105">
        <v>47979993.554499999</v>
      </c>
      <c r="AB1105">
        <v>30815.259185999999</v>
      </c>
      <c r="AC1105">
        <v>608013.80668000004</v>
      </c>
      <c r="AD1105">
        <v>988990.80322100001</v>
      </c>
      <c r="AE1105" t="s">
        <v>6702</v>
      </c>
      <c r="AF1105" t="s">
        <v>7140</v>
      </c>
      <c r="AG1105" t="s">
        <v>4723</v>
      </c>
      <c r="AH1105" t="str">
        <f t="shared" si="88"/>
        <v>04013963</v>
      </c>
      <c r="AJ1105" t="s">
        <v>4723</v>
      </c>
      <c r="AK1105" t="s">
        <v>9840</v>
      </c>
      <c r="AL1105" t="s">
        <v>6702</v>
      </c>
    </row>
    <row r="1106" spans="1:38" x14ac:dyDescent="0.25">
      <c r="A1106">
        <v>1099497</v>
      </c>
      <c r="B1106">
        <v>0.82204299999999997</v>
      </c>
      <c r="C1106" t="s">
        <v>2410</v>
      </c>
      <c r="D1106" t="s">
        <v>4723</v>
      </c>
      <c r="E1106" t="s">
        <v>4756</v>
      </c>
      <c r="F1106" t="s">
        <v>6297</v>
      </c>
      <c r="G1106" t="s">
        <v>6400</v>
      </c>
      <c r="H1106" t="s">
        <v>2411</v>
      </c>
      <c r="I1106" t="s">
        <v>4760</v>
      </c>
      <c r="J1106">
        <v>2991</v>
      </c>
      <c r="K1106" s="34" t="s">
        <v>9841</v>
      </c>
      <c r="M1106" s="29" t="str">
        <f t="shared" si="85"/>
        <v>YES</v>
      </c>
      <c r="N1106" s="9" t="str">
        <f t="shared" si="86"/>
        <v>YES</v>
      </c>
      <c r="O1106" s="9">
        <f t="shared" si="87"/>
        <v>0.98558874632922411</v>
      </c>
      <c r="P1106" s="9" t="str">
        <f t="shared" si="89"/>
        <v>YES</v>
      </c>
      <c r="Q1106" s="9" t="s">
        <v>4658</v>
      </c>
      <c r="R1106" s="30" t="s">
        <v>4658</v>
      </c>
      <c r="T1106" t="s">
        <v>6703</v>
      </c>
      <c r="U1106">
        <v>964</v>
      </c>
      <c r="V1106" t="s">
        <v>2411</v>
      </c>
      <c r="W1106">
        <v>4</v>
      </c>
      <c r="X1106">
        <v>4</v>
      </c>
      <c r="Y1106">
        <v>2</v>
      </c>
      <c r="Z1106">
        <v>4</v>
      </c>
      <c r="AA1106">
        <v>23252338.925900001</v>
      </c>
      <c r="AB1106">
        <v>20677.940333800001</v>
      </c>
      <c r="AC1106">
        <v>605410.00567900005</v>
      </c>
      <c r="AD1106">
        <v>967683.604208</v>
      </c>
      <c r="AE1106" t="s">
        <v>6704</v>
      </c>
      <c r="AF1106" t="s">
        <v>2410</v>
      </c>
      <c r="AG1106" t="s">
        <v>4723</v>
      </c>
      <c r="AH1106" t="str">
        <f t="shared" si="88"/>
        <v>04013964</v>
      </c>
      <c r="AJ1106" t="s">
        <v>4723</v>
      </c>
      <c r="AK1106" t="s">
        <v>9841</v>
      </c>
      <c r="AL1106" t="s">
        <v>6704</v>
      </c>
    </row>
    <row r="1107" spans="1:38" x14ac:dyDescent="0.25">
      <c r="A1107">
        <v>1070368</v>
      </c>
      <c r="B1107">
        <v>0.49526799999999999</v>
      </c>
      <c r="C1107" t="s">
        <v>3032</v>
      </c>
      <c r="D1107" t="s">
        <v>4723</v>
      </c>
      <c r="E1107" t="s">
        <v>4756</v>
      </c>
      <c r="F1107" t="s">
        <v>1367</v>
      </c>
      <c r="G1107" t="s">
        <v>1463</v>
      </c>
      <c r="H1107" t="s">
        <v>3033</v>
      </c>
      <c r="I1107" t="s">
        <v>4760</v>
      </c>
      <c r="J1107">
        <v>5274</v>
      </c>
      <c r="K1107" s="34" t="s">
        <v>9842</v>
      </c>
      <c r="M1107" s="29" t="str">
        <f t="shared" si="85"/>
        <v>YES</v>
      </c>
      <c r="N1107" s="9" t="str">
        <f t="shared" si="86"/>
        <v>YES</v>
      </c>
      <c r="O1107" s="9">
        <f t="shared" si="87"/>
        <v>1.0022496171403821</v>
      </c>
      <c r="P1107" s="9" t="str">
        <f t="shared" si="89"/>
        <v>YES</v>
      </c>
      <c r="Q1107" s="9" t="s">
        <v>4658</v>
      </c>
      <c r="R1107" s="30" t="s">
        <v>4658</v>
      </c>
      <c r="T1107" t="s">
        <v>6705</v>
      </c>
      <c r="U1107">
        <v>965</v>
      </c>
      <c r="V1107" t="s">
        <v>3033</v>
      </c>
      <c r="W1107">
        <v>3</v>
      </c>
      <c r="X1107">
        <v>7</v>
      </c>
      <c r="Y1107">
        <v>3</v>
      </c>
      <c r="Z1107">
        <v>3</v>
      </c>
      <c r="AA1107">
        <v>13776288.0375</v>
      </c>
      <c r="AB1107">
        <v>15874.556924099999</v>
      </c>
      <c r="AC1107">
        <v>667872.553204</v>
      </c>
      <c r="AD1107">
        <v>959299.47767699999</v>
      </c>
      <c r="AE1107" t="s">
        <v>6706</v>
      </c>
      <c r="AF1107" t="s">
        <v>3032</v>
      </c>
      <c r="AG1107" t="s">
        <v>4723</v>
      </c>
      <c r="AH1107" t="str">
        <f t="shared" si="88"/>
        <v>04013965</v>
      </c>
      <c r="AJ1107" t="s">
        <v>4723</v>
      </c>
      <c r="AK1107" t="s">
        <v>9842</v>
      </c>
      <c r="AL1107" t="s">
        <v>6706</v>
      </c>
    </row>
    <row r="1108" spans="1:38" x14ac:dyDescent="0.25">
      <c r="A1108">
        <v>1213599</v>
      </c>
      <c r="B1108">
        <v>34.369523000000001</v>
      </c>
      <c r="C1108" t="s">
        <v>3501</v>
      </c>
      <c r="D1108" t="s">
        <v>4723</v>
      </c>
      <c r="E1108" t="s">
        <v>4756</v>
      </c>
      <c r="F1108" t="s">
        <v>4758</v>
      </c>
      <c r="G1108" t="s">
        <v>4758</v>
      </c>
      <c r="H1108" t="s">
        <v>3502</v>
      </c>
      <c r="I1108" t="s">
        <v>4760</v>
      </c>
      <c r="J1108">
        <v>3470</v>
      </c>
      <c r="K1108" s="34" t="s">
        <v>9843</v>
      </c>
      <c r="M1108" s="29" t="str">
        <f t="shared" si="85"/>
        <v>YES</v>
      </c>
      <c r="N1108" s="9" t="str">
        <f t="shared" si="86"/>
        <v>YES</v>
      </c>
      <c r="O1108" s="9">
        <f t="shared" si="87"/>
        <v>1.003565911847329</v>
      </c>
      <c r="P1108" s="9" t="str">
        <f t="shared" si="89"/>
        <v>YES</v>
      </c>
      <c r="Q1108" s="9" t="s">
        <v>4658</v>
      </c>
      <c r="R1108" s="30" t="s">
        <v>4658</v>
      </c>
      <c r="T1108" t="s">
        <v>6707</v>
      </c>
      <c r="U1108">
        <v>966</v>
      </c>
      <c r="V1108" t="s">
        <v>3502</v>
      </c>
      <c r="W1108">
        <v>5</v>
      </c>
      <c r="X1108">
        <v>23</v>
      </c>
      <c r="Y1108">
        <v>7</v>
      </c>
      <c r="Z1108">
        <v>5</v>
      </c>
      <c r="AA1108">
        <v>954762710.34300005</v>
      </c>
      <c r="AB1108">
        <v>180210.625535</v>
      </c>
      <c r="AC1108">
        <v>574202.26607000001</v>
      </c>
      <c r="AD1108">
        <v>853971.30190199998</v>
      </c>
      <c r="AE1108" t="s">
        <v>6708</v>
      </c>
      <c r="AF1108" t="s">
        <v>3501</v>
      </c>
      <c r="AG1108" t="s">
        <v>4723</v>
      </c>
      <c r="AH1108" t="str">
        <f t="shared" si="88"/>
        <v>04013966</v>
      </c>
      <c r="AJ1108" t="s">
        <v>4723</v>
      </c>
      <c r="AK1108" t="s">
        <v>9843</v>
      </c>
      <c r="AL1108" t="s">
        <v>6708</v>
      </c>
    </row>
    <row r="1109" spans="1:38" x14ac:dyDescent="0.25">
      <c r="A1109">
        <v>105662</v>
      </c>
      <c r="B1109">
        <v>0.36952400000000002</v>
      </c>
      <c r="C1109" t="s">
        <v>3438</v>
      </c>
      <c r="D1109" t="s">
        <v>4723</v>
      </c>
      <c r="E1109" t="s">
        <v>4756</v>
      </c>
      <c r="F1109" t="s">
        <v>1367</v>
      </c>
      <c r="G1109" t="s">
        <v>1463</v>
      </c>
      <c r="H1109" t="s">
        <v>3439</v>
      </c>
      <c r="I1109" t="s">
        <v>4760</v>
      </c>
      <c r="J1109">
        <v>3538</v>
      </c>
      <c r="K1109" s="34" t="s">
        <v>9844</v>
      </c>
      <c r="M1109" s="29" t="str">
        <f t="shared" si="85"/>
        <v>YES</v>
      </c>
      <c r="N1109" s="9" t="str">
        <f t="shared" si="86"/>
        <v>YES</v>
      </c>
      <c r="O1109" s="9">
        <f t="shared" si="87"/>
        <v>0.99906369929658545</v>
      </c>
      <c r="P1109" s="9" t="str">
        <f t="shared" si="89"/>
        <v>YES</v>
      </c>
      <c r="Q1109" s="9" t="s">
        <v>4658</v>
      </c>
      <c r="R1109" s="30" t="s">
        <v>4658</v>
      </c>
      <c r="T1109" t="s">
        <v>6709</v>
      </c>
      <c r="U1109">
        <v>967</v>
      </c>
      <c r="V1109" t="s">
        <v>3439</v>
      </c>
      <c r="W1109">
        <v>5</v>
      </c>
      <c r="X1109">
        <v>13</v>
      </c>
      <c r="Y1109">
        <v>7</v>
      </c>
      <c r="Z1109">
        <v>5</v>
      </c>
      <c r="AA1109">
        <v>10311392.445599999</v>
      </c>
      <c r="AB1109">
        <v>15071.918714699999</v>
      </c>
      <c r="AC1109">
        <v>598353.66853799997</v>
      </c>
      <c r="AD1109">
        <v>905959.29397100001</v>
      </c>
      <c r="AE1109" t="s">
        <v>6710</v>
      </c>
      <c r="AF1109" t="s">
        <v>3438</v>
      </c>
      <c r="AG1109" t="s">
        <v>4723</v>
      </c>
      <c r="AH1109" t="str">
        <f t="shared" si="88"/>
        <v>04013967</v>
      </c>
      <c r="AJ1109" t="s">
        <v>4723</v>
      </c>
      <c r="AK1109" t="s">
        <v>9844</v>
      </c>
      <c r="AL1109" t="s">
        <v>6710</v>
      </c>
    </row>
    <row r="1110" spans="1:38" x14ac:dyDescent="0.25">
      <c r="A1110">
        <v>153368</v>
      </c>
      <c r="B1110">
        <v>0.37660199999999999</v>
      </c>
      <c r="C1110" t="s">
        <v>2767</v>
      </c>
      <c r="D1110" t="s">
        <v>4723</v>
      </c>
      <c r="E1110" t="s">
        <v>4756</v>
      </c>
      <c r="F1110" t="s">
        <v>1367</v>
      </c>
      <c r="G1110" t="s">
        <v>1463</v>
      </c>
      <c r="H1110" t="s">
        <v>2768</v>
      </c>
      <c r="I1110" t="s">
        <v>4760</v>
      </c>
      <c r="J1110">
        <v>2712</v>
      </c>
      <c r="K1110" s="34" t="s">
        <v>9845</v>
      </c>
      <c r="M1110" s="29" t="str">
        <f t="shared" si="85"/>
        <v>YES</v>
      </c>
      <c r="N1110" s="9" t="str">
        <f t="shared" si="86"/>
        <v>YES</v>
      </c>
      <c r="O1110" s="9">
        <f t="shared" si="87"/>
        <v>0.99975131561894592</v>
      </c>
      <c r="P1110" s="9" t="str">
        <f t="shared" si="89"/>
        <v>YES</v>
      </c>
      <c r="Q1110" s="9" t="s">
        <v>4658</v>
      </c>
      <c r="R1110" s="30" t="s">
        <v>4658</v>
      </c>
      <c r="T1110" t="s">
        <v>6711</v>
      </c>
      <c r="U1110">
        <v>968</v>
      </c>
      <c r="V1110" t="s">
        <v>2768</v>
      </c>
      <c r="W1110">
        <v>5</v>
      </c>
      <c r="X1110">
        <v>15</v>
      </c>
      <c r="Y1110">
        <v>4</v>
      </c>
      <c r="Z1110">
        <v>5</v>
      </c>
      <c r="AA1110">
        <v>10501672.798800001</v>
      </c>
      <c r="AB1110">
        <v>13329.651336200001</v>
      </c>
      <c r="AC1110">
        <v>642100.82979300001</v>
      </c>
      <c r="AD1110">
        <v>903758.23822499998</v>
      </c>
      <c r="AE1110" t="s">
        <v>6712</v>
      </c>
      <c r="AF1110" t="s">
        <v>2767</v>
      </c>
      <c r="AG1110" t="s">
        <v>4723</v>
      </c>
      <c r="AH1110" t="str">
        <f t="shared" si="88"/>
        <v>04013968</v>
      </c>
      <c r="AJ1110" t="s">
        <v>4723</v>
      </c>
      <c r="AK1110" t="s">
        <v>9845</v>
      </c>
      <c r="AL1110" t="s">
        <v>6712</v>
      </c>
    </row>
    <row r="1111" spans="1:38" x14ac:dyDescent="0.25">
      <c r="A1111">
        <v>201686</v>
      </c>
      <c r="B1111">
        <v>1.1748149999999999</v>
      </c>
      <c r="C1111" t="s">
        <v>2400</v>
      </c>
      <c r="D1111" t="s">
        <v>4723</v>
      </c>
      <c r="E1111" t="s">
        <v>4756</v>
      </c>
      <c r="F1111" t="s">
        <v>6297</v>
      </c>
      <c r="G1111" t="s">
        <v>4758</v>
      </c>
      <c r="H1111" t="s">
        <v>2401</v>
      </c>
      <c r="I1111" t="s">
        <v>4760</v>
      </c>
      <c r="J1111">
        <v>3776</v>
      </c>
      <c r="K1111" s="34" t="s">
        <v>9846</v>
      </c>
      <c r="M1111" s="29" t="str">
        <f t="shared" si="85"/>
        <v>YES</v>
      </c>
      <c r="N1111" s="9" t="str">
        <f t="shared" si="86"/>
        <v>YES</v>
      </c>
      <c r="O1111" s="9">
        <f t="shared" si="87"/>
        <v>1.005649525909899</v>
      </c>
      <c r="P1111" s="9" t="str">
        <f t="shared" si="89"/>
        <v>YES</v>
      </c>
      <c r="Q1111" s="9" t="s">
        <v>4658</v>
      </c>
      <c r="R1111" s="30" t="s">
        <v>4658</v>
      </c>
      <c r="T1111" t="s">
        <v>6713</v>
      </c>
      <c r="U1111">
        <v>969</v>
      </c>
      <c r="V1111" t="s">
        <v>2401</v>
      </c>
      <c r="W1111">
        <v>4</v>
      </c>
      <c r="X1111">
        <v>4</v>
      </c>
      <c r="Y1111">
        <v>2</v>
      </c>
      <c r="Z1111">
        <v>4</v>
      </c>
      <c r="AA1111">
        <v>32567968.911800001</v>
      </c>
      <c r="AB1111">
        <v>23670.126740200001</v>
      </c>
      <c r="AC1111">
        <v>600140.67070799996</v>
      </c>
      <c r="AD1111">
        <v>967893.35532500001</v>
      </c>
      <c r="AE1111" t="s">
        <v>6714</v>
      </c>
      <c r="AF1111" t="s">
        <v>2400</v>
      </c>
      <c r="AG1111" t="s">
        <v>4723</v>
      </c>
      <c r="AH1111" t="str">
        <f t="shared" si="88"/>
        <v>04013969</v>
      </c>
      <c r="AJ1111" t="s">
        <v>4723</v>
      </c>
      <c r="AK1111" t="s">
        <v>9846</v>
      </c>
      <c r="AL1111" t="s">
        <v>6714</v>
      </c>
    </row>
    <row r="1112" spans="1:38" x14ac:dyDescent="0.25">
      <c r="A1112">
        <v>1070264</v>
      </c>
      <c r="B1112">
        <v>0.89227199999999995</v>
      </c>
      <c r="C1112" t="s">
        <v>2082</v>
      </c>
      <c r="D1112" t="s">
        <v>4723</v>
      </c>
      <c r="E1112" t="s">
        <v>4756</v>
      </c>
      <c r="F1112" t="s">
        <v>1367</v>
      </c>
      <c r="G1112" t="s">
        <v>6400</v>
      </c>
      <c r="H1112" t="s">
        <v>2083</v>
      </c>
      <c r="I1112" t="s">
        <v>4760</v>
      </c>
      <c r="J1112">
        <v>4026</v>
      </c>
      <c r="K1112" s="34" t="s">
        <v>9847</v>
      </c>
      <c r="M1112" s="29" t="str">
        <f t="shared" si="85"/>
        <v>YES</v>
      </c>
      <c r="N1112" s="9" t="str">
        <f t="shared" si="86"/>
        <v>YES</v>
      </c>
      <c r="O1112" s="9">
        <f t="shared" si="87"/>
        <v>1.001051097555163</v>
      </c>
      <c r="P1112" s="9" t="str">
        <f t="shared" si="89"/>
        <v>YES</v>
      </c>
      <c r="Q1112" s="9" t="s">
        <v>4658</v>
      </c>
      <c r="R1112" s="30" t="s">
        <v>4658</v>
      </c>
      <c r="T1112" t="s">
        <v>7623</v>
      </c>
      <c r="U1112">
        <v>97</v>
      </c>
      <c r="V1112" t="s">
        <v>2083</v>
      </c>
      <c r="W1112">
        <v>4</v>
      </c>
      <c r="X1112">
        <v>9</v>
      </c>
      <c r="Y1112">
        <v>2</v>
      </c>
      <c r="Z1112">
        <v>4</v>
      </c>
      <c r="AA1112">
        <v>24848997.004799999</v>
      </c>
      <c r="AB1112">
        <v>19875.1292431</v>
      </c>
      <c r="AC1112">
        <v>615537.27825600002</v>
      </c>
      <c r="AD1112">
        <v>957523.46139099996</v>
      </c>
      <c r="AE1112" t="s">
        <v>7624</v>
      </c>
      <c r="AF1112" t="s">
        <v>2082</v>
      </c>
      <c r="AG1112" t="s">
        <v>4723</v>
      </c>
      <c r="AH1112" t="str">
        <f t="shared" si="88"/>
        <v>0401397</v>
      </c>
      <c r="AJ1112" t="s">
        <v>4723</v>
      </c>
      <c r="AK1112" t="s">
        <v>9847</v>
      </c>
      <c r="AL1112" t="s">
        <v>7624</v>
      </c>
    </row>
    <row r="1113" spans="1:38" x14ac:dyDescent="0.25">
      <c r="A1113">
        <v>1184383</v>
      </c>
      <c r="B1113">
        <v>0.474804</v>
      </c>
      <c r="C1113" t="s">
        <v>6286</v>
      </c>
      <c r="D1113" t="s">
        <v>4723</v>
      </c>
      <c r="E1113" t="s">
        <v>4756</v>
      </c>
      <c r="F1113" t="s">
        <v>1367</v>
      </c>
      <c r="G1113" t="s">
        <v>1463</v>
      </c>
      <c r="H1113" t="s">
        <v>6287</v>
      </c>
      <c r="I1113" t="s">
        <v>4760</v>
      </c>
      <c r="J1113">
        <v>2967</v>
      </c>
      <c r="K1113" s="34" t="s">
        <v>9848</v>
      </c>
      <c r="M1113" s="29" t="str">
        <f t="shared" si="85"/>
        <v>YES</v>
      </c>
      <c r="N1113" s="9" t="str">
        <f t="shared" si="86"/>
        <v>YES</v>
      </c>
      <c r="O1113" s="9">
        <f t="shared" si="87"/>
        <v>0.98332877811742325</v>
      </c>
      <c r="P1113" s="9" t="str">
        <f t="shared" si="89"/>
        <v>YES</v>
      </c>
      <c r="Q1113" s="9" t="s">
        <v>4658</v>
      </c>
      <c r="R1113" s="30" t="s">
        <v>4658</v>
      </c>
      <c r="T1113" t="s">
        <v>6715</v>
      </c>
      <c r="U1113">
        <v>970</v>
      </c>
      <c r="V1113" t="s">
        <v>6287</v>
      </c>
      <c r="W1113">
        <v>3</v>
      </c>
      <c r="X1113">
        <v>6</v>
      </c>
      <c r="Y1113">
        <v>3</v>
      </c>
      <c r="Z1113">
        <v>3</v>
      </c>
      <c r="AA1113">
        <v>13461190.3243</v>
      </c>
      <c r="AB1113">
        <v>15667.1300904</v>
      </c>
      <c r="AC1113">
        <v>645530.14154500002</v>
      </c>
      <c r="AD1113">
        <v>968424.00966600003</v>
      </c>
      <c r="AE1113" t="s">
        <v>6716</v>
      </c>
      <c r="AF1113" t="s">
        <v>6286</v>
      </c>
      <c r="AG1113" t="s">
        <v>4723</v>
      </c>
      <c r="AH1113" t="str">
        <f t="shared" si="88"/>
        <v>04013970</v>
      </c>
      <c r="AJ1113" t="s">
        <v>4723</v>
      </c>
      <c r="AK1113" t="s">
        <v>9848</v>
      </c>
      <c r="AL1113" t="s">
        <v>6716</v>
      </c>
    </row>
    <row r="1114" spans="1:38" x14ac:dyDescent="0.25">
      <c r="A1114">
        <v>1206574</v>
      </c>
      <c r="B1114">
        <v>0.99953000000000003</v>
      </c>
      <c r="C1114" t="s">
        <v>3942</v>
      </c>
      <c r="D1114" t="s">
        <v>4723</v>
      </c>
      <c r="E1114" t="s">
        <v>4756</v>
      </c>
      <c r="F1114" t="s">
        <v>2297</v>
      </c>
      <c r="G1114" t="s">
        <v>3738</v>
      </c>
      <c r="H1114" t="s">
        <v>3943</v>
      </c>
      <c r="I1114" t="s">
        <v>4760</v>
      </c>
      <c r="J1114">
        <v>5029</v>
      </c>
      <c r="K1114" s="34" t="s">
        <v>9849</v>
      </c>
      <c r="M1114" s="29" t="str">
        <f t="shared" si="85"/>
        <v>YES</v>
      </c>
      <c r="N1114" s="9" t="str">
        <f t="shared" si="86"/>
        <v>YES</v>
      </c>
      <c r="O1114" s="9">
        <f t="shared" si="87"/>
        <v>1.0007927525170941</v>
      </c>
      <c r="P1114" s="9" t="str">
        <f t="shared" si="89"/>
        <v>YES</v>
      </c>
      <c r="Q1114" s="9" t="s">
        <v>4658</v>
      </c>
      <c r="R1114" s="30" t="s">
        <v>4658</v>
      </c>
      <c r="T1114" t="s">
        <v>6717</v>
      </c>
      <c r="U1114">
        <v>971</v>
      </c>
      <c r="V1114" t="s">
        <v>3943</v>
      </c>
      <c r="W1114">
        <v>1</v>
      </c>
      <c r="X1114">
        <v>22</v>
      </c>
      <c r="Y1114">
        <v>6</v>
      </c>
      <c r="Z1114">
        <v>1</v>
      </c>
      <c r="AA1114">
        <v>27843224.365800001</v>
      </c>
      <c r="AB1114">
        <v>21124.289601600001</v>
      </c>
      <c r="AC1114">
        <v>746524.26834499999</v>
      </c>
      <c r="AD1114">
        <v>847049.10314499994</v>
      </c>
      <c r="AE1114" t="s">
        <v>6718</v>
      </c>
      <c r="AF1114" t="s">
        <v>3942</v>
      </c>
      <c r="AG1114" t="s">
        <v>4723</v>
      </c>
      <c r="AH1114" t="str">
        <f t="shared" si="88"/>
        <v>04013971</v>
      </c>
      <c r="AJ1114" t="s">
        <v>4723</v>
      </c>
      <c r="AK1114" t="s">
        <v>9849</v>
      </c>
      <c r="AL1114" t="s">
        <v>6718</v>
      </c>
    </row>
    <row r="1115" spans="1:38" x14ac:dyDescent="0.25">
      <c r="A1115">
        <v>296023</v>
      </c>
      <c r="B1115">
        <v>0.43081900000000001</v>
      </c>
      <c r="C1115" t="s">
        <v>3910</v>
      </c>
      <c r="D1115" t="s">
        <v>4723</v>
      </c>
      <c r="E1115" t="s">
        <v>4756</v>
      </c>
      <c r="F1115" t="s">
        <v>1367</v>
      </c>
      <c r="G1115" t="s">
        <v>1463</v>
      </c>
      <c r="H1115" t="s">
        <v>3911</v>
      </c>
      <c r="I1115" t="s">
        <v>4760</v>
      </c>
      <c r="J1115">
        <v>2463</v>
      </c>
      <c r="K1115" s="34" t="s">
        <v>9850</v>
      </c>
      <c r="M1115" s="29" t="str">
        <f t="shared" si="85"/>
        <v>YES</v>
      </c>
      <c r="N1115" s="9" t="str">
        <f t="shared" si="86"/>
        <v>YES</v>
      </c>
      <c r="O1115" s="9">
        <f t="shared" si="87"/>
        <v>0.97937219569307266</v>
      </c>
      <c r="P1115" s="9" t="str">
        <f t="shared" si="89"/>
        <v>YES</v>
      </c>
      <c r="Q1115" s="9" t="s">
        <v>4658</v>
      </c>
      <c r="R1115" s="30" t="s">
        <v>4658</v>
      </c>
      <c r="T1115" t="s">
        <v>6719</v>
      </c>
      <c r="U1115">
        <v>972</v>
      </c>
      <c r="V1115" t="s">
        <v>3911</v>
      </c>
      <c r="W1115">
        <v>1</v>
      </c>
      <c r="X1115">
        <v>20</v>
      </c>
      <c r="Y1115">
        <v>5</v>
      </c>
      <c r="Z1115">
        <v>1</v>
      </c>
      <c r="AA1115">
        <v>12263513.7718</v>
      </c>
      <c r="AB1115">
        <v>17045.9747904</v>
      </c>
      <c r="AC1115">
        <v>680032.702437</v>
      </c>
      <c r="AD1115">
        <v>857327.87697800004</v>
      </c>
      <c r="AE1115" t="s">
        <v>6720</v>
      </c>
      <c r="AF1115" t="s">
        <v>3910</v>
      </c>
      <c r="AG1115" t="s">
        <v>4723</v>
      </c>
      <c r="AH1115" t="str">
        <f t="shared" si="88"/>
        <v>04013972</v>
      </c>
      <c r="AJ1115" t="s">
        <v>4723</v>
      </c>
      <c r="AK1115" t="s">
        <v>9850</v>
      </c>
      <c r="AL1115" t="s">
        <v>6720</v>
      </c>
    </row>
    <row r="1116" spans="1:38" x14ac:dyDescent="0.25">
      <c r="A1116">
        <v>215898</v>
      </c>
      <c r="B1116">
        <v>1.145216</v>
      </c>
      <c r="C1116" t="s">
        <v>3552</v>
      </c>
      <c r="D1116" t="s">
        <v>4723</v>
      </c>
      <c r="E1116" t="s">
        <v>4756</v>
      </c>
      <c r="F1116" t="s">
        <v>1367</v>
      </c>
      <c r="G1116" t="s">
        <v>1463</v>
      </c>
      <c r="H1116" t="s">
        <v>3553</v>
      </c>
      <c r="I1116" t="s">
        <v>4760</v>
      </c>
      <c r="J1116">
        <v>7728</v>
      </c>
      <c r="K1116" s="34" t="s">
        <v>9851</v>
      </c>
      <c r="M1116" s="29" t="str">
        <f t="shared" si="85"/>
        <v>YES</v>
      </c>
      <c r="N1116" s="9" t="str">
        <f t="shared" si="86"/>
        <v>YES</v>
      </c>
      <c r="O1116" s="9">
        <f t="shared" si="87"/>
        <v>1.0011768733946</v>
      </c>
      <c r="P1116" s="9" t="str">
        <f t="shared" si="89"/>
        <v>YES</v>
      </c>
      <c r="Q1116" s="9" t="s">
        <v>4658</v>
      </c>
      <c r="R1116" s="30" t="s">
        <v>4658</v>
      </c>
      <c r="T1116" t="s">
        <v>6721</v>
      </c>
      <c r="U1116">
        <v>973</v>
      </c>
      <c r="V1116" t="s">
        <v>3553</v>
      </c>
      <c r="W1116">
        <v>5</v>
      </c>
      <c r="X1116">
        <v>16</v>
      </c>
      <c r="Y1116">
        <v>4</v>
      </c>
      <c r="Z1116">
        <v>5</v>
      </c>
      <c r="AA1116">
        <v>31889260.112599999</v>
      </c>
      <c r="AB1116">
        <v>28563.472476800001</v>
      </c>
      <c r="AC1116">
        <v>606451.51790199999</v>
      </c>
      <c r="AD1116">
        <v>897750.36254200002</v>
      </c>
      <c r="AE1116" t="s">
        <v>6722</v>
      </c>
      <c r="AF1116" t="s">
        <v>3552</v>
      </c>
      <c r="AG1116" t="s">
        <v>4723</v>
      </c>
      <c r="AH1116" t="str">
        <f t="shared" si="88"/>
        <v>04013973</v>
      </c>
      <c r="AJ1116" t="s">
        <v>4723</v>
      </c>
      <c r="AK1116" t="s">
        <v>9851</v>
      </c>
      <c r="AL1116" t="s">
        <v>6722</v>
      </c>
    </row>
    <row r="1117" spans="1:38" x14ac:dyDescent="0.25">
      <c r="A1117">
        <v>106182</v>
      </c>
      <c r="B1117">
        <v>0.37789699999999998</v>
      </c>
      <c r="C1117" t="s">
        <v>2773</v>
      </c>
      <c r="D1117" t="s">
        <v>4723</v>
      </c>
      <c r="E1117" t="s">
        <v>4756</v>
      </c>
      <c r="F1117" t="s">
        <v>1367</v>
      </c>
      <c r="G1117" t="s">
        <v>1463</v>
      </c>
      <c r="H1117" t="s">
        <v>2774</v>
      </c>
      <c r="I1117" t="s">
        <v>4760</v>
      </c>
      <c r="J1117">
        <v>2250</v>
      </c>
      <c r="K1117" s="34" t="s">
        <v>9852</v>
      </c>
      <c r="M1117" s="29" t="str">
        <f t="shared" si="85"/>
        <v>YES</v>
      </c>
      <c r="N1117" s="9" t="str">
        <f t="shared" si="86"/>
        <v>YES</v>
      </c>
      <c r="O1117" s="9">
        <f t="shared" si="87"/>
        <v>0.99847337844880313</v>
      </c>
      <c r="P1117" s="9" t="str">
        <f t="shared" si="89"/>
        <v>YES</v>
      </c>
      <c r="Q1117" s="9" t="s">
        <v>4658</v>
      </c>
      <c r="R1117" s="30" t="s">
        <v>4658</v>
      </c>
      <c r="T1117" t="s">
        <v>6723</v>
      </c>
      <c r="U1117">
        <v>974</v>
      </c>
      <c r="V1117" t="s">
        <v>2774</v>
      </c>
      <c r="W1117">
        <v>5</v>
      </c>
      <c r="X1117">
        <v>14</v>
      </c>
      <c r="Y1117">
        <v>4</v>
      </c>
      <c r="Z1117">
        <v>5</v>
      </c>
      <c r="AA1117">
        <v>10551271.5233</v>
      </c>
      <c r="AB1117">
        <v>14399.257711</v>
      </c>
      <c r="AC1117">
        <v>650006.94553499995</v>
      </c>
      <c r="AD1117">
        <v>893279.01176899998</v>
      </c>
      <c r="AE1117" t="s">
        <v>6724</v>
      </c>
      <c r="AF1117" t="s">
        <v>2773</v>
      </c>
      <c r="AG1117" t="s">
        <v>4723</v>
      </c>
      <c r="AH1117" t="str">
        <f t="shared" si="88"/>
        <v>04013974</v>
      </c>
      <c r="AJ1117" t="s">
        <v>4723</v>
      </c>
      <c r="AK1117" t="s">
        <v>9852</v>
      </c>
      <c r="AL1117" t="s">
        <v>6724</v>
      </c>
    </row>
    <row r="1118" spans="1:38" x14ac:dyDescent="0.25">
      <c r="A1118">
        <v>201743</v>
      </c>
      <c r="B1118">
        <v>1.503932</v>
      </c>
      <c r="C1118" t="s">
        <v>3436</v>
      </c>
      <c r="D1118" t="s">
        <v>4723</v>
      </c>
      <c r="E1118" t="s">
        <v>4756</v>
      </c>
      <c r="F1118" t="s">
        <v>1367</v>
      </c>
      <c r="G1118" t="s">
        <v>4758</v>
      </c>
      <c r="H1118" t="s">
        <v>3437</v>
      </c>
      <c r="I1118" t="s">
        <v>4760</v>
      </c>
      <c r="J1118">
        <v>6425</v>
      </c>
      <c r="K1118" s="34" t="s">
        <v>9853</v>
      </c>
      <c r="M1118" s="29" t="str">
        <f t="shared" si="85"/>
        <v>YES</v>
      </c>
      <c r="N1118" s="9" t="str">
        <f t="shared" si="86"/>
        <v>YES</v>
      </c>
      <c r="O1118" s="9">
        <f t="shared" si="87"/>
        <v>1.0015026939119036</v>
      </c>
      <c r="P1118" s="9" t="str">
        <f t="shared" si="89"/>
        <v>YES</v>
      </c>
      <c r="Q1118" s="9" t="s">
        <v>4658</v>
      </c>
      <c r="R1118" s="30" t="s">
        <v>4658</v>
      </c>
      <c r="T1118" t="s">
        <v>6725</v>
      </c>
      <c r="U1118">
        <v>975</v>
      </c>
      <c r="V1118" t="s">
        <v>3437</v>
      </c>
      <c r="W1118">
        <v>5</v>
      </c>
      <c r="X1118">
        <v>12</v>
      </c>
      <c r="Y1118">
        <v>7</v>
      </c>
      <c r="Z1118">
        <v>5</v>
      </c>
      <c r="AA1118">
        <v>41864308.627099998</v>
      </c>
      <c r="AB1118">
        <v>26386.543711400001</v>
      </c>
      <c r="AC1118">
        <v>595518.16356300004</v>
      </c>
      <c r="AD1118">
        <v>910110.68033</v>
      </c>
      <c r="AE1118" t="s">
        <v>6726</v>
      </c>
      <c r="AF1118" t="s">
        <v>3436</v>
      </c>
      <c r="AG1118" t="s">
        <v>4723</v>
      </c>
      <c r="AH1118" t="str">
        <f t="shared" si="88"/>
        <v>04013975</v>
      </c>
      <c r="AJ1118" t="s">
        <v>4723</v>
      </c>
      <c r="AK1118" t="s">
        <v>9853</v>
      </c>
      <c r="AL1118" t="s">
        <v>6726</v>
      </c>
    </row>
    <row r="1119" spans="1:38" x14ac:dyDescent="0.25">
      <c r="A1119">
        <v>153349</v>
      </c>
      <c r="B1119">
        <v>3.127516</v>
      </c>
      <c r="C1119" t="s">
        <v>2917</v>
      </c>
      <c r="D1119" t="s">
        <v>4723</v>
      </c>
      <c r="E1119" t="s">
        <v>4756</v>
      </c>
      <c r="F1119" t="s">
        <v>1367</v>
      </c>
      <c r="G1119" t="s">
        <v>1368</v>
      </c>
      <c r="H1119" t="s">
        <v>2918</v>
      </c>
      <c r="I1119" t="s">
        <v>4760</v>
      </c>
      <c r="J1119">
        <v>5456</v>
      </c>
      <c r="K1119" s="34" t="s">
        <v>9854</v>
      </c>
      <c r="M1119" s="29" t="str">
        <f t="shared" si="85"/>
        <v>YES</v>
      </c>
      <c r="N1119" s="9" t="str">
        <f t="shared" si="86"/>
        <v>YES</v>
      </c>
      <c r="O1119" s="9">
        <f t="shared" si="87"/>
        <v>0.9897110284054309</v>
      </c>
      <c r="P1119" s="9" t="str">
        <f t="shared" si="89"/>
        <v>YES</v>
      </c>
      <c r="Q1119" s="9" t="s">
        <v>4658</v>
      </c>
      <c r="R1119" s="30" t="s">
        <v>4658</v>
      </c>
      <c r="T1119" t="s">
        <v>6727</v>
      </c>
      <c r="U1119">
        <v>976</v>
      </c>
      <c r="V1119" t="s">
        <v>2918</v>
      </c>
      <c r="W1119">
        <v>2</v>
      </c>
      <c r="X1119">
        <v>8</v>
      </c>
      <c r="Y1119">
        <v>5</v>
      </c>
      <c r="Z1119">
        <v>2</v>
      </c>
      <c r="AA1119">
        <v>88096565.110400006</v>
      </c>
      <c r="AB1119">
        <v>49147.159341300001</v>
      </c>
      <c r="AC1119">
        <v>721974.51068599999</v>
      </c>
      <c r="AD1119">
        <v>954447.84083100001</v>
      </c>
      <c r="AE1119" t="s">
        <v>6728</v>
      </c>
      <c r="AF1119" t="s">
        <v>2917</v>
      </c>
      <c r="AG1119" t="s">
        <v>4723</v>
      </c>
      <c r="AH1119" t="str">
        <f t="shared" si="88"/>
        <v>04013976</v>
      </c>
      <c r="AJ1119" t="s">
        <v>4723</v>
      </c>
      <c r="AK1119" t="s">
        <v>9854</v>
      </c>
      <c r="AL1119" t="s">
        <v>6728</v>
      </c>
    </row>
    <row r="1120" spans="1:38" x14ac:dyDescent="0.25">
      <c r="A1120">
        <v>1274902</v>
      </c>
      <c r="B1120">
        <v>0.661327</v>
      </c>
      <c r="C1120" t="s">
        <v>2154</v>
      </c>
      <c r="D1120" t="s">
        <v>4723</v>
      </c>
      <c r="E1120" t="s">
        <v>4756</v>
      </c>
      <c r="F1120" t="s">
        <v>1367</v>
      </c>
      <c r="G1120" t="s">
        <v>1463</v>
      </c>
      <c r="H1120" t="s">
        <v>2155</v>
      </c>
      <c r="I1120" t="s">
        <v>4760</v>
      </c>
      <c r="J1120">
        <v>4020</v>
      </c>
      <c r="K1120" s="34" t="s">
        <v>9855</v>
      </c>
      <c r="M1120" s="29" t="str">
        <f t="shared" si="85"/>
        <v>YES</v>
      </c>
      <c r="N1120" s="9" t="str">
        <f t="shared" si="86"/>
        <v>YES</v>
      </c>
      <c r="O1120" s="9">
        <f t="shared" si="87"/>
        <v>0.99595847346308231</v>
      </c>
      <c r="P1120" s="9" t="str">
        <f t="shared" si="89"/>
        <v>YES</v>
      </c>
      <c r="Q1120" s="9" t="s">
        <v>4658</v>
      </c>
      <c r="R1120" s="30" t="s">
        <v>4658</v>
      </c>
      <c r="T1120" t="s">
        <v>6729</v>
      </c>
      <c r="U1120">
        <v>977</v>
      </c>
      <c r="V1120" t="s">
        <v>2155</v>
      </c>
      <c r="W1120">
        <v>3</v>
      </c>
      <c r="X1120">
        <v>15</v>
      </c>
      <c r="Y1120">
        <v>4</v>
      </c>
      <c r="Z1120">
        <v>3</v>
      </c>
      <c r="AA1120">
        <v>18511553.571800001</v>
      </c>
      <c r="AB1120">
        <v>17543.1831255</v>
      </c>
      <c r="AC1120">
        <v>663588.41015000001</v>
      </c>
      <c r="AD1120">
        <v>905178.70291700005</v>
      </c>
      <c r="AE1120" t="s">
        <v>6730</v>
      </c>
      <c r="AF1120" t="s">
        <v>2154</v>
      </c>
      <c r="AG1120" t="s">
        <v>4723</v>
      </c>
      <c r="AH1120" t="str">
        <f t="shared" si="88"/>
        <v>04013977</v>
      </c>
      <c r="AJ1120" t="s">
        <v>4723</v>
      </c>
      <c r="AK1120" t="s">
        <v>9855</v>
      </c>
      <c r="AL1120" t="s">
        <v>6730</v>
      </c>
    </row>
    <row r="1121" spans="1:38" x14ac:dyDescent="0.25">
      <c r="A1121">
        <v>229662</v>
      </c>
      <c r="B1121">
        <v>0.51205699999999998</v>
      </c>
      <c r="C1121" t="s">
        <v>2737</v>
      </c>
      <c r="D1121" t="s">
        <v>4723</v>
      </c>
      <c r="E1121" t="s">
        <v>4756</v>
      </c>
      <c r="F1121" t="s">
        <v>1367</v>
      </c>
      <c r="G1121" t="s">
        <v>1463</v>
      </c>
      <c r="H1121" t="s">
        <v>2738</v>
      </c>
      <c r="I1121" t="s">
        <v>4760</v>
      </c>
      <c r="J1121">
        <v>3728</v>
      </c>
      <c r="K1121" s="34" t="s">
        <v>9856</v>
      </c>
      <c r="M1121" s="29" t="str">
        <f t="shared" si="85"/>
        <v>YES</v>
      </c>
      <c r="N1121" s="9" t="str">
        <f t="shared" si="86"/>
        <v>YES</v>
      </c>
      <c r="O1121" s="9">
        <f t="shared" si="87"/>
        <v>0.99829545912350137</v>
      </c>
      <c r="P1121" s="9" t="str">
        <f t="shared" si="89"/>
        <v>YES</v>
      </c>
      <c r="Q1121" s="9" t="s">
        <v>4658</v>
      </c>
      <c r="R1121" s="30" t="s">
        <v>4658</v>
      </c>
      <c r="T1121" t="s">
        <v>6731</v>
      </c>
      <c r="U1121">
        <v>978</v>
      </c>
      <c r="V1121" t="s">
        <v>2738</v>
      </c>
      <c r="W1121">
        <v>5</v>
      </c>
      <c r="X1121">
        <v>15</v>
      </c>
      <c r="Y1121">
        <v>4</v>
      </c>
      <c r="Z1121">
        <v>5</v>
      </c>
      <c r="AA1121">
        <v>14299704.2993</v>
      </c>
      <c r="AB1121">
        <v>16308.207497699999</v>
      </c>
      <c r="AC1121">
        <v>660120.56900799996</v>
      </c>
      <c r="AD1121">
        <v>898313.34950699995</v>
      </c>
      <c r="AE1121" t="s">
        <v>6732</v>
      </c>
      <c r="AF1121" t="s">
        <v>2737</v>
      </c>
      <c r="AG1121" t="s">
        <v>4723</v>
      </c>
      <c r="AH1121" t="str">
        <f t="shared" si="88"/>
        <v>04013978</v>
      </c>
      <c r="AJ1121" t="s">
        <v>4723</v>
      </c>
      <c r="AK1121" t="s">
        <v>9856</v>
      </c>
      <c r="AL1121" t="s">
        <v>6732</v>
      </c>
    </row>
    <row r="1122" spans="1:38" x14ac:dyDescent="0.25">
      <c r="A1122">
        <v>223135</v>
      </c>
      <c r="B1122">
        <v>0.376641</v>
      </c>
      <c r="C1122" t="s">
        <v>2797</v>
      </c>
      <c r="D1122" t="s">
        <v>4723</v>
      </c>
      <c r="E1122" t="s">
        <v>4756</v>
      </c>
      <c r="F1122" t="s">
        <v>1367</v>
      </c>
      <c r="G1122" t="s">
        <v>1463</v>
      </c>
      <c r="H1122" t="s">
        <v>2798</v>
      </c>
      <c r="I1122" t="s">
        <v>4760</v>
      </c>
      <c r="J1122">
        <v>2966</v>
      </c>
      <c r="K1122" s="34" t="s">
        <v>9857</v>
      </c>
      <c r="M1122" s="29" t="str">
        <f t="shared" si="85"/>
        <v>YES</v>
      </c>
      <c r="N1122" s="9" t="str">
        <f t="shared" si="86"/>
        <v>YES</v>
      </c>
      <c r="O1122" s="9">
        <f t="shared" si="87"/>
        <v>0.98479067106031726</v>
      </c>
      <c r="P1122" s="9" t="str">
        <f t="shared" si="89"/>
        <v>YES</v>
      </c>
      <c r="Q1122" s="9" t="s">
        <v>4658</v>
      </c>
      <c r="R1122" s="30" t="s">
        <v>4658</v>
      </c>
      <c r="T1122" t="s">
        <v>6733</v>
      </c>
      <c r="U1122">
        <v>979</v>
      </c>
      <c r="V1122" t="s">
        <v>2798</v>
      </c>
      <c r="W1122">
        <v>5</v>
      </c>
      <c r="X1122">
        <v>14</v>
      </c>
      <c r="Y1122">
        <v>4</v>
      </c>
      <c r="Z1122">
        <v>5</v>
      </c>
      <c r="AA1122">
        <v>10662315.112199999</v>
      </c>
      <c r="AB1122">
        <v>13342.502136999999</v>
      </c>
      <c r="AC1122">
        <v>642115.71546400001</v>
      </c>
      <c r="AD1122">
        <v>906376.24121300003</v>
      </c>
      <c r="AE1122" t="s">
        <v>6734</v>
      </c>
      <c r="AF1122" t="s">
        <v>2797</v>
      </c>
      <c r="AG1122" t="s">
        <v>4723</v>
      </c>
      <c r="AH1122" t="str">
        <f t="shared" si="88"/>
        <v>04013979</v>
      </c>
      <c r="AJ1122" t="s">
        <v>4723</v>
      </c>
      <c r="AK1122" t="s">
        <v>9857</v>
      </c>
      <c r="AL1122" t="s">
        <v>6734</v>
      </c>
    </row>
    <row r="1123" spans="1:38" x14ac:dyDescent="0.25">
      <c r="A1123">
        <v>201981</v>
      </c>
      <c r="B1123">
        <v>0.500722</v>
      </c>
      <c r="C1123" t="s">
        <v>2852</v>
      </c>
      <c r="D1123" t="s">
        <v>4723</v>
      </c>
      <c r="E1123" t="s">
        <v>4756</v>
      </c>
      <c r="F1123" t="s">
        <v>1367</v>
      </c>
      <c r="G1123" t="s">
        <v>1463</v>
      </c>
      <c r="H1123" t="s">
        <v>2853</v>
      </c>
      <c r="I1123" t="s">
        <v>4760</v>
      </c>
      <c r="J1123">
        <v>2400</v>
      </c>
      <c r="K1123" s="34" t="s">
        <v>9858</v>
      </c>
      <c r="M1123" s="29" t="str">
        <f t="shared" si="85"/>
        <v>YES</v>
      </c>
      <c r="N1123" s="9" t="str">
        <f t="shared" si="86"/>
        <v>YES</v>
      </c>
      <c r="O1123" s="9">
        <f t="shared" si="87"/>
        <v>1.0006643638312522</v>
      </c>
      <c r="P1123" s="9" t="str">
        <f t="shared" si="89"/>
        <v>YES</v>
      </c>
      <c r="Q1123" s="9" t="s">
        <v>4658</v>
      </c>
      <c r="R1123" s="30" t="s">
        <v>4658</v>
      </c>
      <c r="T1123" t="s">
        <v>7625</v>
      </c>
      <c r="U1123">
        <v>98</v>
      </c>
      <c r="V1123" t="s">
        <v>2853</v>
      </c>
      <c r="W1123">
        <v>3</v>
      </c>
      <c r="X1123">
        <v>7</v>
      </c>
      <c r="Y1123">
        <v>3</v>
      </c>
      <c r="Z1123">
        <v>3</v>
      </c>
      <c r="AA1123">
        <v>13950060.2893</v>
      </c>
      <c r="AB1123">
        <v>15825.0120938</v>
      </c>
      <c r="AC1123">
        <v>690689.57138099999</v>
      </c>
      <c r="AD1123">
        <v>957916.79476299998</v>
      </c>
      <c r="AE1123" t="s">
        <v>7626</v>
      </c>
      <c r="AF1123" t="s">
        <v>2852</v>
      </c>
      <c r="AG1123" t="s">
        <v>4723</v>
      </c>
      <c r="AH1123" t="str">
        <f t="shared" si="88"/>
        <v>0401398</v>
      </c>
      <c r="AJ1123" t="s">
        <v>4723</v>
      </c>
      <c r="AK1123" t="s">
        <v>9858</v>
      </c>
      <c r="AL1123" t="s">
        <v>7626</v>
      </c>
    </row>
    <row r="1124" spans="1:38" x14ac:dyDescent="0.25">
      <c r="A1124">
        <v>1239538</v>
      </c>
      <c r="B1124">
        <v>65.599630000000005</v>
      </c>
      <c r="C1124" t="s">
        <v>2549</v>
      </c>
      <c r="D1124" t="s">
        <v>4723</v>
      </c>
      <c r="E1124" t="s">
        <v>4756</v>
      </c>
      <c r="F1124" t="s">
        <v>2450</v>
      </c>
      <c r="G1124" t="s">
        <v>4758</v>
      </c>
      <c r="H1124" t="s">
        <v>2550</v>
      </c>
      <c r="I1124" t="s">
        <v>4760</v>
      </c>
      <c r="J1124">
        <v>4258</v>
      </c>
      <c r="K1124" s="34" t="s">
        <v>9859</v>
      </c>
      <c r="M1124" s="29" t="str">
        <f t="shared" si="85"/>
        <v>YES</v>
      </c>
      <c r="N1124" s="9" t="str">
        <f t="shared" si="86"/>
        <v>YES</v>
      </c>
      <c r="O1124" s="9">
        <f t="shared" si="87"/>
        <v>1.0044590961895064</v>
      </c>
      <c r="P1124" s="9" t="str">
        <f t="shared" si="89"/>
        <v>YES</v>
      </c>
      <c r="Q1124" s="9" t="s">
        <v>4658</v>
      </c>
      <c r="R1124" s="30" t="s">
        <v>4658</v>
      </c>
      <c r="T1124" t="s">
        <v>6735</v>
      </c>
      <c r="U1124">
        <v>980</v>
      </c>
      <c r="V1124" t="s">
        <v>2550</v>
      </c>
      <c r="W1124">
        <v>4</v>
      </c>
      <c r="X1124">
        <v>4</v>
      </c>
      <c r="Y1124">
        <v>2</v>
      </c>
      <c r="Z1124">
        <v>4</v>
      </c>
      <c r="AA1124">
        <v>1820694074.98</v>
      </c>
      <c r="AB1124">
        <v>268519.12818699999</v>
      </c>
      <c r="AC1124">
        <v>408025.69708100002</v>
      </c>
      <c r="AD1124">
        <v>1083360.01385</v>
      </c>
      <c r="AE1124" t="s">
        <v>6736</v>
      </c>
      <c r="AF1124" t="s">
        <v>2549</v>
      </c>
      <c r="AG1124" t="s">
        <v>4723</v>
      </c>
      <c r="AH1124" t="str">
        <f t="shared" si="88"/>
        <v>04013980</v>
      </c>
      <c r="AJ1124" t="s">
        <v>4723</v>
      </c>
      <c r="AK1124" t="s">
        <v>9859</v>
      </c>
      <c r="AL1124" t="s">
        <v>6736</v>
      </c>
    </row>
    <row r="1125" spans="1:38" x14ac:dyDescent="0.25">
      <c r="A1125">
        <v>1042186</v>
      </c>
      <c r="B1125">
        <v>257.93001400000003</v>
      </c>
      <c r="C1125" t="s">
        <v>2551</v>
      </c>
      <c r="D1125" t="s">
        <v>4723</v>
      </c>
      <c r="E1125" t="s">
        <v>4756</v>
      </c>
      <c r="F1125" t="s">
        <v>4758</v>
      </c>
      <c r="G1125" t="s">
        <v>4758</v>
      </c>
      <c r="H1125" t="s">
        <v>2552</v>
      </c>
      <c r="I1125" t="s">
        <v>4760</v>
      </c>
      <c r="J1125">
        <v>3886</v>
      </c>
      <c r="K1125" s="34" t="s">
        <v>9860</v>
      </c>
      <c r="M1125" s="29" t="str">
        <f t="shared" si="85"/>
        <v>YES</v>
      </c>
      <c r="N1125" s="9" t="str">
        <f t="shared" si="86"/>
        <v>YES</v>
      </c>
      <c r="O1125" s="9">
        <f t="shared" si="87"/>
        <v>1.0001579606467783</v>
      </c>
      <c r="P1125" s="9" t="str">
        <f t="shared" si="89"/>
        <v>YES</v>
      </c>
      <c r="Q1125" s="9" t="s">
        <v>4658</v>
      </c>
      <c r="R1125" s="30" t="s">
        <v>4658</v>
      </c>
      <c r="T1125" t="s">
        <v>6737</v>
      </c>
      <c r="U1125">
        <v>981</v>
      </c>
      <c r="V1125" t="s">
        <v>2552</v>
      </c>
      <c r="W1125">
        <v>4</v>
      </c>
      <c r="X1125">
        <v>4</v>
      </c>
      <c r="Y1125">
        <v>2</v>
      </c>
      <c r="Z1125">
        <v>4</v>
      </c>
      <c r="AA1125">
        <v>7189540437.8400002</v>
      </c>
      <c r="AB1125">
        <v>463764.50176200003</v>
      </c>
      <c r="AC1125">
        <v>432663.42631200003</v>
      </c>
      <c r="AD1125">
        <v>1030308.83858</v>
      </c>
      <c r="AE1125" t="s">
        <v>6738</v>
      </c>
      <c r="AF1125" t="s">
        <v>2551</v>
      </c>
      <c r="AG1125" t="s">
        <v>4723</v>
      </c>
      <c r="AH1125" t="str">
        <f t="shared" si="88"/>
        <v>04013981</v>
      </c>
      <c r="AJ1125" t="s">
        <v>4723</v>
      </c>
      <c r="AK1125" t="s">
        <v>9860</v>
      </c>
      <c r="AL1125" t="s">
        <v>6738</v>
      </c>
    </row>
    <row r="1126" spans="1:38" x14ac:dyDescent="0.25">
      <c r="A1126">
        <v>1042205</v>
      </c>
      <c r="B1126">
        <v>1.0000599999999999</v>
      </c>
      <c r="C1126" t="s">
        <v>3707</v>
      </c>
      <c r="D1126" t="s">
        <v>4723</v>
      </c>
      <c r="E1126" t="s">
        <v>4756</v>
      </c>
      <c r="F1126" t="s">
        <v>1367</v>
      </c>
      <c r="G1126" t="s">
        <v>4758</v>
      </c>
      <c r="H1126" t="s">
        <v>3708</v>
      </c>
      <c r="I1126" t="s">
        <v>4760</v>
      </c>
      <c r="J1126">
        <v>3975</v>
      </c>
      <c r="K1126" s="34" t="s">
        <v>9861</v>
      </c>
      <c r="M1126" s="29" t="str">
        <f t="shared" si="85"/>
        <v>YES</v>
      </c>
      <c r="N1126" s="9" t="str">
        <f t="shared" si="86"/>
        <v>YES</v>
      </c>
      <c r="O1126" s="9">
        <f t="shared" si="87"/>
        <v>1.000779864818675</v>
      </c>
      <c r="P1126" s="9" t="str">
        <f t="shared" si="89"/>
        <v>YES</v>
      </c>
      <c r="Q1126" s="9" t="s">
        <v>4658</v>
      </c>
      <c r="R1126" s="30" t="s">
        <v>4658</v>
      </c>
      <c r="T1126" t="s">
        <v>6739</v>
      </c>
      <c r="U1126">
        <v>982</v>
      </c>
      <c r="V1126" t="s">
        <v>3708</v>
      </c>
      <c r="W1126">
        <v>2</v>
      </c>
      <c r="X1126">
        <v>22</v>
      </c>
      <c r="Y1126">
        <v>6</v>
      </c>
      <c r="Z1126">
        <v>2</v>
      </c>
      <c r="AA1126">
        <v>27858346.9593</v>
      </c>
      <c r="AB1126">
        <v>21168.105758199999</v>
      </c>
      <c r="AC1126">
        <v>784000.43742500001</v>
      </c>
      <c r="AD1126">
        <v>873391.78740599996</v>
      </c>
      <c r="AE1126" t="s">
        <v>6740</v>
      </c>
      <c r="AF1126" t="s">
        <v>3707</v>
      </c>
      <c r="AG1126" t="s">
        <v>4723</v>
      </c>
      <c r="AH1126" t="str">
        <f t="shared" si="88"/>
        <v>04013982</v>
      </c>
      <c r="AJ1126" t="s">
        <v>4723</v>
      </c>
      <c r="AK1126" t="s">
        <v>9861</v>
      </c>
      <c r="AL1126" t="s">
        <v>6740</v>
      </c>
    </row>
    <row r="1127" spans="1:38" x14ac:dyDescent="0.25">
      <c r="A1127">
        <v>347263</v>
      </c>
      <c r="B1127">
        <v>4.0934860000000004</v>
      </c>
      <c r="C1127" t="s">
        <v>3679</v>
      </c>
      <c r="D1127" t="s">
        <v>4723</v>
      </c>
      <c r="E1127" t="s">
        <v>4756</v>
      </c>
      <c r="F1127" t="s">
        <v>1367</v>
      </c>
      <c r="G1127" t="s">
        <v>4758</v>
      </c>
      <c r="H1127" t="s">
        <v>3680</v>
      </c>
      <c r="I1127" t="s">
        <v>4760</v>
      </c>
      <c r="J1127">
        <v>7451</v>
      </c>
      <c r="K1127" s="34" t="s">
        <v>9862</v>
      </c>
      <c r="M1127" s="29" t="str">
        <f t="shared" si="85"/>
        <v>YES</v>
      </c>
      <c r="N1127" s="9" t="str">
        <f t="shared" si="86"/>
        <v>YES</v>
      </c>
      <c r="O1127" s="9">
        <f t="shared" si="87"/>
        <v>0.99860621422703078</v>
      </c>
      <c r="P1127" s="9" t="str">
        <f t="shared" si="89"/>
        <v>YES</v>
      </c>
      <c r="Q1127" s="9" t="s">
        <v>4658</v>
      </c>
      <c r="R1127" s="30" t="s">
        <v>4658</v>
      </c>
      <c r="T1127" t="s">
        <v>6741</v>
      </c>
      <c r="U1127">
        <v>983</v>
      </c>
      <c r="V1127" t="s">
        <v>3680</v>
      </c>
      <c r="W1127">
        <v>4</v>
      </c>
      <c r="X1127">
        <v>12</v>
      </c>
      <c r="Y1127">
        <v>2</v>
      </c>
      <c r="Z1127">
        <v>4</v>
      </c>
      <c r="AA1127">
        <v>114279120.715</v>
      </c>
      <c r="AB1127">
        <v>58158.512367000003</v>
      </c>
      <c r="AC1127">
        <v>560452.61345199996</v>
      </c>
      <c r="AD1127">
        <v>910036.210678</v>
      </c>
      <c r="AE1127" t="s">
        <v>6742</v>
      </c>
      <c r="AF1127" t="s">
        <v>3679</v>
      </c>
      <c r="AG1127" t="s">
        <v>4723</v>
      </c>
      <c r="AH1127" t="str">
        <f t="shared" si="88"/>
        <v>04013983</v>
      </c>
      <c r="AJ1127" t="s">
        <v>4723</v>
      </c>
      <c r="AK1127" t="s">
        <v>9862</v>
      </c>
      <c r="AL1127" t="s">
        <v>6742</v>
      </c>
    </row>
    <row r="1128" spans="1:38" x14ac:dyDescent="0.25">
      <c r="A1128">
        <v>96617</v>
      </c>
      <c r="B1128">
        <v>0.55149800000000004</v>
      </c>
      <c r="C1128" t="s">
        <v>6292</v>
      </c>
      <c r="D1128" t="s">
        <v>4723</v>
      </c>
      <c r="E1128" t="s">
        <v>4756</v>
      </c>
      <c r="F1128" t="s">
        <v>1367</v>
      </c>
      <c r="G1128" t="s">
        <v>1463</v>
      </c>
      <c r="H1128" t="s">
        <v>6293</v>
      </c>
      <c r="I1128" t="s">
        <v>4760</v>
      </c>
      <c r="J1128">
        <v>2742</v>
      </c>
      <c r="K1128" s="34" t="s">
        <v>9863</v>
      </c>
      <c r="M1128" s="29" t="str">
        <f t="shared" si="85"/>
        <v>YES</v>
      </c>
      <c r="N1128" s="9" t="str">
        <f t="shared" si="86"/>
        <v>YES</v>
      </c>
      <c r="O1128" s="9">
        <f t="shared" si="87"/>
        <v>1.0167555272556827</v>
      </c>
      <c r="P1128" s="9" t="str">
        <f t="shared" si="89"/>
        <v>YES</v>
      </c>
      <c r="Q1128" s="9" t="s">
        <v>4658</v>
      </c>
      <c r="R1128" s="30" t="s">
        <v>4658</v>
      </c>
      <c r="T1128" t="s">
        <v>6743</v>
      </c>
      <c r="U1128">
        <v>984</v>
      </c>
      <c r="V1128" t="s">
        <v>6293</v>
      </c>
      <c r="W1128">
        <v>3</v>
      </c>
      <c r="X1128">
        <v>6</v>
      </c>
      <c r="Y1128">
        <v>3</v>
      </c>
      <c r="Z1128">
        <v>3</v>
      </c>
      <c r="AA1128">
        <v>15121512.9213</v>
      </c>
      <c r="AB1128">
        <v>16381.110688000001</v>
      </c>
      <c r="AC1128">
        <v>650976.18174899998</v>
      </c>
      <c r="AD1128">
        <v>968823.55015000002</v>
      </c>
      <c r="AE1128" t="s">
        <v>6744</v>
      </c>
      <c r="AF1128" t="s">
        <v>6292</v>
      </c>
      <c r="AG1128" t="s">
        <v>4723</v>
      </c>
      <c r="AH1128" t="str">
        <f t="shared" si="88"/>
        <v>04013984</v>
      </c>
      <c r="AJ1128" t="s">
        <v>4723</v>
      </c>
      <c r="AK1128" t="s">
        <v>9863</v>
      </c>
      <c r="AL1128" t="s">
        <v>6744</v>
      </c>
    </row>
    <row r="1129" spans="1:38" x14ac:dyDescent="0.25">
      <c r="A1129">
        <v>1206629</v>
      </c>
      <c r="B1129">
        <v>0.47837800000000003</v>
      </c>
      <c r="C1129" t="s">
        <v>2128</v>
      </c>
      <c r="D1129" t="s">
        <v>4723</v>
      </c>
      <c r="E1129" t="s">
        <v>4756</v>
      </c>
      <c r="F1129" t="s">
        <v>1367</v>
      </c>
      <c r="G1129" t="s">
        <v>1463</v>
      </c>
      <c r="H1129" t="s">
        <v>2129</v>
      </c>
      <c r="I1129" t="s">
        <v>4760</v>
      </c>
      <c r="J1129">
        <v>1486</v>
      </c>
      <c r="K1129" s="34" t="s">
        <v>9864</v>
      </c>
      <c r="M1129" s="29" t="str">
        <f t="shared" si="85"/>
        <v>YES</v>
      </c>
      <c r="N1129" s="9" t="str">
        <f t="shared" si="86"/>
        <v>YES</v>
      </c>
      <c r="O1129" s="9">
        <f t="shared" si="87"/>
        <v>1.0007999726170702</v>
      </c>
      <c r="P1129" s="9" t="str">
        <f t="shared" si="89"/>
        <v>YES</v>
      </c>
      <c r="Q1129" s="9" t="s">
        <v>4658</v>
      </c>
      <c r="R1129" s="30" t="s">
        <v>4658</v>
      </c>
      <c r="T1129" t="s">
        <v>6745</v>
      </c>
      <c r="U1129">
        <v>985</v>
      </c>
      <c r="V1129" t="s">
        <v>2129</v>
      </c>
      <c r="W1129">
        <v>3</v>
      </c>
      <c r="X1129">
        <v>11</v>
      </c>
      <c r="Y1129">
        <v>3</v>
      </c>
      <c r="Z1129">
        <v>3</v>
      </c>
      <c r="AA1129">
        <v>13325752.9977</v>
      </c>
      <c r="AB1129">
        <v>15553.846575699999</v>
      </c>
      <c r="AC1129">
        <v>652209.73529600003</v>
      </c>
      <c r="AD1129">
        <v>924688.87984199997</v>
      </c>
      <c r="AE1129" t="s">
        <v>6746</v>
      </c>
      <c r="AF1129" t="s">
        <v>2128</v>
      </c>
      <c r="AG1129" t="s">
        <v>4723</v>
      </c>
      <c r="AH1129" t="str">
        <f t="shared" si="88"/>
        <v>04013985</v>
      </c>
      <c r="AJ1129" t="s">
        <v>4723</v>
      </c>
      <c r="AK1129" t="s">
        <v>9864</v>
      </c>
      <c r="AL1129" t="s">
        <v>6746</v>
      </c>
    </row>
    <row r="1130" spans="1:38" x14ac:dyDescent="0.25">
      <c r="A1130">
        <v>207887</v>
      </c>
      <c r="B1130">
        <v>3.5832700000000002</v>
      </c>
      <c r="C1130" t="s">
        <v>6317</v>
      </c>
      <c r="D1130" t="s">
        <v>4723</v>
      </c>
      <c r="E1130" t="s">
        <v>4756</v>
      </c>
      <c r="F1130" t="s">
        <v>6297</v>
      </c>
      <c r="G1130" t="s">
        <v>1463</v>
      </c>
      <c r="H1130" t="s">
        <v>6318</v>
      </c>
      <c r="I1130" t="s">
        <v>4760</v>
      </c>
      <c r="J1130">
        <v>5546</v>
      </c>
      <c r="K1130" s="34" t="s">
        <v>9865</v>
      </c>
      <c r="M1130" s="29" t="str">
        <f t="shared" si="85"/>
        <v>NO</v>
      </c>
      <c r="N1130" s="9" t="str">
        <f t="shared" si="86"/>
        <v>YES</v>
      </c>
      <c r="O1130" s="9">
        <f t="shared" si="87"/>
        <v>1.0145553325224865</v>
      </c>
      <c r="P1130" s="9" t="str">
        <f t="shared" si="89"/>
        <v>YES</v>
      </c>
      <c r="Q1130" s="9" t="s">
        <v>4658</v>
      </c>
      <c r="R1130" s="30" t="s">
        <v>4658</v>
      </c>
      <c r="T1130" t="s">
        <v>6747</v>
      </c>
      <c r="U1130">
        <v>986</v>
      </c>
      <c r="V1130" t="s">
        <v>6318</v>
      </c>
      <c r="W1130">
        <v>3</v>
      </c>
      <c r="X1130">
        <v>6</v>
      </c>
      <c r="Y1130">
        <v>3</v>
      </c>
      <c r="Z1130">
        <v>3</v>
      </c>
      <c r="AA1130">
        <v>98462677.357999995</v>
      </c>
      <c r="AB1130">
        <v>54791.194726900001</v>
      </c>
      <c r="AC1130">
        <v>640441.46715000004</v>
      </c>
      <c r="AD1130">
        <v>1022148.07492</v>
      </c>
      <c r="AE1130" t="s">
        <v>6748</v>
      </c>
      <c r="AF1130" t="s">
        <v>7141</v>
      </c>
      <c r="AG1130" t="s">
        <v>4723</v>
      </c>
      <c r="AH1130" t="str">
        <f t="shared" si="88"/>
        <v>04013986</v>
      </c>
      <c r="AJ1130" t="s">
        <v>4723</v>
      </c>
      <c r="AK1130" t="s">
        <v>9865</v>
      </c>
      <c r="AL1130" t="s">
        <v>6748</v>
      </c>
    </row>
    <row r="1131" spans="1:38" x14ac:dyDescent="0.25">
      <c r="A1131">
        <v>1206870</v>
      </c>
      <c r="B1131">
        <v>39.082647000000001</v>
      </c>
      <c r="C1131" t="s">
        <v>2962</v>
      </c>
      <c r="D1131" t="s">
        <v>4723</v>
      </c>
      <c r="E1131" t="s">
        <v>4756</v>
      </c>
      <c r="F1131" t="s">
        <v>1531</v>
      </c>
      <c r="G1131" t="s">
        <v>4758</v>
      </c>
      <c r="H1131" t="s">
        <v>2963</v>
      </c>
      <c r="I1131" t="s">
        <v>4760</v>
      </c>
      <c r="J1131">
        <v>3747</v>
      </c>
      <c r="K1131" s="34" t="s">
        <v>9866</v>
      </c>
      <c r="M1131" s="29" t="str">
        <f t="shared" si="85"/>
        <v>NO</v>
      </c>
      <c r="N1131" s="9" t="str">
        <f t="shared" si="86"/>
        <v>YES</v>
      </c>
      <c r="O1131" s="9">
        <f t="shared" si="87"/>
        <v>1.0030499097099659</v>
      </c>
      <c r="P1131" s="9" t="str">
        <f t="shared" si="89"/>
        <v>YES</v>
      </c>
      <c r="Q1131" s="9" t="s">
        <v>4658</v>
      </c>
      <c r="R1131" s="30" t="s">
        <v>4658</v>
      </c>
      <c r="T1131" t="s">
        <v>6749</v>
      </c>
      <c r="U1131">
        <v>987</v>
      </c>
      <c r="V1131" t="s">
        <v>2963</v>
      </c>
      <c r="W1131">
        <v>2</v>
      </c>
      <c r="X1131">
        <v>8</v>
      </c>
      <c r="Y1131">
        <v>5</v>
      </c>
      <c r="Z1131">
        <v>2</v>
      </c>
      <c r="AA1131">
        <v>1086248705.6500001</v>
      </c>
      <c r="AB1131">
        <v>159150.866706</v>
      </c>
      <c r="AC1131">
        <v>757092.52899499994</v>
      </c>
      <c r="AD1131">
        <v>1008302.58296</v>
      </c>
      <c r="AE1131" t="s">
        <v>6750</v>
      </c>
      <c r="AF1131" t="s">
        <v>7142</v>
      </c>
      <c r="AG1131" t="s">
        <v>4723</v>
      </c>
      <c r="AH1131" t="str">
        <f t="shared" si="88"/>
        <v>04013987</v>
      </c>
      <c r="AJ1131" t="s">
        <v>4723</v>
      </c>
      <c r="AK1131" t="s">
        <v>9866</v>
      </c>
      <c r="AL1131" t="s">
        <v>6750</v>
      </c>
    </row>
    <row r="1132" spans="1:38" x14ac:dyDescent="0.25">
      <c r="A1132">
        <v>1275335</v>
      </c>
      <c r="B1132">
        <v>12.59582</v>
      </c>
      <c r="C1132" t="s">
        <v>3683</v>
      </c>
      <c r="D1132" t="s">
        <v>4723</v>
      </c>
      <c r="E1132" t="s">
        <v>4756</v>
      </c>
      <c r="F1132" t="s">
        <v>4758</v>
      </c>
      <c r="G1132" t="s">
        <v>4758</v>
      </c>
      <c r="H1132" t="s">
        <v>3684</v>
      </c>
      <c r="I1132" t="s">
        <v>4760</v>
      </c>
      <c r="J1132">
        <v>2117</v>
      </c>
      <c r="K1132" s="34" t="s">
        <v>9867</v>
      </c>
      <c r="M1132" s="29" t="str">
        <f t="shared" si="85"/>
        <v>YES</v>
      </c>
      <c r="N1132" s="9" t="str">
        <f t="shared" si="86"/>
        <v>YES</v>
      </c>
      <c r="O1132" s="9">
        <f t="shared" si="87"/>
        <v>0.99516826788207724</v>
      </c>
      <c r="P1132" s="9" t="str">
        <f t="shared" si="89"/>
        <v>YES</v>
      </c>
      <c r="Q1132" s="9" t="s">
        <v>4658</v>
      </c>
      <c r="R1132" s="30" t="s">
        <v>4658</v>
      </c>
      <c r="T1132" t="s">
        <v>6751</v>
      </c>
      <c r="U1132">
        <v>988</v>
      </c>
      <c r="V1132" t="s">
        <v>3684</v>
      </c>
      <c r="W1132">
        <v>1</v>
      </c>
      <c r="X1132">
        <v>22</v>
      </c>
      <c r="Y1132">
        <v>6</v>
      </c>
      <c r="Z1132">
        <v>1</v>
      </c>
      <c r="AA1132">
        <v>352856214.995</v>
      </c>
      <c r="AB1132">
        <v>82373.366141399994</v>
      </c>
      <c r="AC1132">
        <v>777823.24969099998</v>
      </c>
      <c r="AD1132">
        <v>840506.83395100001</v>
      </c>
      <c r="AE1132" t="s">
        <v>6752</v>
      </c>
      <c r="AF1132" t="s">
        <v>3683</v>
      </c>
      <c r="AG1132" t="s">
        <v>4723</v>
      </c>
      <c r="AH1132" t="str">
        <f t="shared" si="88"/>
        <v>04013988</v>
      </c>
      <c r="AJ1132" t="s">
        <v>4723</v>
      </c>
      <c r="AK1132" t="s">
        <v>9867</v>
      </c>
      <c r="AL1132" t="s">
        <v>6752</v>
      </c>
    </row>
    <row r="1133" spans="1:38" x14ac:dyDescent="0.25">
      <c r="A1133">
        <v>347022</v>
      </c>
      <c r="B1133">
        <v>0.478545</v>
      </c>
      <c r="C1133" t="s">
        <v>6369</v>
      </c>
      <c r="D1133" t="s">
        <v>4723</v>
      </c>
      <c r="E1133" t="s">
        <v>4756</v>
      </c>
      <c r="F1133" t="s">
        <v>1367</v>
      </c>
      <c r="G1133" t="s">
        <v>1463</v>
      </c>
      <c r="H1133" t="s">
        <v>6370</v>
      </c>
      <c r="I1133" t="s">
        <v>4760</v>
      </c>
      <c r="J1133">
        <v>2121</v>
      </c>
      <c r="K1133" s="34" t="s">
        <v>9868</v>
      </c>
      <c r="M1133" s="29" t="str">
        <f t="shared" si="85"/>
        <v>YES</v>
      </c>
      <c r="N1133" s="9" t="str">
        <f t="shared" si="86"/>
        <v>YES</v>
      </c>
      <c r="O1133" s="9">
        <f t="shared" si="87"/>
        <v>0.99494092682032786</v>
      </c>
      <c r="P1133" s="9" t="str">
        <f t="shared" si="89"/>
        <v>YES</v>
      </c>
      <c r="Q1133" s="9" t="s">
        <v>4658</v>
      </c>
      <c r="R1133" s="30" t="s">
        <v>4658</v>
      </c>
      <c r="T1133" t="s">
        <v>6753</v>
      </c>
      <c r="U1133">
        <v>989</v>
      </c>
      <c r="V1133" t="s">
        <v>6370</v>
      </c>
      <c r="W1133">
        <v>3</v>
      </c>
      <c r="X1133">
        <v>6</v>
      </c>
      <c r="Y1133">
        <v>3</v>
      </c>
      <c r="Z1133">
        <v>3</v>
      </c>
      <c r="AA1133">
        <v>13408905.5625</v>
      </c>
      <c r="AB1133">
        <v>22798.8151712</v>
      </c>
      <c r="AC1133">
        <v>647647.62146499997</v>
      </c>
      <c r="AD1133">
        <v>948274.20992099994</v>
      </c>
      <c r="AE1133" t="s">
        <v>6754</v>
      </c>
      <c r="AF1133" t="s">
        <v>6369</v>
      </c>
      <c r="AG1133" t="s">
        <v>4723</v>
      </c>
      <c r="AH1133" t="str">
        <f t="shared" si="88"/>
        <v>04013989</v>
      </c>
      <c r="AJ1133" t="s">
        <v>4723</v>
      </c>
      <c r="AK1133" t="s">
        <v>9868</v>
      </c>
      <c r="AL1133" t="s">
        <v>6754</v>
      </c>
    </row>
    <row r="1134" spans="1:38" x14ac:dyDescent="0.25">
      <c r="A1134">
        <v>1196970</v>
      </c>
      <c r="B1134">
        <v>0.55876000000000003</v>
      </c>
      <c r="C1134" t="s">
        <v>2684</v>
      </c>
      <c r="D1134" t="s">
        <v>4723</v>
      </c>
      <c r="E1134" t="s">
        <v>4756</v>
      </c>
      <c r="F1134" t="s">
        <v>1367</v>
      </c>
      <c r="G1134" t="s">
        <v>4758</v>
      </c>
      <c r="H1134" t="s">
        <v>2685</v>
      </c>
      <c r="I1134" t="s">
        <v>4760</v>
      </c>
      <c r="J1134">
        <v>5033</v>
      </c>
      <c r="K1134" s="34" t="s">
        <v>9869</v>
      </c>
      <c r="M1134" s="29" t="str">
        <f t="shared" si="85"/>
        <v>YES</v>
      </c>
      <c r="N1134" s="9" t="str">
        <f t="shared" si="86"/>
        <v>YES</v>
      </c>
      <c r="O1134" s="9">
        <f t="shared" si="87"/>
        <v>1.0014956942219755</v>
      </c>
      <c r="P1134" s="9" t="str">
        <f t="shared" si="89"/>
        <v>YES</v>
      </c>
      <c r="Q1134" s="9" t="s">
        <v>4658</v>
      </c>
      <c r="R1134" s="30" t="s">
        <v>4658</v>
      </c>
      <c r="T1134" t="s">
        <v>7627</v>
      </c>
      <c r="U1134">
        <v>99</v>
      </c>
      <c r="V1134" t="s">
        <v>2685</v>
      </c>
      <c r="W1134">
        <v>5</v>
      </c>
      <c r="X1134">
        <v>16</v>
      </c>
      <c r="Y1134">
        <v>4</v>
      </c>
      <c r="Z1134">
        <v>5</v>
      </c>
      <c r="AA1134">
        <v>15554070.6504</v>
      </c>
      <c r="AB1134">
        <v>16680.6709696</v>
      </c>
      <c r="AC1134">
        <v>678403.87602299999</v>
      </c>
      <c r="AD1134">
        <v>868932.11587500002</v>
      </c>
      <c r="AE1134" t="s">
        <v>7628</v>
      </c>
      <c r="AF1134" t="s">
        <v>2684</v>
      </c>
      <c r="AG1134" t="s">
        <v>4723</v>
      </c>
      <c r="AH1134" t="str">
        <f t="shared" si="88"/>
        <v>0401399</v>
      </c>
      <c r="AJ1134" t="s">
        <v>4723</v>
      </c>
      <c r="AK1134" t="s">
        <v>9869</v>
      </c>
      <c r="AL1134" t="s">
        <v>7628</v>
      </c>
    </row>
    <row r="1135" spans="1:38" x14ac:dyDescent="0.25">
      <c r="A1135">
        <v>222614</v>
      </c>
      <c r="B1135">
        <v>0.77325500000000003</v>
      </c>
      <c r="C1135" t="s">
        <v>2781</v>
      </c>
      <c r="D1135" t="s">
        <v>4723</v>
      </c>
      <c r="E1135" t="s">
        <v>4756</v>
      </c>
      <c r="F1135" t="s">
        <v>1367</v>
      </c>
      <c r="G1135" t="s">
        <v>1463</v>
      </c>
      <c r="H1135" t="s">
        <v>2782</v>
      </c>
      <c r="I1135" t="s">
        <v>4760</v>
      </c>
      <c r="J1135">
        <v>3429</v>
      </c>
      <c r="K1135" s="34" t="s">
        <v>9870</v>
      </c>
      <c r="M1135" s="29" t="str">
        <f t="shared" si="85"/>
        <v>YES</v>
      </c>
      <c r="N1135" s="9" t="str">
        <f t="shared" si="86"/>
        <v>YES</v>
      </c>
      <c r="O1135" s="9">
        <f t="shared" si="87"/>
        <v>1.0007798226366507</v>
      </c>
      <c r="P1135" s="9" t="str">
        <f t="shared" si="89"/>
        <v>YES</v>
      </c>
      <c r="Q1135" s="9" t="s">
        <v>4658</v>
      </c>
      <c r="R1135" s="30" t="s">
        <v>4658</v>
      </c>
      <c r="T1135" t="s">
        <v>6755</v>
      </c>
      <c r="U1135">
        <v>990</v>
      </c>
      <c r="V1135" t="s">
        <v>2782</v>
      </c>
      <c r="W1135">
        <v>5</v>
      </c>
      <c r="X1135">
        <v>15</v>
      </c>
      <c r="Y1135">
        <v>4</v>
      </c>
      <c r="Z1135">
        <v>5</v>
      </c>
      <c r="AA1135">
        <v>21540314.5671</v>
      </c>
      <c r="AB1135">
        <v>21224.781821199998</v>
      </c>
      <c r="AC1135">
        <v>650716.85077000002</v>
      </c>
      <c r="AD1135">
        <v>898416.55778999999</v>
      </c>
      <c r="AE1135" t="s">
        <v>6756</v>
      </c>
      <c r="AF1135" t="s">
        <v>2781</v>
      </c>
      <c r="AG1135" t="s">
        <v>4723</v>
      </c>
      <c r="AH1135" t="str">
        <f t="shared" si="88"/>
        <v>04013990</v>
      </c>
      <c r="AJ1135" t="s">
        <v>4723</v>
      </c>
      <c r="AK1135" t="s">
        <v>9870</v>
      </c>
      <c r="AL1135" t="s">
        <v>6756</v>
      </c>
    </row>
    <row r="1136" spans="1:38" x14ac:dyDescent="0.25">
      <c r="A1136">
        <v>201818</v>
      </c>
      <c r="B1136">
        <v>1.4665330000000001</v>
      </c>
      <c r="C1136" t="s">
        <v>3892</v>
      </c>
      <c r="D1136" t="s">
        <v>4723</v>
      </c>
      <c r="E1136" t="s">
        <v>4756</v>
      </c>
      <c r="F1136" t="s">
        <v>4758</v>
      </c>
      <c r="G1136" t="s">
        <v>4758</v>
      </c>
      <c r="H1136" t="s">
        <v>3893</v>
      </c>
      <c r="I1136" t="s">
        <v>4760</v>
      </c>
      <c r="J1136">
        <v>6397</v>
      </c>
      <c r="K1136" s="34" t="s">
        <v>9871</v>
      </c>
      <c r="M1136" s="29" t="str">
        <f t="shared" si="85"/>
        <v>YES</v>
      </c>
      <c r="N1136" s="9" t="str">
        <f t="shared" si="86"/>
        <v>YES</v>
      </c>
      <c r="O1136" s="9">
        <f t="shared" si="87"/>
        <v>1.0070799223072175</v>
      </c>
      <c r="P1136" s="9" t="str">
        <f t="shared" si="89"/>
        <v>YES</v>
      </c>
      <c r="Q1136" s="9" t="s">
        <v>4658</v>
      </c>
      <c r="R1136" s="30" t="s">
        <v>4658</v>
      </c>
      <c r="T1136" t="s">
        <v>6757</v>
      </c>
      <c r="U1136">
        <v>991</v>
      </c>
      <c r="V1136" t="s">
        <v>3893</v>
      </c>
      <c r="W1136">
        <v>1</v>
      </c>
      <c r="X1136">
        <v>20</v>
      </c>
      <c r="Y1136">
        <v>5</v>
      </c>
      <c r="Z1136">
        <v>1</v>
      </c>
      <c r="AA1136">
        <v>40597168.786300004</v>
      </c>
      <c r="AB1136">
        <v>26120.166397500001</v>
      </c>
      <c r="AC1136">
        <v>679225.73282699997</v>
      </c>
      <c r="AD1136">
        <v>835948.33233899996</v>
      </c>
      <c r="AE1136" t="s">
        <v>6758</v>
      </c>
      <c r="AF1136" t="s">
        <v>3892</v>
      </c>
      <c r="AG1136" t="s">
        <v>4723</v>
      </c>
      <c r="AH1136" t="str">
        <f t="shared" si="88"/>
        <v>04013991</v>
      </c>
      <c r="AJ1136" t="s">
        <v>4723</v>
      </c>
      <c r="AK1136" t="s">
        <v>9871</v>
      </c>
      <c r="AL1136" t="s">
        <v>6758</v>
      </c>
    </row>
    <row r="1137" spans="1:38" x14ac:dyDescent="0.25">
      <c r="A1137">
        <v>215717</v>
      </c>
      <c r="B1137">
        <v>0.56721699999999997</v>
      </c>
      <c r="C1137" t="s">
        <v>6337</v>
      </c>
      <c r="D1137" t="s">
        <v>4723</v>
      </c>
      <c r="E1137" t="s">
        <v>4756</v>
      </c>
      <c r="F1137" t="s">
        <v>1367</v>
      </c>
      <c r="G1137" t="s">
        <v>1463</v>
      </c>
      <c r="H1137" t="s">
        <v>6338</v>
      </c>
      <c r="I1137" t="s">
        <v>4760</v>
      </c>
      <c r="J1137">
        <v>3283</v>
      </c>
      <c r="K1137" s="34" t="s">
        <v>9872</v>
      </c>
      <c r="M1137" s="29" t="str">
        <f t="shared" si="85"/>
        <v>YES</v>
      </c>
      <c r="N1137" s="9" t="str">
        <f t="shared" si="86"/>
        <v>YES</v>
      </c>
      <c r="O1137" s="9">
        <f t="shared" si="87"/>
        <v>1.0136897533925089</v>
      </c>
      <c r="P1137" s="9" t="str">
        <f t="shared" si="89"/>
        <v>YES</v>
      </c>
      <c r="Q1137" s="9" t="s">
        <v>4658</v>
      </c>
      <c r="R1137" s="30" t="s">
        <v>4658</v>
      </c>
      <c r="T1137" t="s">
        <v>6759</v>
      </c>
      <c r="U1137">
        <v>992</v>
      </c>
      <c r="V1137" t="s">
        <v>6338</v>
      </c>
      <c r="W1137">
        <v>4</v>
      </c>
      <c r="X1137">
        <v>10</v>
      </c>
      <c r="Y1137">
        <v>3</v>
      </c>
      <c r="Z1137">
        <v>4</v>
      </c>
      <c r="AA1137">
        <v>15599548.4416</v>
      </c>
      <c r="AB1137">
        <v>18270.4080693</v>
      </c>
      <c r="AC1137">
        <v>637531.66284600005</v>
      </c>
      <c r="AD1137">
        <v>946973.97534799995</v>
      </c>
      <c r="AE1137" t="s">
        <v>6760</v>
      </c>
      <c r="AF1137" t="s">
        <v>6337</v>
      </c>
      <c r="AG1137" t="s">
        <v>4723</v>
      </c>
      <c r="AH1137" t="str">
        <f t="shared" si="88"/>
        <v>04013992</v>
      </c>
      <c r="AJ1137" t="s">
        <v>4723</v>
      </c>
      <c r="AK1137" t="s">
        <v>9872</v>
      </c>
      <c r="AL1137" t="s">
        <v>6760</v>
      </c>
    </row>
    <row r="1138" spans="1:38" x14ac:dyDescent="0.25">
      <c r="A1138">
        <v>1196654</v>
      </c>
      <c r="B1138">
        <v>1.5454889999999999</v>
      </c>
      <c r="C1138" t="s">
        <v>2134</v>
      </c>
      <c r="D1138" t="s">
        <v>4723</v>
      </c>
      <c r="E1138" t="s">
        <v>4756</v>
      </c>
      <c r="F1138" t="s">
        <v>1367</v>
      </c>
      <c r="G1138" t="s">
        <v>1463</v>
      </c>
      <c r="H1138" t="s">
        <v>2135</v>
      </c>
      <c r="I1138" t="s">
        <v>4760</v>
      </c>
      <c r="J1138">
        <v>4773</v>
      </c>
      <c r="K1138" s="34" t="s">
        <v>9873</v>
      </c>
      <c r="M1138" s="29" t="str">
        <f t="shared" si="85"/>
        <v>YES</v>
      </c>
      <c r="N1138" s="9" t="str">
        <f t="shared" si="86"/>
        <v>YES</v>
      </c>
      <c r="O1138" s="9">
        <f t="shared" si="87"/>
        <v>0.98146850123340978</v>
      </c>
      <c r="P1138" s="9" t="str">
        <f t="shared" si="89"/>
        <v>YES</v>
      </c>
      <c r="Q1138" s="9" t="s">
        <v>4658</v>
      </c>
      <c r="R1138" s="30" t="s">
        <v>4658</v>
      </c>
      <c r="T1138" t="s">
        <v>6761</v>
      </c>
      <c r="U1138">
        <v>993</v>
      </c>
      <c r="V1138" t="s">
        <v>2135</v>
      </c>
      <c r="W1138">
        <v>1</v>
      </c>
      <c r="X1138">
        <v>20</v>
      </c>
      <c r="Y1138">
        <v>5</v>
      </c>
      <c r="Z1138">
        <v>1</v>
      </c>
      <c r="AA1138">
        <v>43899279.990599997</v>
      </c>
      <c r="AB1138">
        <v>27637.001964499999</v>
      </c>
      <c r="AC1138">
        <v>660197.84458399995</v>
      </c>
      <c r="AD1138">
        <v>835805.30990800005</v>
      </c>
      <c r="AE1138" t="s">
        <v>6762</v>
      </c>
      <c r="AF1138" t="s">
        <v>2134</v>
      </c>
      <c r="AG1138" t="s">
        <v>4723</v>
      </c>
      <c r="AH1138" t="str">
        <f t="shared" si="88"/>
        <v>04013993</v>
      </c>
      <c r="AJ1138" t="s">
        <v>4723</v>
      </c>
      <c r="AK1138" t="s">
        <v>9873</v>
      </c>
      <c r="AL1138" t="s">
        <v>6762</v>
      </c>
    </row>
    <row r="1139" spans="1:38" x14ac:dyDescent="0.25">
      <c r="A1139">
        <v>207946</v>
      </c>
      <c r="B1139">
        <v>0.25107400000000002</v>
      </c>
      <c r="C1139" t="s">
        <v>2733</v>
      </c>
      <c r="D1139" t="s">
        <v>4723</v>
      </c>
      <c r="E1139" t="s">
        <v>4756</v>
      </c>
      <c r="F1139" t="s">
        <v>1367</v>
      </c>
      <c r="G1139" t="s">
        <v>1463</v>
      </c>
      <c r="H1139" t="s">
        <v>2734</v>
      </c>
      <c r="I1139" t="s">
        <v>4760</v>
      </c>
      <c r="J1139">
        <v>1703</v>
      </c>
      <c r="K1139" s="34" t="s">
        <v>9874</v>
      </c>
      <c r="M1139" s="29" t="str">
        <f t="shared" si="85"/>
        <v>YES</v>
      </c>
      <c r="N1139" s="9" t="str">
        <f t="shared" si="86"/>
        <v>YES</v>
      </c>
      <c r="O1139" s="9">
        <f t="shared" si="87"/>
        <v>0.9986674487106828</v>
      </c>
      <c r="P1139" s="9" t="str">
        <f t="shared" si="89"/>
        <v>YES</v>
      </c>
      <c r="Q1139" s="9" t="s">
        <v>4658</v>
      </c>
      <c r="R1139" s="30" t="s">
        <v>4658</v>
      </c>
      <c r="T1139" t="s">
        <v>6763</v>
      </c>
      <c r="U1139">
        <v>994</v>
      </c>
      <c r="V1139" t="s">
        <v>2734</v>
      </c>
      <c r="W1139">
        <v>5</v>
      </c>
      <c r="X1139">
        <v>15</v>
      </c>
      <c r="Y1139">
        <v>4</v>
      </c>
      <c r="Z1139">
        <v>5</v>
      </c>
      <c r="AA1139">
        <v>7008881.0951399999</v>
      </c>
      <c r="AB1139">
        <v>10614.4109969</v>
      </c>
      <c r="AC1139">
        <v>658740.26881599997</v>
      </c>
      <c r="AD1139">
        <v>900956.58603799995</v>
      </c>
      <c r="AE1139" t="s">
        <v>6764</v>
      </c>
      <c r="AF1139" t="s">
        <v>2733</v>
      </c>
      <c r="AG1139" t="s">
        <v>4723</v>
      </c>
      <c r="AH1139" t="str">
        <f t="shared" si="88"/>
        <v>04013994</v>
      </c>
      <c r="AJ1139" t="s">
        <v>4723</v>
      </c>
      <c r="AK1139" t="s">
        <v>9874</v>
      </c>
      <c r="AL1139" t="s">
        <v>6764</v>
      </c>
    </row>
    <row r="1140" spans="1:38" x14ac:dyDescent="0.25">
      <c r="A1140">
        <v>223100</v>
      </c>
      <c r="B1140">
        <v>2.1046360000000002</v>
      </c>
      <c r="C1140" t="s">
        <v>2680</v>
      </c>
      <c r="D1140" t="s">
        <v>4723</v>
      </c>
      <c r="E1140" t="s">
        <v>4756</v>
      </c>
      <c r="F1140" t="s">
        <v>1367</v>
      </c>
      <c r="G1140" t="s">
        <v>4758</v>
      </c>
      <c r="H1140" t="s">
        <v>2681</v>
      </c>
      <c r="I1140" t="s">
        <v>4760</v>
      </c>
      <c r="J1140">
        <v>2558</v>
      </c>
      <c r="K1140" s="34" t="s">
        <v>9875</v>
      </c>
      <c r="M1140" s="29" t="str">
        <f t="shared" si="85"/>
        <v>YES</v>
      </c>
      <c r="N1140" s="9" t="str">
        <f t="shared" si="86"/>
        <v>YES</v>
      </c>
      <c r="O1140" s="9">
        <f t="shared" si="87"/>
        <v>1.0050831079203608</v>
      </c>
      <c r="P1140" s="9" t="str">
        <f t="shared" si="89"/>
        <v>YES</v>
      </c>
      <c r="Q1140" s="9" t="s">
        <v>4658</v>
      </c>
      <c r="R1140" s="30" t="s">
        <v>4658</v>
      </c>
      <c r="T1140" t="s">
        <v>6765</v>
      </c>
      <c r="U1140">
        <v>995</v>
      </c>
      <c r="V1140" t="s">
        <v>2681</v>
      </c>
      <c r="W1140">
        <v>5</v>
      </c>
      <c r="X1140">
        <v>16</v>
      </c>
      <c r="Y1140">
        <v>4</v>
      </c>
      <c r="Z1140">
        <v>5</v>
      </c>
      <c r="AA1140">
        <v>58377146.924500003</v>
      </c>
      <c r="AB1140">
        <v>38797.195006200003</v>
      </c>
      <c r="AC1140">
        <v>678063.11864500004</v>
      </c>
      <c r="AD1140">
        <v>862745.08514700003</v>
      </c>
      <c r="AE1140" t="s">
        <v>6766</v>
      </c>
      <c r="AF1140" t="s">
        <v>2680</v>
      </c>
      <c r="AG1140" t="s">
        <v>4723</v>
      </c>
      <c r="AH1140" t="str">
        <f t="shared" si="88"/>
        <v>04013995</v>
      </c>
      <c r="AJ1140" t="s">
        <v>4723</v>
      </c>
      <c r="AK1140" t="s">
        <v>9875</v>
      </c>
      <c r="AL1140" t="s">
        <v>6766</v>
      </c>
    </row>
    <row r="1141" spans="1:38" x14ac:dyDescent="0.25">
      <c r="A1141">
        <v>222575</v>
      </c>
      <c r="B1141">
        <v>77.812589000000003</v>
      </c>
      <c r="C1141" t="s">
        <v>2557</v>
      </c>
      <c r="D1141" t="s">
        <v>4723</v>
      </c>
      <c r="E1141" t="s">
        <v>4756</v>
      </c>
      <c r="F1141" t="s">
        <v>4758</v>
      </c>
      <c r="G1141" t="s">
        <v>4758</v>
      </c>
      <c r="H1141" t="s">
        <v>2558</v>
      </c>
      <c r="I1141" t="s">
        <v>4760</v>
      </c>
      <c r="J1141">
        <v>6188</v>
      </c>
      <c r="K1141" s="34" t="s">
        <v>9876</v>
      </c>
      <c r="M1141" s="29" t="str">
        <f t="shared" si="85"/>
        <v>YES</v>
      </c>
      <c r="N1141" s="9" t="str">
        <f t="shared" si="86"/>
        <v>YES</v>
      </c>
      <c r="O1141" s="9">
        <f t="shared" si="87"/>
        <v>1.000100467375598</v>
      </c>
      <c r="P1141" s="9" t="str">
        <f t="shared" si="89"/>
        <v>YES</v>
      </c>
      <c r="Q1141" s="9" t="s">
        <v>4658</v>
      </c>
      <c r="R1141" s="30" t="s">
        <v>4658</v>
      </c>
      <c r="T1141" t="s">
        <v>6767</v>
      </c>
      <c r="U1141">
        <v>996</v>
      </c>
      <c r="V1141" t="s">
        <v>2558</v>
      </c>
      <c r="W1141">
        <v>4</v>
      </c>
      <c r="X1141">
        <v>4</v>
      </c>
      <c r="Y1141">
        <v>2</v>
      </c>
      <c r="Z1141">
        <v>4</v>
      </c>
      <c r="AA1141">
        <v>2169072560.1500001</v>
      </c>
      <c r="AB1141">
        <v>256734.23364300001</v>
      </c>
      <c r="AC1141">
        <v>501544.74916900002</v>
      </c>
      <c r="AD1141">
        <v>989803.65468499996</v>
      </c>
      <c r="AE1141" t="s">
        <v>6768</v>
      </c>
      <c r="AF1141" t="s">
        <v>2557</v>
      </c>
      <c r="AG1141" t="s">
        <v>4723</v>
      </c>
      <c r="AH1141" t="str">
        <f t="shared" si="88"/>
        <v>04013996</v>
      </c>
      <c r="AJ1141" t="s">
        <v>4723</v>
      </c>
      <c r="AK1141" t="s">
        <v>9876</v>
      </c>
      <c r="AL1141" t="s">
        <v>6768</v>
      </c>
    </row>
    <row r="1142" spans="1:38" x14ac:dyDescent="0.25">
      <c r="A1142">
        <v>1042360</v>
      </c>
      <c r="B1142">
        <v>0.49902000000000002</v>
      </c>
      <c r="C1142" t="s">
        <v>2076</v>
      </c>
      <c r="D1142" t="s">
        <v>4723</v>
      </c>
      <c r="E1142" t="s">
        <v>4756</v>
      </c>
      <c r="F1142" t="s">
        <v>1367</v>
      </c>
      <c r="G1142" t="s">
        <v>1463</v>
      </c>
      <c r="H1142" t="s">
        <v>2077</v>
      </c>
      <c r="I1142" t="s">
        <v>4760</v>
      </c>
      <c r="J1142">
        <v>3086</v>
      </c>
      <c r="K1142" s="34" t="s">
        <v>9877</v>
      </c>
      <c r="M1142" s="29" t="str">
        <f t="shared" si="85"/>
        <v>YES</v>
      </c>
      <c r="N1142" s="9" t="str">
        <f t="shared" si="86"/>
        <v>YES</v>
      </c>
      <c r="O1142" s="9">
        <f t="shared" si="87"/>
        <v>1.0000304372243896</v>
      </c>
      <c r="P1142" s="9" t="str">
        <f t="shared" si="89"/>
        <v>YES</v>
      </c>
      <c r="Q1142" s="9" t="s">
        <v>4658</v>
      </c>
      <c r="R1142" s="30" t="s">
        <v>4658</v>
      </c>
      <c r="T1142" t="s">
        <v>6769</v>
      </c>
      <c r="U1142">
        <v>997</v>
      </c>
      <c r="V1142" t="s">
        <v>2077</v>
      </c>
      <c r="W1142">
        <v>4</v>
      </c>
      <c r="X1142">
        <v>10</v>
      </c>
      <c r="Y1142">
        <v>3</v>
      </c>
      <c r="Z1142">
        <v>4</v>
      </c>
      <c r="AA1142">
        <v>13911455.741900001</v>
      </c>
      <c r="AB1142">
        <v>15829.9145608</v>
      </c>
      <c r="AC1142">
        <v>631230.63353200001</v>
      </c>
      <c r="AD1142">
        <v>948522.855752</v>
      </c>
      <c r="AE1142" t="s">
        <v>6770</v>
      </c>
      <c r="AF1142" t="s">
        <v>2076</v>
      </c>
      <c r="AG1142" t="s">
        <v>4723</v>
      </c>
      <c r="AH1142" t="str">
        <f t="shared" si="88"/>
        <v>04013997</v>
      </c>
      <c r="AJ1142" t="s">
        <v>4723</v>
      </c>
      <c r="AK1142" t="s">
        <v>9877</v>
      </c>
      <c r="AL1142" t="s">
        <v>6770</v>
      </c>
    </row>
    <row r="1143" spans="1:38" x14ac:dyDescent="0.25">
      <c r="A1143">
        <v>1184325</v>
      </c>
      <c r="B1143">
        <v>0.27043099999999998</v>
      </c>
      <c r="C1143" t="s">
        <v>1922</v>
      </c>
      <c r="D1143" t="s">
        <v>4723</v>
      </c>
      <c r="E1143" t="s">
        <v>4756</v>
      </c>
      <c r="F1143" t="s">
        <v>1367</v>
      </c>
      <c r="G1143" t="s">
        <v>1463</v>
      </c>
      <c r="H1143" t="s">
        <v>1923</v>
      </c>
      <c r="I1143" t="s">
        <v>4760</v>
      </c>
      <c r="J1143">
        <v>1482</v>
      </c>
      <c r="K1143" s="34" t="s">
        <v>9878</v>
      </c>
      <c r="M1143" s="29" t="str">
        <f t="shared" si="85"/>
        <v>YES</v>
      </c>
      <c r="N1143" s="9" t="str">
        <f t="shared" si="86"/>
        <v>YES</v>
      </c>
      <c r="O1143" s="9">
        <f t="shared" si="87"/>
        <v>1.0001415821000303</v>
      </c>
      <c r="P1143" s="9" t="str">
        <f t="shared" si="89"/>
        <v>YES</v>
      </c>
      <c r="Q1143" s="9" t="s">
        <v>4658</v>
      </c>
      <c r="R1143" s="30" t="s">
        <v>4658</v>
      </c>
      <c r="T1143" t="s">
        <v>6771</v>
      </c>
      <c r="U1143">
        <v>998</v>
      </c>
      <c r="V1143" t="s">
        <v>1923</v>
      </c>
      <c r="W1143">
        <v>4</v>
      </c>
      <c r="X1143">
        <v>6</v>
      </c>
      <c r="Y1143">
        <v>3</v>
      </c>
      <c r="Z1143">
        <v>4</v>
      </c>
      <c r="AA1143">
        <v>7538116.3280600002</v>
      </c>
      <c r="AB1143">
        <v>10989.806809</v>
      </c>
      <c r="AC1143">
        <v>632406.90280200006</v>
      </c>
      <c r="AD1143">
        <v>961713.73754300002</v>
      </c>
      <c r="AE1143" t="s">
        <v>6772</v>
      </c>
      <c r="AF1143" t="s">
        <v>1922</v>
      </c>
      <c r="AG1143" t="s">
        <v>4723</v>
      </c>
      <c r="AH1143" t="str">
        <f t="shared" si="88"/>
        <v>04013998</v>
      </c>
      <c r="AJ1143" t="s">
        <v>4723</v>
      </c>
      <c r="AK1143" t="s">
        <v>9878</v>
      </c>
      <c r="AL1143" t="s">
        <v>6772</v>
      </c>
    </row>
    <row r="1144" spans="1:38" x14ac:dyDescent="0.25">
      <c r="A1144">
        <v>1190419</v>
      </c>
      <c r="B1144">
        <v>0.60989599999999999</v>
      </c>
      <c r="C1144" t="s">
        <v>2182</v>
      </c>
      <c r="D1144" t="s">
        <v>4723</v>
      </c>
      <c r="E1144" t="s">
        <v>4756</v>
      </c>
      <c r="F1144" t="s">
        <v>1367</v>
      </c>
      <c r="G1144" t="s">
        <v>1463</v>
      </c>
      <c r="H1144" t="s">
        <v>2183</v>
      </c>
      <c r="I1144" t="s">
        <v>4760</v>
      </c>
      <c r="J1144">
        <v>4373</v>
      </c>
      <c r="K1144" s="34" t="s">
        <v>9879</v>
      </c>
      <c r="M1144" s="29" t="str">
        <f t="shared" si="85"/>
        <v>YES</v>
      </c>
      <c r="N1144" s="9" t="str">
        <f t="shared" si="86"/>
        <v>YES</v>
      </c>
      <c r="O1144" s="9">
        <f t="shared" si="87"/>
        <v>1.0048465737633419</v>
      </c>
      <c r="P1144" s="9" t="str">
        <f t="shared" si="89"/>
        <v>YES</v>
      </c>
      <c r="Q1144" s="9" t="s">
        <v>4658</v>
      </c>
      <c r="R1144" s="30" t="s">
        <v>4658</v>
      </c>
      <c r="T1144" t="s">
        <v>6773</v>
      </c>
      <c r="U1144">
        <v>999</v>
      </c>
      <c r="V1144" t="s">
        <v>2183</v>
      </c>
      <c r="W1144">
        <v>3</v>
      </c>
      <c r="X1144">
        <v>15</v>
      </c>
      <c r="Y1144">
        <v>4</v>
      </c>
      <c r="Z1144">
        <v>3</v>
      </c>
      <c r="AA1144">
        <v>16920916.177999999</v>
      </c>
      <c r="AB1144">
        <v>19479.302628599999</v>
      </c>
      <c r="AC1144">
        <v>657873.28709999996</v>
      </c>
      <c r="AD1144">
        <v>911600.84437499999</v>
      </c>
      <c r="AE1144" t="s">
        <v>6774</v>
      </c>
      <c r="AF1144" t="s">
        <v>2182</v>
      </c>
      <c r="AG1144" t="s">
        <v>4723</v>
      </c>
      <c r="AH1144" t="str">
        <f t="shared" si="88"/>
        <v>04013999</v>
      </c>
      <c r="AJ1144" t="s">
        <v>4723</v>
      </c>
      <c r="AK1144" t="s">
        <v>9879</v>
      </c>
      <c r="AL1144" t="s">
        <v>6774</v>
      </c>
    </row>
    <row r="1146" spans="1:38" x14ac:dyDescent="0.25">
      <c r="K1146" s="108"/>
    </row>
  </sheetData>
  <mergeCells count="6">
    <mergeCell ref="AM2:AO2"/>
    <mergeCell ref="M1:R1"/>
    <mergeCell ref="A1:J1"/>
    <mergeCell ref="T1:AE1"/>
    <mergeCell ref="AJ1:AL1"/>
    <mergeCell ref="AF1:AH1"/>
  </mergeCells>
  <phoneticPr fontId="3" type="noConversion"/>
  <conditionalFormatting sqref="N1145:N1048576">
    <cfRule type="cellIs" dxfId="186" priority="45" operator="equal">
      <formula>"NO"</formula>
    </cfRule>
    <cfRule type="cellIs" dxfId="185" priority="47" operator="equal">
      <formula>"""NO"""</formula>
    </cfRule>
  </conditionalFormatting>
  <conditionalFormatting sqref="M1145:M1048576">
    <cfRule type="cellIs" dxfId="184" priority="46" operator="equal">
      <formula>"NO"</formula>
    </cfRule>
  </conditionalFormatting>
  <conditionalFormatting sqref="AQ1:AQ1048576">
    <cfRule type="cellIs" dxfId="183" priority="39" operator="equal">
      <formula>"NO"</formula>
    </cfRule>
  </conditionalFormatting>
  <conditionalFormatting sqref="O3:O1144">
    <cfRule type="cellIs" dxfId="182" priority="10" operator="between">
      <formula>0.9700001</formula>
      <formula>1.0299999</formula>
    </cfRule>
    <cfRule type="cellIs" dxfId="181" priority="34" operator="lessThan">
      <formula>0.97</formula>
    </cfRule>
    <cfRule type="cellIs" dxfId="180" priority="35" operator="greaterThan">
      <formula>1.03</formula>
    </cfRule>
  </conditionalFormatting>
  <conditionalFormatting sqref="M3:M1144">
    <cfRule type="cellIs" dxfId="179" priority="33" operator="equal">
      <formula>"""NO"""</formula>
    </cfRule>
  </conditionalFormatting>
  <conditionalFormatting sqref="N3:N1144">
    <cfRule type="expression" dxfId="178" priority="32">
      <formula>"NO"</formula>
    </cfRule>
  </conditionalFormatting>
  <conditionalFormatting sqref="M3:M1144">
    <cfRule type="cellIs" dxfId="177" priority="30" stopIfTrue="1" operator="equal">
      <formula>"Yes"</formula>
    </cfRule>
    <cfRule type="cellIs" dxfId="176" priority="31" stopIfTrue="1" operator="notEqual">
      <formula>"Yes"</formula>
    </cfRule>
  </conditionalFormatting>
  <conditionalFormatting sqref="N3:N1144">
    <cfRule type="cellIs" dxfId="175" priority="28" stopIfTrue="1" operator="equal">
      <formula>"Yes"</formula>
    </cfRule>
    <cfRule type="cellIs" dxfId="174" priority="29" stopIfTrue="1" operator="notEqual">
      <formula>"Yes"</formula>
    </cfRule>
  </conditionalFormatting>
  <conditionalFormatting sqref="M3:N1144">
    <cfRule type="cellIs" dxfId="173" priority="26" stopIfTrue="1" operator="equal">
      <formula>"Yes"</formula>
    </cfRule>
    <cfRule type="cellIs" dxfId="172" priority="27" stopIfTrue="1" operator="notEqual">
      <formula>"Yes"</formula>
    </cfRule>
  </conditionalFormatting>
  <conditionalFormatting sqref="R3">
    <cfRule type="cellIs" dxfId="171" priority="24" stopIfTrue="1" operator="equal">
      <formula>"Yes"</formula>
    </cfRule>
    <cfRule type="cellIs" dxfId="170" priority="25" stopIfTrue="1" operator="notEqual">
      <formula>"Yes"</formula>
    </cfRule>
  </conditionalFormatting>
  <conditionalFormatting sqref="R3">
    <cfRule type="cellIs" dxfId="169" priority="22" stopIfTrue="1" operator="equal">
      <formula>"Yes"</formula>
    </cfRule>
    <cfRule type="cellIs" dxfId="168" priority="23" stopIfTrue="1" operator="notEqual">
      <formula>"Yes"</formula>
    </cfRule>
  </conditionalFormatting>
  <conditionalFormatting sqref="M3:M1144">
    <cfRule type="expression" priority="21">
      <formula>"YES"</formula>
    </cfRule>
  </conditionalFormatting>
  <conditionalFormatting sqref="P3:P1144">
    <cfRule type="expression" dxfId="167" priority="20">
      <formula>"NO"</formula>
    </cfRule>
  </conditionalFormatting>
  <conditionalFormatting sqref="P3:P1144">
    <cfRule type="cellIs" dxfId="166" priority="18" stopIfTrue="1" operator="equal">
      <formula>"Yes"</formula>
    </cfRule>
    <cfRule type="cellIs" dxfId="165" priority="19" stopIfTrue="1" operator="notEqual">
      <formula>"Yes"</formula>
    </cfRule>
  </conditionalFormatting>
  <conditionalFormatting sqref="P3:P1144">
    <cfRule type="cellIs" dxfId="164" priority="16" stopIfTrue="1" operator="equal">
      <formula>"Yes"</formula>
    </cfRule>
    <cfRule type="cellIs" dxfId="163" priority="17" stopIfTrue="1" operator="notEqual">
      <formula>"Yes"</formula>
    </cfRule>
  </conditionalFormatting>
  <conditionalFormatting sqref="Q3">
    <cfRule type="expression" dxfId="162" priority="15">
      <formula>"NO"</formula>
    </cfRule>
  </conditionalFormatting>
  <conditionalFormatting sqref="Q3">
    <cfRule type="cellIs" dxfId="161" priority="13" stopIfTrue="1" operator="equal">
      <formula>"Yes"</formula>
    </cfRule>
    <cfRule type="cellIs" dxfId="160" priority="14" stopIfTrue="1" operator="notEqual">
      <formula>"Yes"</formula>
    </cfRule>
  </conditionalFormatting>
  <conditionalFormatting sqref="Q3">
    <cfRule type="cellIs" dxfId="159" priority="11" stopIfTrue="1" operator="equal">
      <formula>"Yes"</formula>
    </cfRule>
    <cfRule type="cellIs" dxfId="158" priority="12" stopIfTrue="1" operator="notEqual">
      <formula>"Yes"</formula>
    </cfRule>
  </conditionalFormatting>
  <conditionalFormatting sqref="Q4:Q1144">
    <cfRule type="cellIs" dxfId="157" priority="1" stopIfTrue="1" operator="equal">
      <formula>"Yes"</formula>
    </cfRule>
    <cfRule type="cellIs" dxfId="156" priority="2" stopIfTrue="1" operator="notEqual">
      <formula>"Yes"</formula>
    </cfRule>
  </conditionalFormatting>
  <conditionalFormatting sqref="R4:R1144">
    <cfRule type="cellIs" dxfId="155" priority="8" stopIfTrue="1" operator="equal">
      <formula>"Yes"</formula>
    </cfRule>
    <cfRule type="cellIs" dxfId="154" priority="9" stopIfTrue="1" operator="notEqual">
      <formula>"Yes"</formula>
    </cfRule>
  </conditionalFormatting>
  <conditionalFormatting sqref="R4:R1144">
    <cfRule type="cellIs" dxfId="153" priority="6" stopIfTrue="1" operator="equal">
      <formula>"Yes"</formula>
    </cfRule>
    <cfRule type="cellIs" dxfId="152" priority="7" stopIfTrue="1" operator="notEqual">
      <formula>"Yes"</formula>
    </cfRule>
  </conditionalFormatting>
  <conditionalFormatting sqref="Q4:Q1144">
    <cfRule type="expression" dxfId="151" priority="5">
      <formula>"NO"</formula>
    </cfRule>
  </conditionalFormatting>
  <conditionalFormatting sqref="Q4:Q1144">
    <cfRule type="cellIs" dxfId="150" priority="3" stopIfTrue="1" operator="equal">
      <formula>"Yes"</formula>
    </cfRule>
    <cfRule type="cellIs" dxfId="149" priority="4" stopIfTrue="1" operator="not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Apache</vt:lpstr>
      <vt:lpstr>Cochise</vt:lpstr>
      <vt:lpstr>Coconino</vt:lpstr>
      <vt:lpstr>Gila</vt:lpstr>
      <vt:lpstr>Graham</vt:lpstr>
      <vt:lpstr>Greenlee</vt:lpstr>
      <vt:lpstr>La Paz</vt:lpstr>
      <vt:lpstr>Maricopa</vt:lpstr>
      <vt:lpstr>Mohave</vt:lpstr>
      <vt:lpstr>Navajo</vt:lpstr>
      <vt:lpstr>Pima</vt:lpstr>
      <vt:lpstr>Pinal</vt:lpstr>
      <vt:lpstr>Santa Cruz</vt:lpstr>
      <vt:lpstr>Yavapai</vt:lpstr>
      <vt:lpstr>Yuma</vt:lpstr>
      <vt:lpstr>Census with IRC_code (Key)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Strasma</dc:creator>
  <cp:lastModifiedBy>Willie</cp:lastModifiedBy>
  <dcterms:created xsi:type="dcterms:W3CDTF">2011-07-28T16:06:14Z</dcterms:created>
  <dcterms:modified xsi:type="dcterms:W3CDTF">2011-08-23T19:58:49Z</dcterms:modified>
</cp:coreProperties>
</file>